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作業文書\01_管理班\R07年度\01_契約関係\10_公園等施設外３施設ＥＳＣＯサービス委託\03 契約執行\04 公告資料\"/>
    </mc:Choice>
  </mc:AlternateContent>
  <xr:revisionPtr revIDLastSave="0" documentId="13_ncr:1_{8F9F4CAB-15D1-4D1D-9135-99783C67DC82}" xr6:coauthVersionLast="47" xr6:coauthVersionMax="47" xr10:uidLastSave="{00000000-0000-0000-0000-000000000000}"/>
  <bookViews>
    <workbookView xWindow="28680" yWindow="-120" windowWidth="29040" windowHeight="15720" tabRatio="688" xr2:uid="{00000000-000D-0000-FFFF-FFFF00000000}"/>
  </bookViews>
  <sheets>
    <sheet name="9号" sheetId="1" r:id="rId1"/>
  </sheets>
  <definedNames>
    <definedName name="_xlnm.Print_Area" localSheetId="0">'9号'!$A$1:$N$21</definedName>
    <definedName name="一次側電圧一覧">#REF!</definedName>
    <definedName name="回路分類一覧">#REF!</definedName>
    <definedName name="工事定価紺屋">#REF!</definedName>
    <definedName name="工事定価西京橋">#REF!</definedName>
    <definedName name="工事定価東京橋１F">#REF!</definedName>
    <definedName name="工事定価東京橋BF">#REF!</definedName>
    <definedName name="工事定価北有楽">#REF!</definedName>
    <definedName name="受電接続負荷種別">#REF!</definedName>
    <definedName name="需要家受電電圧">#REF!</definedName>
    <definedName name="需要家受電方式">#REF!</definedName>
    <definedName name="設備種類">#REF!</definedName>
    <definedName name="電力会社">#REF!</definedName>
    <definedName name="二次側電圧一覧">#REF!</definedName>
    <definedName name="入力TR一覧">#REF!</definedName>
    <definedName name="負荷種別">#REF!</definedName>
    <definedName name="北有楽工事定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C12" i="1" l="1"/>
  <c r="B12" i="1"/>
  <c r="E12" i="1" s="1"/>
  <c r="G17" i="1" l="1"/>
  <c r="F17" i="1"/>
  <c r="G18" i="1" l="1"/>
  <c r="D11" i="1"/>
  <c r="D10" i="1"/>
  <c r="D9" i="1"/>
  <c r="E9" i="1" l="1"/>
  <c r="E10" i="1"/>
  <c r="E11" i="1"/>
  <c r="D8" i="1"/>
  <c r="B5" i="1" l="1"/>
  <c r="E5" i="1" s="1"/>
  <c r="H11" i="1"/>
  <c r="H10" i="1"/>
  <c r="H9" i="1"/>
  <c r="H8" i="1"/>
  <c r="F8" i="1"/>
  <c r="G8" i="1" s="1"/>
  <c r="F9" i="1"/>
  <c r="G9" i="1" s="1"/>
  <c r="F10" i="1"/>
  <c r="G10" i="1" s="1"/>
  <c r="F11" i="1"/>
  <c r="G11" i="1" s="1"/>
  <c r="H12" i="1" l="1"/>
  <c r="K4" i="1" s="1"/>
  <c r="K8" i="1" s="1"/>
  <c r="D17" i="1" s="1"/>
  <c r="F18" i="1"/>
  <c r="D18" i="1" l="1"/>
  <c r="D12" i="1"/>
  <c r="F12" i="1"/>
  <c r="G12" i="1" s="1"/>
  <c r="B17" i="1" l="1"/>
  <c r="B18" i="1" s="1"/>
</calcChain>
</file>

<file path=xl/sharedStrings.xml><?xml version="1.0" encoding="utf-8"?>
<sst xmlns="http://schemas.openxmlformats.org/spreadsheetml/2006/main" count="73" uniqueCount="66">
  <si>
    <t>提案項目
（施設別）</t>
    <rPh sb="6" eb="8">
      <t>シセツ</t>
    </rPh>
    <rPh sb="8" eb="9">
      <t>ベツ</t>
    </rPh>
    <phoneticPr fontId="2"/>
  </si>
  <si>
    <t>二酸化炭素排出量</t>
    <rPh sb="7" eb="8">
      <t>リョウ</t>
    </rPh>
    <phoneticPr fontId="2"/>
  </si>
  <si>
    <t>年　間</t>
  </si>
  <si>
    <t>ベース量</t>
  </si>
  <si>
    <t>電気料金</t>
    <rPh sb="0" eb="2">
      <t>デンキ</t>
    </rPh>
    <rPh sb="2" eb="4">
      <t>リョウキン</t>
    </rPh>
    <phoneticPr fontId="2"/>
  </si>
  <si>
    <t xml:space="preserve"> kWh／年</t>
    <phoneticPr fontId="2"/>
  </si>
  <si>
    <t>削減予定額</t>
  </si>
  <si>
    <t>削減量</t>
    <rPh sb="0" eb="2">
      <t>サクゲン</t>
    </rPh>
    <rPh sb="2" eb="3">
      <t>リョウ</t>
    </rPh>
    <phoneticPr fontId="2"/>
  </si>
  <si>
    <t>削減率</t>
    <phoneticPr fontId="2"/>
  </si>
  <si>
    <t>削減量</t>
  </si>
  <si>
    <t>削減率</t>
  </si>
  <si>
    <t>円／年</t>
    <phoneticPr fontId="2"/>
  </si>
  <si>
    <t>kWh／年</t>
    <phoneticPr fontId="2"/>
  </si>
  <si>
    <t>%</t>
    <phoneticPr fontId="2"/>
  </si>
  <si>
    <t>％</t>
  </si>
  <si>
    <t>A</t>
  </si>
  <si>
    <t>合計</t>
    <rPh sb="0" eb="2">
      <t>ゴウケイ</t>
    </rPh>
    <phoneticPr fontId="1"/>
  </si>
  <si>
    <t xml:space="preserve"> t-CO2／年</t>
    <phoneticPr fontId="2"/>
  </si>
  <si>
    <t>t-CO2/kWh</t>
    <phoneticPr fontId="1"/>
  </si>
  <si>
    <t>電力単価</t>
    <rPh sb="0" eb="4">
      <t>デンリョクタンカ</t>
    </rPh>
    <phoneticPr fontId="1"/>
  </si>
  <si>
    <t>円/kWh</t>
    <rPh sb="0" eb="1">
      <t>エン</t>
    </rPh>
    <phoneticPr fontId="6"/>
  </si>
  <si>
    <t>t-CO2／年</t>
    <phoneticPr fontId="1"/>
  </si>
  <si>
    <t>提案値</t>
    <rPh sb="0" eb="3">
      <t>テイアンチ</t>
    </rPh>
    <phoneticPr fontId="1"/>
  </si>
  <si>
    <t>設定値</t>
    <rPh sb="0" eb="2">
      <t>セッテイ</t>
    </rPh>
    <rPh sb="2" eb="3">
      <t>チ</t>
    </rPh>
    <phoneticPr fontId="1"/>
  </si>
  <si>
    <t>判定</t>
    <rPh sb="0" eb="2">
      <t>ハンテイ</t>
    </rPh>
    <phoneticPr fontId="1"/>
  </si>
  <si>
    <t>ESCO事業成立要件（年）</t>
    <rPh sb="4" eb="6">
      <t>ジギョウ</t>
    </rPh>
    <rPh sb="6" eb="8">
      <t>セイリツ</t>
    </rPh>
    <rPh sb="8" eb="10">
      <t>ヨウケン</t>
    </rPh>
    <rPh sb="11" eb="12">
      <t>ネン</t>
    </rPh>
    <phoneticPr fontId="1"/>
  </si>
  <si>
    <t>電力使用量</t>
    <rPh sb="0" eb="2">
      <t>デンリョク</t>
    </rPh>
    <rPh sb="2" eb="5">
      <t>シヨウリョウ</t>
    </rPh>
    <phoneticPr fontId="2"/>
  </si>
  <si>
    <t>ベース量</t>
    <phoneticPr fontId="1"/>
  </si>
  <si>
    <t>【判定結果】</t>
    <rPh sb="1" eb="5">
      <t>ハンテイケッカ</t>
    </rPh>
    <phoneticPr fontId="1"/>
  </si>
  <si>
    <t>【与条件】</t>
    <rPh sb="1" eb="4">
      <t>ヨジョウケン</t>
    </rPh>
    <phoneticPr fontId="1"/>
  </si>
  <si>
    <t>修繕費等削減想定額</t>
    <rPh sb="0" eb="4">
      <t>シュウゼンヒトウ</t>
    </rPh>
    <rPh sb="4" eb="9">
      <t>サクゲンソウテイガク</t>
    </rPh>
    <phoneticPr fontId="1"/>
  </si>
  <si>
    <t>総削減額</t>
    <rPh sb="0" eb="1">
      <t>ソウ</t>
    </rPh>
    <rPh sb="1" eb="4">
      <t>サクゲンガク</t>
    </rPh>
    <phoneticPr fontId="1"/>
  </si>
  <si>
    <t>Aの合計</t>
    <rPh sb="2" eb="4">
      <t>ゴウケイ</t>
    </rPh>
    <phoneticPr fontId="1"/>
  </si>
  <si>
    <t>B</t>
    <phoneticPr fontId="1"/>
  </si>
  <si>
    <t>D</t>
    <phoneticPr fontId="1"/>
  </si>
  <si>
    <t>C=A+B</t>
    <phoneticPr fontId="1"/>
  </si>
  <si>
    <t>E</t>
    <phoneticPr fontId="1"/>
  </si>
  <si>
    <t>項目</t>
    <rPh sb="0" eb="2">
      <t>コウモク</t>
    </rPh>
    <phoneticPr fontId="1"/>
  </si>
  <si>
    <t>【試算結果】</t>
    <rPh sb="1" eb="5">
      <t>シサンケッカ</t>
    </rPh>
    <phoneticPr fontId="1"/>
  </si>
  <si>
    <t>円</t>
    <rPh sb="0" eb="1">
      <t>エン</t>
    </rPh>
    <phoneticPr fontId="1"/>
  </si>
  <si>
    <t>円/年</t>
    <rPh sb="0" eb="1">
      <t>エン</t>
    </rPh>
    <rPh sb="2" eb="3">
      <t>ネン</t>
    </rPh>
    <phoneticPr fontId="1"/>
  </si>
  <si>
    <t>金額等</t>
    <rPh sb="0" eb="3">
      <t>キンガクトウ</t>
    </rPh>
    <phoneticPr fontId="1"/>
  </si>
  <si>
    <t>単位</t>
    <rPh sb="0" eb="2">
      <t>タンイ</t>
    </rPh>
    <phoneticPr fontId="1"/>
  </si>
  <si>
    <t>摘要</t>
    <rPh sb="0" eb="2">
      <t>テキヨウ</t>
    </rPh>
    <phoneticPr fontId="1"/>
  </si>
  <si>
    <t>備考</t>
    <rPh sb="0" eb="2">
      <t>ビコウ</t>
    </rPh>
    <phoneticPr fontId="1"/>
  </si>
  <si>
    <t>工事・設計費合計</t>
    <rPh sb="0" eb="2">
      <t>コウジ</t>
    </rPh>
    <rPh sb="3" eb="5">
      <t>セッケイ</t>
    </rPh>
    <rPh sb="5" eb="6">
      <t>ヒ</t>
    </rPh>
    <rPh sb="6" eb="8">
      <t>ゴウケイ</t>
    </rPh>
    <phoneticPr fontId="1"/>
  </si>
  <si>
    <t>維持管理費合計</t>
    <rPh sb="0" eb="2">
      <t>イジ</t>
    </rPh>
    <rPh sb="2" eb="5">
      <t>カンリヒ</t>
    </rPh>
    <rPh sb="5" eb="7">
      <t>ゴウケイ</t>
    </rPh>
    <phoneticPr fontId="1"/>
  </si>
  <si>
    <t>F=D+E</t>
    <phoneticPr fontId="1"/>
  </si>
  <si>
    <t>総計</t>
    <rPh sb="0" eb="2">
      <t>ソウケイ</t>
    </rPh>
    <phoneticPr fontId="1"/>
  </si>
  <si>
    <t>※金額は、すべて税込表示</t>
    <phoneticPr fontId="1"/>
  </si>
  <si>
    <t>様式第9号　電力使用削減量等総括表</t>
    <rPh sb="0" eb="2">
      <t>ヨウシキ</t>
    </rPh>
    <rPh sb="2" eb="3">
      <t>ダイ</t>
    </rPh>
    <rPh sb="4" eb="5">
      <t>ゴウ</t>
    </rPh>
    <rPh sb="6" eb="8">
      <t>デンリョク</t>
    </rPh>
    <rPh sb="8" eb="10">
      <t>シヨウ</t>
    </rPh>
    <rPh sb="10" eb="12">
      <t>サクゲン</t>
    </rPh>
    <rPh sb="13" eb="14">
      <t>トウ</t>
    </rPh>
    <rPh sb="14" eb="17">
      <t>ソウカツヒョウ</t>
    </rPh>
    <phoneticPr fontId="1"/>
  </si>
  <si>
    <t>年間電力料金削減額</t>
    <rPh sb="0" eb="2">
      <t>ネンカン</t>
    </rPh>
    <rPh sb="2" eb="4">
      <t>デンリョク</t>
    </rPh>
    <rPh sb="4" eb="6">
      <t>リョウキン</t>
    </rPh>
    <rPh sb="6" eb="9">
      <t>サクゲンガク</t>
    </rPh>
    <phoneticPr fontId="1"/>
  </si>
  <si>
    <t>電力使用削減量率</t>
    <rPh sb="0" eb="2">
      <t>デンリョク</t>
    </rPh>
    <rPh sb="2" eb="4">
      <t>シヨウ</t>
    </rPh>
    <rPh sb="4" eb="6">
      <t>サクゲン</t>
    </rPh>
    <rPh sb="6" eb="7">
      <t>リョウ</t>
    </rPh>
    <rPh sb="7" eb="8">
      <t>リツ</t>
    </rPh>
    <phoneticPr fontId="1"/>
  </si>
  <si>
    <t>様式第10号jから転記</t>
    <rPh sb="0" eb="2">
      <t>ヨウシキ</t>
    </rPh>
    <rPh sb="2" eb="3">
      <t>ダイ</t>
    </rPh>
    <rPh sb="5" eb="6">
      <t>ゴウ</t>
    </rPh>
    <rPh sb="9" eb="11">
      <t>テンキ</t>
    </rPh>
    <phoneticPr fontId="1"/>
  </si>
  <si>
    <t>様式第10号lから転記</t>
    <rPh sb="0" eb="2">
      <t>ヨウシキ</t>
    </rPh>
    <rPh sb="2" eb="3">
      <t>ダイ</t>
    </rPh>
    <rPh sb="5" eb="6">
      <t>ゴウ</t>
    </rPh>
    <rPh sb="9" eb="11">
      <t>テンキ</t>
    </rPh>
    <phoneticPr fontId="1"/>
  </si>
  <si>
    <t>様式第10号mから転記</t>
    <rPh sb="0" eb="2">
      <t>ヨウシキ</t>
    </rPh>
    <rPh sb="2" eb="3">
      <t>ダイ</t>
    </rPh>
    <rPh sb="5" eb="6">
      <t>ゴウ</t>
    </rPh>
    <rPh sb="9" eb="11">
      <t>テンキ</t>
    </rPh>
    <phoneticPr fontId="1"/>
  </si>
  <si>
    <t>基礎CO2排出係数</t>
    <rPh sb="5" eb="7">
      <t>ハイシュツ</t>
    </rPh>
    <rPh sb="7" eb="9">
      <t>ケイスウ</t>
    </rPh>
    <phoneticPr fontId="1"/>
  </si>
  <si>
    <t>令和5年度実績値</t>
    <rPh sb="0" eb="2">
      <t>レイワ</t>
    </rPh>
    <rPh sb="3" eb="5">
      <t>ネンド</t>
    </rPh>
    <rPh sb="5" eb="8">
      <t>ジッセキチ</t>
    </rPh>
    <phoneticPr fontId="1"/>
  </si>
  <si>
    <t>市内の公園・緑地等</t>
    <phoneticPr fontId="1"/>
  </si>
  <si>
    <t>佐倉市よもぎの園</t>
  </si>
  <si>
    <t>佐倉市健康管理センター</t>
  </si>
  <si>
    <t>佐倉草ぶえの丘</t>
  </si>
  <si>
    <t>維持管理・効果検証等</t>
    <rPh sb="0" eb="2">
      <t>イジ</t>
    </rPh>
    <rPh sb="2" eb="4">
      <t>カンリ</t>
    </rPh>
    <rPh sb="5" eb="7">
      <t>コウカ</t>
    </rPh>
    <rPh sb="7" eb="9">
      <t>ケンショウ</t>
    </rPh>
    <rPh sb="9" eb="10">
      <t>トウ</t>
    </rPh>
    <phoneticPr fontId="1"/>
  </si>
  <si>
    <t>総事業費（円）</t>
    <rPh sb="0" eb="1">
      <t>ソウ</t>
    </rPh>
    <rPh sb="1" eb="4">
      <t>ジギョウヒ</t>
    </rPh>
    <phoneticPr fontId="1"/>
  </si>
  <si>
    <t>工事費等</t>
    <rPh sb="0" eb="4">
      <t>コウジヒトウ</t>
    </rPh>
    <phoneticPr fontId="1"/>
  </si>
  <si>
    <t>※黄色のセルに数値を入力してください。</t>
    <rPh sb="1" eb="3">
      <t>キイロ</t>
    </rPh>
    <rPh sb="7" eb="9">
      <t>スウチ</t>
    </rPh>
    <rPh sb="10" eb="1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</si>
</sst>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color rgb="FF00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8" fontId="3" fillId="0" borderId="0" xfId="1" applyFont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0" fillId="0" borderId="2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0" fontId="3" fillId="0" borderId="11" xfId="2" applyNumberFormat="1" applyFont="1" applyFill="1" applyBorder="1" applyAlignment="1">
      <alignment vertical="center"/>
    </xf>
    <xf numFmtId="176" fontId="3" fillId="0" borderId="18" xfId="2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9" fontId="3" fillId="0" borderId="11" xfId="2" applyFont="1" applyFill="1" applyBorder="1" applyAlignment="1">
      <alignment vertical="center"/>
    </xf>
    <xf numFmtId="38" fontId="3" fillId="0" borderId="29" xfId="1" applyFont="1" applyFill="1" applyBorder="1" applyAlignment="1">
      <alignment vertical="center"/>
    </xf>
    <xf numFmtId="10" fontId="3" fillId="0" borderId="12" xfId="2" applyNumberFormat="1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10" fontId="3" fillId="0" borderId="15" xfId="2" applyNumberFormat="1" applyFont="1" applyFill="1" applyBorder="1" applyAlignment="1">
      <alignment vertical="center"/>
    </xf>
    <xf numFmtId="176" fontId="3" fillId="0" borderId="14" xfId="1" applyNumberFormat="1" applyFont="1" applyFill="1" applyBorder="1" applyAlignment="1">
      <alignment vertical="center"/>
    </xf>
    <xf numFmtId="9" fontId="3" fillId="0" borderId="15" xfId="2" applyFont="1" applyFill="1" applyBorder="1" applyAlignment="1">
      <alignment vertical="center"/>
    </xf>
    <xf numFmtId="38" fontId="3" fillId="0" borderId="16" xfId="1" applyFont="1" applyFill="1" applyBorder="1" applyAlignment="1">
      <alignment vertical="center"/>
    </xf>
    <xf numFmtId="176" fontId="3" fillId="0" borderId="13" xfId="2" applyNumberFormat="1" applyFont="1" applyFill="1" applyBorder="1" applyAlignment="1">
      <alignment vertical="center"/>
    </xf>
    <xf numFmtId="38" fontId="3" fillId="2" borderId="24" xfId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38" fontId="3" fillId="0" borderId="8" xfId="1" applyFont="1" applyBorder="1" applyAlignment="1">
      <alignment vertical="center"/>
    </xf>
    <xf numFmtId="38" fontId="3" fillId="0" borderId="23" xfId="1" applyFont="1" applyBorder="1" applyAlignment="1">
      <alignment vertical="center"/>
    </xf>
    <xf numFmtId="38" fontId="3" fillId="0" borderId="9" xfId="0" applyNumberFormat="1" applyFont="1" applyBorder="1" applyAlignment="1">
      <alignment vertical="center"/>
    </xf>
    <xf numFmtId="38" fontId="3" fillId="0" borderId="11" xfId="0" applyNumberFormat="1" applyFont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38" fontId="3" fillId="0" borderId="42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10" fontId="3" fillId="0" borderId="17" xfId="2" applyNumberFormat="1" applyFont="1" applyFill="1" applyBorder="1" applyAlignment="1">
      <alignment vertical="center"/>
    </xf>
    <xf numFmtId="176" fontId="3" fillId="0" borderId="17" xfId="2" applyNumberFormat="1" applyFont="1" applyFill="1" applyBorder="1" applyAlignment="1">
      <alignment vertical="center"/>
    </xf>
    <xf numFmtId="176" fontId="3" fillId="0" borderId="42" xfId="1" applyNumberFormat="1" applyFont="1" applyFill="1" applyBorder="1" applyAlignment="1">
      <alignment vertical="center"/>
    </xf>
    <xf numFmtId="9" fontId="3" fillId="0" borderId="36" xfId="2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4" fillId="0" borderId="43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5" fillId="0" borderId="31" xfId="0" applyFont="1" applyBorder="1" applyAlignment="1">
      <alignment horizontal="right" vertical="center"/>
    </xf>
    <xf numFmtId="2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8" fontId="3" fillId="0" borderId="46" xfId="1" applyFont="1" applyFill="1" applyBorder="1" applyAlignment="1">
      <alignment vertical="center"/>
    </xf>
    <xf numFmtId="0" fontId="5" fillId="0" borderId="0" xfId="0" applyFont="1" applyBorder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38" fontId="3" fillId="2" borderId="10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38" fontId="3" fillId="2" borderId="48" xfId="1" applyFont="1" applyFill="1" applyBorder="1" applyAlignment="1">
      <alignment vertical="center"/>
    </xf>
    <xf numFmtId="10" fontId="3" fillId="0" borderId="58" xfId="2" applyNumberFormat="1" applyFont="1" applyFill="1" applyBorder="1" applyAlignment="1">
      <alignment vertical="center"/>
    </xf>
    <xf numFmtId="176" fontId="3" fillId="0" borderId="59" xfId="2" applyNumberFormat="1" applyFont="1" applyFill="1" applyBorder="1" applyAlignment="1">
      <alignment vertical="center"/>
    </xf>
    <xf numFmtId="176" fontId="3" fillId="0" borderId="48" xfId="1" applyNumberFormat="1" applyFont="1" applyFill="1" applyBorder="1" applyAlignment="1">
      <alignment vertical="center"/>
    </xf>
    <xf numFmtId="9" fontId="3" fillId="0" borderId="58" xfId="2" applyFont="1" applyFill="1" applyBorder="1" applyAlignment="1">
      <alignment vertical="center"/>
    </xf>
    <xf numFmtId="38" fontId="3" fillId="0" borderId="60" xfId="1" applyFont="1" applyFill="1" applyBorder="1" applyAlignment="1">
      <alignment vertical="center"/>
    </xf>
    <xf numFmtId="176" fontId="3" fillId="0" borderId="61" xfId="2" applyNumberFormat="1" applyFont="1" applyFill="1" applyBorder="1" applyAlignment="1">
      <alignment vertical="center"/>
    </xf>
    <xf numFmtId="176" fontId="3" fillId="0" borderId="24" xfId="1" applyNumberFormat="1" applyFont="1" applyFill="1" applyBorder="1" applyAlignment="1">
      <alignment vertical="center"/>
    </xf>
    <xf numFmtId="9" fontId="3" fillId="0" borderId="12" xfId="2" applyFont="1" applyFill="1" applyBorder="1" applyAlignment="1">
      <alignment vertical="center"/>
    </xf>
    <xf numFmtId="38" fontId="3" fillId="0" borderId="31" xfId="1" applyFont="1" applyFill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47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38" fontId="3" fillId="0" borderId="57" xfId="1" applyFont="1" applyFill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38" fontId="3" fillId="0" borderId="32" xfId="1" applyFont="1" applyFill="1" applyBorder="1" applyAlignment="1">
      <alignment vertical="center"/>
    </xf>
    <xf numFmtId="38" fontId="3" fillId="0" borderId="13" xfId="1" applyFont="1" applyFill="1" applyBorder="1" applyAlignment="1">
      <alignment vertical="center"/>
    </xf>
    <xf numFmtId="0" fontId="9" fillId="0" borderId="30" xfId="0" applyFont="1" applyBorder="1" applyAlignment="1">
      <alignment vertical="center"/>
    </xf>
    <xf numFmtId="2" fontId="12" fillId="0" borderId="39" xfId="0" applyNumberFormat="1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38" fontId="3" fillId="2" borderId="10" xfId="1" applyFont="1" applyFill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55" xfId="0" applyFont="1" applyFill="1" applyBorder="1" applyAlignment="1">
      <alignment vertical="center"/>
    </xf>
    <xf numFmtId="38" fontId="3" fillId="2" borderId="55" xfId="1" applyFont="1" applyFill="1" applyBorder="1" applyAlignment="1">
      <alignment vertical="center"/>
    </xf>
    <xf numFmtId="0" fontId="3" fillId="0" borderId="54" xfId="0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" fontId="10" fillId="0" borderId="33" xfId="0" applyNumberFormat="1" applyFont="1" applyFill="1" applyBorder="1" applyAlignment="1">
      <alignment horizontal="center" vertical="center"/>
    </xf>
    <xf numFmtId="3" fontId="10" fillId="0" borderId="26" xfId="0" applyNumberFormat="1" applyFont="1" applyFill="1" applyBorder="1" applyAlignment="1">
      <alignment horizontal="center" vertical="center"/>
    </xf>
    <xf numFmtId="3" fontId="10" fillId="0" borderId="19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2" fontId="3" fillId="0" borderId="35" xfId="0" applyNumberFormat="1" applyFont="1" applyBorder="1" applyAlignment="1">
      <alignment horizontal="center" vertical="center"/>
    </xf>
    <xf numFmtId="2" fontId="3" fillId="0" borderId="39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2" fontId="3" fillId="0" borderId="38" xfId="0" applyNumberFormat="1" applyFont="1" applyBorder="1" applyAlignment="1">
      <alignment horizontal="center" vertical="center"/>
    </xf>
    <xf numFmtId="10" fontId="3" fillId="0" borderId="33" xfId="2" applyNumberFormat="1" applyFont="1" applyBorder="1" applyAlignment="1">
      <alignment horizontal="center" vertical="center"/>
    </xf>
    <xf numFmtId="10" fontId="3" fillId="0" borderId="38" xfId="2" applyNumberFormat="1" applyFont="1" applyBorder="1" applyAlignment="1">
      <alignment horizontal="center" vertical="center"/>
    </xf>
    <xf numFmtId="10" fontId="3" fillId="0" borderId="35" xfId="2" applyNumberFormat="1" applyFont="1" applyBorder="1" applyAlignment="1">
      <alignment horizontal="center" vertical="center"/>
    </xf>
    <xf numFmtId="10" fontId="3" fillId="0" borderId="39" xfId="2" applyNumberFormat="1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00000000-0005-0000-0000-000003000000}"/>
    <cellStyle name="標準 3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P25"/>
  <sheetViews>
    <sheetView tabSelected="1" view="pageBreakPreview" zoomScale="80" zoomScaleNormal="70" zoomScaleSheetLayoutView="80" workbookViewId="0">
      <selection activeCell="G17" sqref="G17"/>
    </sheetView>
  </sheetViews>
  <sheetFormatPr defaultRowHeight="18" x14ac:dyDescent="0.45"/>
  <cols>
    <col min="1" max="1" width="25.69921875" style="2" customWidth="1"/>
    <col min="2" max="7" width="22.19921875" style="2" customWidth="1"/>
    <col min="8" max="8" width="18.59765625" style="2" customWidth="1"/>
    <col min="9" max="9" width="1" style="2" customWidth="1"/>
    <col min="10" max="10" width="18.59765625" style="2" customWidth="1"/>
    <col min="11" max="11" width="12.69921875" style="2" bestFit="1" customWidth="1"/>
    <col min="12" max="12" width="6.5" style="2" bestFit="1" customWidth="1"/>
    <col min="13" max="13" width="8.69921875" style="2" bestFit="1" customWidth="1"/>
    <col min="14" max="14" width="22.69921875" style="2" customWidth="1"/>
    <col min="15" max="16" width="18.59765625" style="1" customWidth="1"/>
    <col min="17" max="18" width="18.59765625" customWidth="1"/>
  </cols>
  <sheetData>
    <row r="1" spans="1:14" ht="22.2" x14ac:dyDescent="0.45">
      <c r="A1" s="7" t="s">
        <v>50</v>
      </c>
    </row>
    <row r="2" spans="1:14" ht="18.600000000000001" thickBot="1" x14ac:dyDescent="0.5">
      <c r="J2" s="34" t="s">
        <v>38</v>
      </c>
      <c r="K2" s="34"/>
      <c r="L2" s="34"/>
      <c r="M2" s="34"/>
      <c r="N2" s="60"/>
    </row>
    <row r="3" spans="1:14" ht="20.399999999999999" thickTop="1" x14ac:dyDescent="0.45">
      <c r="A3" s="99" t="s">
        <v>0</v>
      </c>
      <c r="B3" s="101" t="s">
        <v>26</v>
      </c>
      <c r="C3" s="102"/>
      <c r="D3" s="103"/>
      <c r="E3" s="101" t="s">
        <v>1</v>
      </c>
      <c r="F3" s="102"/>
      <c r="G3" s="103"/>
      <c r="H3" s="5" t="s">
        <v>2</v>
      </c>
      <c r="I3" s="57"/>
      <c r="J3" s="61" t="s">
        <v>37</v>
      </c>
      <c r="K3" s="62" t="s">
        <v>41</v>
      </c>
      <c r="L3" s="62" t="s">
        <v>42</v>
      </c>
      <c r="M3" s="62" t="s">
        <v>43</v>
      </c>
      <c r="N3" s="63" t="s">
        <v>44</v>
      </c>
    </row>
    <row r="4" spans="1:14" ht="19.8" x14ac:dyDescent="0.45">
      <c r="A4" s="100"/>
      <c r="B4" s="104" t="s">
        <v>27</v>
      </c>
      <c r="C4" s="105"/>
      <c r="D4" s="106"/>
      <c r="E4" s="104" t="s">
        <v>3</v>
      </c>
      <c r="F4" s="105"/>
      <c r="G4" s="106"/>
      <c r="H4" s="6" t="s">
        <v>4</v>
      </c>
      <c r="I4" s="57"/>
      <c r="J4" s="87" t="s">
        <v>51</v>
      </c>
      <c r="K4" s="90">
        <f>H12</f>
        <v>0</v>
      </c>
      <c r="L4" s="90" t="s">
        <v>40</v>
      </c>
      <c r="M4" s="89" t="s">
        <v>32</v>
      </c>
      <c r="N4" s="88"/>
    </row>
    <row r="5" spans="1:14" ht="19.8" x14ac:dyDescent="0.45">
      <c r="A5" s="100"/>
      <c r="B5" s="107">
        <f>B12</f>
        <v>1463979</v>
      </c>
      <c r="C5" s="108"/>
      <c r="D5" s="11" t="s">
        <v>5</v>
      </c>
      <c r="E5" s="109">
        <f>B5*J19</f>
        <v>570.95181000000002</v>
      </c>
      <c r="F5" s="109"/>
      <c r="G5" s="12" t="s">
        <v>17</v>
      </c>
      <c r="H5" s="13" t="s">
        <v>6</v>
      </c>
      <c r="I5" s="58"/>
      <c r="J5" s="87"/>
      <c r="K5" s="90"/>
      <c r="L5" s="90"/>
      <c r="M5" s="89"/>
      <c r="N5" s="88"/>
    </row>
    <row r="6" spans="1:14" ht="19.8" x14ac:dyDescent="0.45">
      <c r="A6" s="100"/>
      <c r="B6" s="80" t="s">
        <v>57</v>
      </c>
      <c r="C6" s="14" t="s">
        <v>7</v>
      </c>
      <c r="D6" s="15" t="s">
        <v>8</v>
      </c>
      <c r="E6" s="16" t="s">
        <v>57</v>
      </c>
      <c r="F6" s="17" t="s">
        <v>9</v>
      </c>
      <c r="G6" s="18" t="s">
        <v>10</v>
      </c>
      <c r="H6" s="13" t="s">
        <v>11</v>
      </c>
      <c r="I6" s="58"/>
      <c r="J6" s="87" t="s">
        <v>30</v>
      </c>
      <c r="K6" s="98">
        <v>2435000</v>
      </c>
      <c r="L6" s="90" t="s">
        <v>40</v>
      </c>
      <c r="M6" s="89" t="s">
        <v>33</v>
      </c>
      <c r="N6" s="88"/>
    </row>
    <row r="7" spans="1:14" ht="19.8" x14ac:dyDescent="0.45">
      <c r="A7" s="100"/>
      <c r="B7" s="80" t="s">
        <v>12</v>
      </c>
      <c r="C7" s="14" t="s">
        <v>12</v>
      </c>
      <c r="D7" s="19" t="s">
        <v>13</v>
      </c>
      <c r="E7" s="16" t="s">
        <v>21</v>
      </c>
      <c r="F7" s="14" t="s">
        <v>21</v>
      </c>
      <c r="G7" s="20" t="s">
        <v>14</v>
      </c>
      <c r="H7" s="13" t="s">
        <v>15</v>
      </c>
      <c r="I7" s="58"/>
      <c r="J7" s="87"/>
      <c r="K7" s="98"/>
      <c r="L7" s="90"/>
      <c r="M7" s="89"/>
      <c r="N7" s="88"/>
    </row>
    <row r="8" spans="1:14" x14ac:dyDescent="0.45">
      <c r="A8" s="76" t="s">
        <v>58</v>
      </c>
      <c r="B8" s="81">
        <v>960313</v>
      </c>
      <c r="C8" s="66"/>
      <c r="D8" s="67">
        <f t="shared" ref="D8:D11" si="0">C8/B8</f>
        <v>0</v>
      </c>
      <c r="E8" s="68">
        <f>B8*$J$19</f>
        <v>374.52206999999999</v>
      </c>
      <c r="F8" s="69">
        <f t="shared" ref="E8:F12" si="1">C8*$J$19</f>
        <v>0</v>
      </c>
      <c r="G8" s="70">
        <f t="shared" ref="G8:G12" si="2">F8/E8</f>
        <v>0</v>
      </c>
      <c r="H8" s="71">
        <f>C8*$K$19</f>
        <v>0</v>
      </c>
      <c r="I8" s="59"/>
      <c r="J8" s="87" t="s">
        <v>31</v>
      </c>
      <c r="K8" s="90">
        <f>K4+K6</f>
        <v>2435000</v>
      </c>
      <c r="L8" s="90" t="s">
        <v>40</v>
      </c>
      <c r="M8" s="89" t="s">
        <v>35</v>
      </c>
      <c r="N8" s="88"/>
    </row>
    <row r="9" spans="1:14" x14ac:dyDescent="0.45">
      <c r="A9" s="77" t="s">
        <v>59</v>
      </c>
      <c r="B9" s="82">
        <v>38541</v>
      </c>
      <c r="C9" s="64"/>
      <c r="D9" s="21">
        <f t="shared" si="0"/>
        <v>0</v>
      </c>
      <c r="E9" s="22">
        <f t="shared" si="1"/>
        <v>15.030989999999999</v>
      </c>
      <c r="F9" s="23">
        <f t="shared" si="1"/>
        <v>0</v>
      </c>
      <c r="G9" s="24">
        <f t="shared" si="2"/>
        <v>0</v>
      </c>
      <c r="H9" s="25">
        <f>C9*$K$19</f>
        <v>0</v>
      </c>
      <c r="I9" s="59"/>
      <c r="J9" s="87"/>
      <c r="K9" s="90"/>
      <c r="L9" s="90"/>
      <c r="M9" s="89"/>
      <c r="N9" s="88"/>
    </row>
    <row r="10" spans="1:14" x14ac:dyDescent="0.45">
      <c r="A10" s="77" t="s">
        <v>60</v>
      </c>
      <c r="B10" s="82">
        <v>161646</v>
      </c>
      <c r="C10" s="64"/>
      <c r="D10" s="21">
        <f t="shared" si="0"/>
        <v>0</v>
      </c>
      <c r="E10" s="22">
        <f t="shared" si="1"/>
        <v>63.041939999999997</v>
      </c>
      <c r="F10" s="23">
        <f t="shared" si="1"/>
        <v>0</v>
      </c>
      <c r="G10" s="24">
        <f t="shared" si="2"/>
        <v>0</v>
      </c>
      <c r="H10" s="25">
        <f>C10*$K$19</f>
        <v>0</v>
      </c>
      <c r="I10" s="59"/>
      <c r="J10" s="87" t="s">
        <v>45</v>
      </c>
      <c r="K10" s="92"/>
      <c r="L10" s="91" t="s">
        <v>39</v>
      </c>
      <c r="M10" s="89" t="s">
        <v>34</v>
      </c>
      <c r="N10" s="88" t="s">
        <v>53</v>
      </c>
    </row>
    <row r="11" spans="1:14" ht="18.600000000000001" thickBot="1" x14ac:dyDescent="0.5">
      <c r="A11" s="78" t="s">
        <v>61</v>
      </c>
      <c r="B11" s="83">
        <v>303479</v>
      </c>
      <c r="C11" s="33"/>
      <c r="D11" s="26">
        <f t="shared" si="0"/>
        <v>0</v>
      </c>
      <c r="E11" s="72">
        <f t="shared" si="1"/>
        <v>118.35681</v>
      </c>
      <c r="F11" s="73">
        <f t="shared" si="1"/>
        <v>0</v>
      </c>
      <c r="G11" s="74">
        <f t="shared" si="2"/>
        <v>0</v>
      </c>
      <c r="H11" s="75">
        <f>C11*$K$19</f>
        <v>0</v>
      </c>
      <c r="I11" s="59"/>
      <c r="J11" s="87"/>
      <c r="K11" s="92"/>
      <c r="L11" s="91"/>
      <c r="M11" s="89"/>
      <c r="N11" s="88"/>
    </row>
    <row r="12" spans="1:14" ht="18.600000000000001" thickBot="1" x14ac:dyDescent="0.5">
      <c r="A12" s="79" t="s">
        <v>16</v>
      </c>
      <c r="B12" s="84">
        <f>SUM(B8:B11)</f>
        <v>1463979</v>
      </c>
      <c r="C12" s="27">
        <f>SUM(C8:C11)</f>
        <v>0</v>
      </c>
      <c r="D12" s="28">
        <f>C12/B12</f>
        <v>0</v>
      </c>
      <c r="E12" s="32">
        <f t="shared" si="1"/>
        <v>570.95181000000002</v>
      </c>
      <c r="F12" s="29">
        <f t="shared" si="1"/>
        <v>0</v>
      </c>
      <c r="G12" s="30">
        <f t="shared" si="2"/>
        <v>0</v>
      </c>
      <c r="H12" s="31">
        <f>SUM(H8:H11)</f>
        <v>0</v>
      </c>
      <c r="I12" s="59"/>
      <c r="J12" s="87" t="s">
        <v>46</v>
      </c>
      <c r="K12" s="92"/>
      <c r="L12" s="91" t="s">
        <v>39</v>
      </c>
      <c r="M12" s="89" t="s">
        <v>36</v>
      </c>
      <c r="N12" s="88" t="s">
        <v>54</v>
      </c>
    </row>
    <row r="13" spans="1:14" ht="18.600000000000001" thickBot="1" x14ac:dyDescent="0.5">
      <c r="A13" s="42"/>
      <c r="B13" s="43"/>
      <c r="C13" s="44"/>
      <c r="D13" s="45"/>
      <c r="E13" s="46"/>
      <c r="F13" s="47"/>
      <c r="G13" s="48"/>
      <c r="H13" s="65"/>
      <c r="I13" s="49"/>
      <c r="J13" s="87"/>
      <c r="K13" s="92"/>
      <c r="L13" s="91"/>
      <c r="M13" s="89"/>
      <c r="N13" s="88"/>
    </row>
    <row r="14" spans="1:14" x14ac:dyDescent="0.45">
      <c r="A14" s="114" t="s">
        <v>28</v>
      </c>
      <c r="B14" s="110" t="s">
        <v>52</v>
      </c>
      <c r="C14" s="116"/>
      <c r="D14" s="110" t="s">
        <v>25</v>
      </c>
      <c r="E14" s="116"/>
      <c r="F14" s="110" t="s">
        <v>63</v>
      </c>
      <c r="G14" s="111"/>
      <c r="H14" s="34"/>
      <c r="I14" s="49"/>
      <c r="J14" s="87" t="s">
        <v>48</v>
      </c>
      <c r="K14" s="92"/>
      <c r="L14" s="91" t="s">
        <v>39</v>
      </c>
      <c r="M14" s="89" t="s">
        <v>47</v>
      </c>
      <c r="N14" s="88" t="s">
        <v>55</v>
      </c>
    </row>
    <row r="15" spans="1:14" ht="18.600000000000001" thickBot="1" x14ac:dyDescent="0.5">
      <c r="A15" s="115"/>
      <c r="B15" s="117"/>
      <c r="C15" s="118"/>
      <c r="D15" s="117"/>
      <c r="E15" s="118"/>
      <c r="F15" s="35" t="s">
        <v>64</v>
      </c>
      <c r="G15" s="37" t="s">
        <v>62</v>
      </c>
      <c r="H15" s="34"/>
      <c r="I15" s="49"/>
      <c r="J15" s="97"/>
      <c r="K15" s="96"/>
      <c r="L15" s="95"/>
      <c r="M15" s="94"/>
      <c r="N15" s="93"/>
    </row>
    <row r="16" spans="1:14" x14ac:dyDescent="0.45">
      <c r="A16" s="8" t="s">
        <v>23</v>
      </c>
      <c r="B16" s="125">
        <v>0.1</v>
      </c>
      <c r="C16" s="126"/>
      <c r="D16" s="119">
        <v>15</v>
      </c>
      <c r="E16" s="120"/>
      <c r="F16" s="38">
        <v>261170000</v>
      </c>
      <c r="G16" s="39">
        <v>24810000</v>
      </c>
      <c r="H16" s="34"/>
      <c r="I16" s="49"/>
      <c r="J16" s="34"/>
      <c r="K16" s="56"/>
      <c r="L16" s="34"/>
      <c r="M16" s="34"/>
      <c r="N16" s="34"/>
    </row>
    <row r="17" spans="1:16" ht="18.600000000000001" thickBot="1" x14ac:dyDescent="0.5">
      <c r="A17" s="9" t="s">
        <v>22</v>
      </c>
      <c r="B17" s="123">
        <f>D12</f>
        <v>0</v>
      </c>
      <c r="C17" s="124"/>
      <c r="D17" s="121">
        <f>K14/K8</f>
        <v>0</v>
      </c>
      <c r="E17" s="122"/>
      <c r="F17" s="40">
        <f>K10</f>
        <v>0</v>
      </c>
      <c r="G17" s="41">
        <f>K12</f>
        <v>0</v>
      </c>
      <c r="H17" s="34"/>
      <c r="I17" s="49"/>
      <c r="J17" s="34" t="s">
        <v>29</v>
      </c>
      <c r="K17" s="34"/>
      <c r="L17" s="34"/>
      <c r="N17" s="1"/>
    </row>
    <row r="18" spans="1:16" ht="18.600000000000001" thickBot="1" x14ac:dyDescent="0.5">
      <c r="A18" s="10" t="s">
        <v>24</v>
      </c>
      <c r="B18" s="112" t="str">
        <f>IF(B17&gt;=B16,"○","要再検証")</f>
        <v>要再検証</v>
      </c>
      <c r="C18" s="113"/>
      <c r="D18" s="112" t="str">
        <f>IF(D17&lt;=D16,"○","要再検証")</f>
        <v>○</v>
      </c>
      <c r="E18" s="113"/>
      <c r="F18" s="35" t="str">
        <f>IF(F17&lt;=F16,"○","要再検証")</f>
        <v>○</v>
      </c>
      <c r="G18" s="36" t="str">
        <f>IF(G17&lt;=G16,"○","要再検証")</f>
        <v>○</v>
      </c>
      <c r="H18" s="34"/>
      <c r="I18" s="49"/>
      <c r="J18" s="52" t="s">
        <v>56</v>
      </c>
      <c r="K18" s="50" t="s">
        <v>19</v>
      </c>
      <c r="L18" s="3"/>
      <c r="N18" s="1"/>
    </row>
    <row r="19" spans="1:16" x14ac:dyDescent="0.45">
      <c r="H19" s="34"/>
      <c r="I19" s="49"/>
      <c r="J19" s="85">
        <v>3.8999999999999999E-4</v>
      </c>
      <c r="K19" s="86">
        <v>30</v>
      </c>
      <c r="L19" s="54"/>
      <c r="N19" s="1"/>
    </row>
    <row r="20" spans="1:16" ht="18.600000000000001" thickBot="1" x14ac:dyDescent="0.5">
      <c r="A20" s="2" t="s">
        <v>65</v>
      </c>
      <c r="F20" s="4"/>
      <c r="H20" s="34"/>
      <c r="I20" s="49"/>
      <c r="J20" s="53" t="s">
        <v>18</v>
      </c>
      <c r="K20" s="51" t="s">
        <v>20</v>
      </c>
      <c r="L20" s="55"/>
      <c r="N20" s="2" t="s">
        <v>49</v>
      </c>
    </row>
    <row r="21" spans="1:16" x14ac:dyDescent="0.45">
      <c r="H21" s="34"/>
      <c r="I21" s="49"/>
    </row>
    <row r="22" spans="1:16" x14ac:dyDescent="0.45">
      <c r="H22" s="34"/>
      <c r="I22" s="49"/>
    </row>
    <row r="23" spans="1:16" x14ac:dyDescent="0.45">
      <c r="I23" s="49"/>
    </row>
    <row r="24" spans="1:16" x14ac:dyDescent="0.45">
      <c r="I24" s="49"/>
    </row>
    <row r="25" spans="1:16" x14ac:dyDescent="0.45">
      <c r="P25"/>
    </row>
  </sheetData>
  <mergeCells count="47">
    <mergeCell ref="F14:G14"/>
    <mergeCell ref="D18:E18"/>
    <mergeCell ref="B18:C18"/>
    <mergeCell ref="A14:A15"/>
    <mergeCell ref="D14:E15"/>
    <mergeCell ref="B14:C15"/>
    <mergeCell ref="D16:E16"/>
    <mergeCell ref="D17:E17"/>
    <mergeCell ref="B17:C17"/>
    <mergeCell ref="B16:C16"/>
    <mergeCell ref="A3:A7"/>
    <mergeCell ref="B3:D3"/>
    <mergeCell ref="B4:D4"/>
    <mergeCell ref="B5:C5"/>
    <mergeCell ref="E3:G3"/>
    <mergeCell ref="E4:G4"/>
    <mergeCell ref="E5:F5"/>
    <mergeCell ref="N12:N13"/>
    <mergeCell ref="N6:N7"/>
    <mergeCell ref="M6:M7"/>
    <mergeCell ref="L6:L7"/>
    <mergeCell ref="K6:K7"/>
    <mergeCell ref="N8:N9"/>
    <mergeCell ref="M8:M9"/>
    <mergeCell ref="L8:L9"/>
    <mergeCell ref="K8:K9"/>
    <mergeCell ref="N14:N15"/>
    <mergeCell ref="M14:M15"/>
    <mergeCell ref="L14:L15"/>
    <mergeCell ref="K14:K15"/>
    <mergeCell ref="J14:J15"/>
    <mergeCell ref="J12:J13"/>
    <mergeCell ref="J10:J11"/>
    <mergeCell ref="J8:J9"/>
    <mergeCell ref="J6:J7"/>
    <mergeCell ref="N4:N5"/>
    <mergeCell ref="M4:M5"/>
    <mergeCell ref="L4:L5"/>
    <mergeCell ref="K4:K5"/>
    <mergeCell ref="J4:J5"/>
    <mergeCell ref="N10:N11"/>
    <mergeCell ref="M10:M11"/>
    <mergeCell ref="L10:L11"/>
    <mergeCell ref="K10:K11"/>
    <mergeCell ref="K12:K13"/>
    <mergeCell ref="L12:L13"/>
    <mergeCell ref="M12:M13"/>
  </mergeCells>
  <phoneticPr fontId="1"/>
  <conditionalFormatting sqref="B18:G18">
    <cfRule type="containsText" dxfId="0" priority="1" operator="containsText" text="要再検証">
      <formula>NOT(ISERROR(SEARCH("要再検証",B18)))</formula>
    </cfRule>
  </conditionalFormatting>
  <pageMargins left="0.39370078740157483" right="0.19685039370078741" top="0.74803149606299213" bottom="0.7480314960629921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9号</vt:lpstr>
      <vt:lpstr>'9号'!Print_Area</vt:lpstr>
    </vt:vector>
  </TitlesOfParts>
  <Company>SakuraCity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裕貴</dc:creator>
  <cp:lastModifiedBy>鵜澤　裕貴</cp:lastModifiedBy>
  <cp:lastPrinted>2025-05-26T07:06:10Z</cp:lastPrinted>
  <dcterms:created xsi:type="dcterms:W3CDTF">2023-03-22T12:08:54Z</dcterms:created>
  <dcterms:modified xsi:type="dcterms:W3CDTF">2025-10-21T02:55:57Z</dcterms:modified>
</cp:coreProperties>
</file>