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作業文書\01_管理班\R07年度\01_契約関係\10_公園等施設外３施設ＥＳＣＯサービス委託\03 契約執行\04 公告資料\"/>
    </mc:Choice>
  </mc:AlternateContent>
  <xr:revisionPtr revIDLastSave="0" documentId="13_ncr:1_{57D35B6C-CCDD-41DA-BAC0-F6D5C1D012A6}" xr6:coauthVersionLast="47" xr6:coauthVersionMax="47" xr10:uidLastSave="{00000000-0000-0000-0000-000000000000}"/>
  <bookViews>
    <workbookView xWindow="-108" yWindow="-108" windowWidth="23256" windowHeight="12456" xr2:uid="{3003FC3E-C5A0-45AB-AAE6-478B41A5307E}"/>
  </bookViews>
  <sheets>
    <sheet name="公園・緑地等" sheetId="5" r:id="rId1"/>
    <sheet name="よもぎの園" sheetId="6" r:id="rId2"/>
    <sheet name="健康管理センター" sheetId="7" r:id="rId3"/>
    <sheet name="草ぶえの丘" sheetId="8" r:id="rId4"/>
    <sheet name="入力表リスト" sheetId="9" state="hidden" r:id="rId5"/>
  </sheets>
  <definedNames>
    <definedName name="_xlnm._FilterDatabase" localSheetId="1" hidden="1">よもぎの園!$A$14:$BI$14</definedName>
    <definedName name="_xlnm._FilterDatabase" localSheetId="2" hidden="1">健康管理センター!$A$14:$BL$172</definedName>
    <definedName name="_xlnm._FilterDatabase" localSheetId="0" hidden="1">公園・緑地等!$A$14:$BO$433</definedName>
    <definedName name="_xlnm._FilterDatabase" localSheetId="3" hidden="1">草ぶえの丘!$A$14:$BL$89</definedName>
    <definedName name="_xlnm.Print_Area" localSheetId="1">よもぎの園!$A$1:$BE$52</definedName>
    <definedName name="_xlnm.Print_Area" localSheetId="2">健康管理センター!$A$1:$BE$177</definedName>
    <definedName name="_xlnm.Print_Area" localSheetId="0">公園・緑地等!$A$1:$BE$434</definedName>
    <definedName name="_xlnm.Print_Area" localSheetId="3">草ぶえの丘!$A$1:$BE$94</definedName>
    <definedName name="_xlnm.Print_Titles" localSheetId="1">よもぎの園!$12:$14</definedName>
    <definedName name="_xlnm.Print_Titles" localSheetId="2">健康管理センター!$12:$14</definedName>
    <definedName name="_xlnm.Print_Titles" localSheetId="0">公園・緑地等!$12:$14</definedName>
    <definedName name="_xlnm.Print_Titles" localSheetId="3">草ぶえの丘!$12:$14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5" l="1"/>
  <c r="BM100" i="5" l="1"/>
  <c r="BL100" i="5"/>
  <c r="BE100" i="5"/>
  <c r="AV100" i="5"/>
  <c r="AX100" i="5" s="1"/>
  <c r="AY100" i="5" s="1"/>
  <c r="AO100" i="5"/>
  <c r="AP100" i="5" s="1"/>
  <c r="AQ100" i="5" s="1"/>
  <c r="AC100" i="5"/>
  <c r="AD100" i="5" s="1"/>
  <c r="AE100" i="5" s="1"/>
  <c r="Q100" i="5"/>
  <c r="R100" i="5" s="1"/>
  <c r="BM89" i="5"/>
  <c r="BL89" i="5"/>
  <c r="BE89" i="5"/>
  <c r="AV89" i="5"/>
  <c r="AX89" i="5" s="1"/>
  <c r="AY89" i="5" s="1"/>
  <c r="AO89" i="5"/>
  <c r="AP89" i="5" s="1"/>
  <c r="AQ89" i="5" s="1"/>
  <c r="AC89" i="5"/>
  <c r="AD89" i="5" s="1"/>
  <c r="AE89" i="5" s="1"/>
  <c r="Q89" i="5"/>
  <c r="R89" i="5" s="1"/>
  <c r="BM93" i="5"/>
  <c r="BL93" i="5"/>
  <c r="BE93" i="5"/>
  <c r="AV93" i="5"/>
  <c r="AX93" i="5" s="1"/>
  <c r="AY93" i="5" s="1"/>
  <c r="AO93" i="5"/>
  <c r="AP93" i="5" s="1"/>
  <c r="AQ93" i="5" s="1"/>
  <c r="AC93" i="5"/>
  <c r="AD93" i="5" s="1"/>
  <c r="AE93" i="5" s="1"/>
  <c r="Q93" i="5"/>
  <c r="R93" i="5" s="1"/>
  <c r="BM88" i="5"/>
  <c r="BL88" i="5"/>
  <c r="BE88" i="5"/>
  <c r="AV88" i="5"/>
  <c r="AX88" i="5" s="1"/>
  <c r="AY88" i="5" s="1"/>
  <c r="AO88" i="5"/>
  <c r="AP88" i="5" s="1"/>
  <c r="AQ88" i="5" s="1"/>
  <c r="AC88" i="5"/>
  <c r="AD88" i="5" s="1"/>
  <c r="AE88" i="5" s="1"/>
  <c r="Q88" i="5"/>
  <c r="R88" i="5" s="1"/>
  <c r="BM97" i="5"/>
  <c r="BL97" i="5"/>
  <c r="BE97" i="5"/>
  <c r="AV97" i="5"/>
  <c r="AX97" i="5" s="1"/>
  <c r="AY97" i="5" s="1"/>
  <c r="AO97" i="5"/>
  <c r="AP97" i="5" s="1"/>
  <c r="AQ97" i="5" s="1"/>
  <c r="AC97" i="5"/>
  <c r="AD97" i="5" s="1"/>
  <c r="AE97" i="5" s="1"/>
  <c r="Q97" i="5"/>
  <c r="R97" i="5" s="1"/>
  <c r="S97" i="5" s="1"/>
  <c r="BM95" i="5"/>
  <c r="BL95" i="5"/>
  <c r="BE95" i="5"/>
  <c r="AV95" i="5"/>
  <c r="AX95" i="5" s="1"/>
  <c r="AY95" i="5" s="1"/>
  <c r="AO95" i="5"/>
  <c r="AP95" i="5" s="1"/>
  <c r="AQ95" i="5" s="1"/>
  <c r="AC95" i="5"/>
  <c r="AD95" i="5" s="1"/>
  <c r="AE95" i="5" s="1"/>
  <c r="Q95" i="5"/>
  <c r="R95" i="5" s="1"/>
  <c r="BM87" i="5"/>
  <c r="BL87" i="5"/>
  <c r="BE87" i="5"/>
  <c r="AV87" i="5"/>
  <c r="AX87" i="5" s="1"/>
  <c r="AY87" i="5" s="1"/>
  <c r="AO87" i="5"/>
  <c r="AP87" i="5" s="1"/>
  <c r="AQ87" i="5" s="1"/>
  <c r="AC87" i="5"/>
  <c r="AD87" i="5" s="1"/>
  <c r="AE87" i="5" s="1"/>
  <c r="Q87" i="5"/>
  <c r="R87" i="5" s="1"/>
  <c r="AO83" i="5"/>
  <c r="AP83" i="5" s="1"/>
  <c r="AQ83" i="5" s="1"/>
  <c r="AO82" i="5"/>
  <c r="AP82" i="5" s="1"/>
  <c r="AQ82" i="5" s="1"/>
  <c r="U434" i="5"/>
  <c r="AG434" i="5"/>
  <c r="AS434" i="5"/>
  <c r="AM434" i="5"/>
  <c r="AK434" i="5"/>
  <c r="BH90" i="8"/>
  <c r="BG90" i="8"/>
  <c r="BH48" i="6"/>
  <c r="BG48" i="6"/>
  <c r="BH175" i="7"/>
  <c r="BG175" i="7"/>
  <c r="AN434" i="5"/>
  <c r="AB434" i="5"/>
  <c r="P434" i="5"/>
  <c r="AV433" i="5"/>
  <c r="AX433" i="5" s="1"/>
  <c r="AY433" i="5" s="1"/>
  <c r="AV432" i="5"/>
  <c r="AX432" i="5" s="1"/>
  <c r="AY432" i="5" s="1"/>
  <c r="AV431" i="5"/>
  <c r="AX431" i="5" s="1"/>
  <c r="AY431" i="5" s="1"/>
  <c r="AV430" i="5"/>
  <c r="AX430" i="5" s="1"/>
  <c r="AY430" i="5" s="1"/>
  <c r="AV429" i="5"/>
  <c r="AX429" i="5" s="1"/>
  <c r="AY429" i="5" s="1"/>
  <c r="AV428" i="5"/>
  <c r="AX428" i="5" s="1"/>
  <c r="AY428" i="5" s="1"/>
  <c r="AV427" i="5"/>
  <c r="AX427" i="5" s="1"/>
  <c r="AY427" i="5" s="1"/>
  <c r="AV426" i="5"/>
  <c r="AX426" i="5" s="1"/>
  <c r="AY426" i="5" s="1"/>
  <c r="AV425" i="5"/>
  <c r="AX425" i="5" s="1"/>
  <c r="AY425" i="5" s="1"/>
  <c r="AV424" i="5"/>
  <c r="AX424" i="5" s="1"/>
  <c r="AY424" i="5" s="1"/>
  <c r="AV423" i="5"/>
  <c r="AX423" i="5" s="1"/>
  <c r="AY423" i="5" s="1"/>
  <c r="AV422" i="5"/>
  <c r="AX422" i="5" s="1"/>
  <c r="AY422" i="5" s="1"/>
  <c r="AV421" i="5"/>
  <c r="AX421" i="5" s="1"/>
  <c r="AY421" i="5" s="1"/>
  <c r="AV420" i="5"/>
  <c r="AX420" i="5" s="1"/>
  <c r="AY420" i="5" s="1"/>
  <c r="AV419" i="5"/>
  <c r="AX419" i="5" s="1"/>
  <c r="AY419" i="5" s="1"/>
  <c r="AV418" i="5"/>
  <c r="AX418" i="5" s="1"/>
  <c r="AY418" i="5" s="1"/>
  <c r="AV417" i="5"/>
  <c r="AX417" i="5" s="1"/>
  <c r="AY417" i="5" s="1"/>
  <c r="AV416" i="5"/>
  <c r="AX416" i="5" s="1"/>
  <c r="AY416" i="5" s="1"/>
  <c r="AV415" i="5"/>
  <c r="AX415" i="5" s="1"/>
  <c r="AY415" i="5" s="1"/>
  <c r="AV414" i="5"/>
  <c r="AX414" i="5" s="1"/>
  <c r="AY414" i="5" s="1"/>
  <c r="AV413" i="5"/>
  <c r="AX413" i="5" s="1"/>
  <c r="AY413" i="5" s="1"/>
  <c r="AV412" i="5"/>
  <c r="AX412" i="5" s="1"/>
  <c r="AY412" i="5" s="1"/>
  <c r="AV411" i="5"/>
  <c r="AX411" i="5" s="1"/>
  <c r="AY411" i="5" s="1"/>
  <c r="AV410" i="5"/>
  <c r="AX410" i="5" s="1"/>
  <c r="AY410" i="5" s="1"/>
  <c r="AV409" i="5"/>
  <c r="AX409" i="5" s="1"/>
  <c r="AY409" i="5" s="1"/>
  <c r="AV408" i="5"/>
  <c r="AX408" i="5" s="1"/>
  <c r="AY408" i="5" s="1"/>
  <c r="AV407" i="5"/>
  <c r="AX407" i="5" s="1"/>
  <c r="AY407" i="5" s="1"/>
  <c r="AV406" i="5"/>
  <c r="AX406" i="5" s="1"/>
  <c r="AY406" i="5" s="1"/>
  <c r="AV405" i="5"/>
  <c r="AX405" i="5" s="1"/>
  <c r="AY405" i="5" s="1"/>
  <c r="AV404" i="5"/>
  <c r="AX404" i="5" s="1"/>
  <c r="AY404" i="5" s="1"/>
  <c r="AV403" i="5"/>
  <c r="AX403" i="5" s="1"/>
  <c r="AY403" i="5" s="1"/>
  <c r="AV402" i="5"/>
  <c r="AX402" i="5" s="1"/>
  <c r="AY402" i="5" s="1"/>
  <c r="AV401" i="5"/>
  <c r="AX401" i="5" s="1"/>
  <c r="AY401" i="5" s="1"/>
  <c r="AV400" i="5"/>
  <c r="AX400" i="5" s="1"/>
  <c r="AY400" i="5" s="1"/>
  <c r="AV399" i="5"/>
  <c r="AX399" i="5" s="1"/>
  <c r="AY399" i="5" s="1"/>
  <c r="AV398" i="5"/>
  <c r="AX398" i="5" s="1"/>
  <c r="AY398" i="5" s="1"/>
  <c r="AV397" i="5"/>
  <c r="AX397" i="5" s="1"/>
  <c r="AY397" i="5" s="1"/>
  <c r="AV396" i="5"/>
  <c r="AX396" i="5" s="1"/>
  <c r="AY396" i="5" s="1"/>
  <c r="AV395" i="5"/>
  <c r="AX395" i="5" s="1"/>
  <c r="AY395" i="5" s="1"/>
  <c r="AV394" i="5"/>
  <c r="AX394" i="5" s="1"/>
  <c r="AY394" i="5" s="1"/>
  <c r="AV393" i="5"/>
  <c r="AX393" i="5" s="1"/>
  <c r="AY393" i="5" s="1"/>
  <c r="AV392" i="5"/>
  <c r="AX392" i="5" s="1"/>
  <c r="AY392" i="5" s="1"/>
  <c r="AV391" i="5"/>
  <c r="AX391" i="5" s="1"/>
  <c r="AY391" i="5" s="1"/>
  <c r="AV390" i="5"/>
  <c r="AX390" i="5" s="1"/>
  <c r="AY390" i="5" s="1"/>
  <c r="AV389" i="5"/>
  <c r="AX389" i="5" s="1"/>
  <c r="AY389" i="5" s="1"/>
  <c r="AV388" i="5"/>
  <c r="AX388" i="5" s="1"/>
  <c r="AY388" i="5" s="1"/>
  <c r="AV387" i="5"/>
  <c r="AX387" i="5" s="1"/>
  <c r="AY387" i="5" s="1"/>
  <c r="AV386" i="5"/>
  <c r="AX386" i="5" s="1"/>
  <c r="AY386" i="5" s="1"/>
  <c r="AV385" i="5"/>
  <c r="AX385" i="5" s="1"/>
  <c r="AY385" i="5" s="1"/>
  <c r="AV384" i="5"/>
  <c r="AX384" i="5" s="1"/>
  <c r="AY384" i="5" s="1"/>
  <c r="AV383" i="5"/>
  <c r="AX383" i="5" s="1"/>
  <c r="AY383" i="5" s="1"/>
  <c r="AV382" i="5"/>
  <c r="AX382" i="5" s="1"/>
  <c r="AY382" i="5" s="1"/>
  <c r="AV381" i="5"/>
  <c r="AX381" i="5" s="1"/>
  <c r="AY381" i="5" s="1"/>
  <c r="AV380" i="5"/>
  <c r="AX380" i="5" s="1"/>
  <c r="AY380" i="5" s="1"/>
  <c r="AV379" i="5"/>
  <c r="AX379" i="5" s="1"/>
  <c r="AY379" i="5" s="1"/>
  <c r="AV378" i="5"/>
  <c r="AX378" i="5" s="1"/>
  <c r="AY378" i="5" s="1"/>
  <c r="AV377" i="5"/>
  <c r="AX377" i="5" s="1"/>
  <c r="AY377" i="5" s="1"/>
  <c r="AV376" i="5"/>
  <c r="AX376" i="5" s="1"/>
  <c r="AY376" i="5" s="1"/>
  <c r="AV375" i="5"/>
  <c r="AX375" i="5" s="1"/>
  <c r="AY375" i="5" s="1"/>
  <c r="AV374" i="5"/>
  <c r="AX374" i="5" s="1"/>
  <c r="AY374" i="5" s="1"/>
  <c r="AV373" i="5"/>
  <c r="AX373" i="5" s="1"/>
  <c r="AY373" i="5" s="1"/>
  <c r="AV372" i="5"/>
  <c r="AX372" i="5" s="1"/>
  <c r="AY372" i="5" s="1"/>
  <c r="AV371" i="5"/>
  <c r="AX371" i="5" s="1"/>
  <c r="AY371" i="5" s="1"/>
  <c r="AV370" i="5"/>
  <c r="AX370" i="5" s="1"/>
  <c r="AY370" i="5" s="1"/>
  <c r="AV369" i="5"/>
  <c r="AX369" i="5" s="1"/>
  <c r="AY369" i="5" s="1"/>
  <c r="AV368" i="5"/>
  <c r="AX368" i="5" s="1"/>
  <c r="AY368" i="5" s="1"/>
  <c r="AV367" i="5"/>
  <c r="AX367" i="5" s="1"/>
  <c r="AY367" i="5" s="1"/>
  <c r="AV366" i="5"/>
  <c r="AX366" i="5" s="1"/>
  <c r="AY366" i="5" s="1"/>
  <c r="AV365" i="5"/>
  <c r="AX365" i="5" s="1"/>
  <c r="AY365" i="5" s="1"/>
  <c r="AV364" i="5"/>
  <c r="AX364" i="5" s="1"/>
  <c r="AY364" i="5" s="1"/>
  <c r="AV363" i="5"/>
  <c r="AX363" i="5" s="1"/>
  <c r="AY363" i="5" s="1"/>
  <c r="AV362" i="5"/>
  <c r="AX362" i="5" s="1"/>
  <c r="AY362" i="5" s="1"/>
  <c r="AV361" i="5"/>
  <c r="AX361" i="5" s="1"/>
  <c r="AY361" i="5" s="1"/>
  <c r="AV360" i="5"/>
  <c r="AX360" i="5" s="1"/>
  <c r="AY360" i="5" s="1"/>
  <c r="AV359" i="5"/>
  <c r="AX359" i="5" s="1"/>
  <c r="AY359" i="5" s="1"/>
  <c r="AV358" i="5"/>
  <c r="AX358" i="5" s="1"/>
  <c r="AY358" i="5" s="1"/>
  <c r="AV357" i="5"/>
  <c r="AX357" i="5" s="1"/>
  <c r="AY357" i="5" s="1"/>
  <c r="AV356" i="5"/>
  <c r="AX356" i="5" s="1"/>
  <c r="AY356" i="5" s="1"/>
  <c r="AV355" i="5"/>
  <c r="AX355" i="5" s="1"/>
  <c r="AY355" i="5" s="1"/>
  <c r="AV354" i="5"/>
  <c r="AX354" i="5" s="1"/>
  <c r="AY354" i="5" s="1"/>
  <c r="AV353" i="5"/>
  <c r="AX353" i="5" s="1"/>
  <c r="AY353" i="5" s="1"/>
  <c r="AV352" i="5"/>
  <c r="AX352" i="5" s="1"/>
  <c r="AY352" i="5" s="1"/>
  <c r="AV351" i="5"/>
  <c r="AX351" i="5" s="1"/>
  <c r="AY351" i="5" s="1"/>
  <c r="AV350" i="5"/>
  <c r="AX350" i="5" s="1"/>
  <c r="AY350" i="5" s="1"/>
  <c r="AV349" i="5"/>
  <c r="AX349" i="5" s="1"/>
  <c r="AY349" i="5" s="1"/>
  <c r="AV348" i="5"/>
  <c r="AX348" i="5" s="1"/>
  <c r="AY348" i="5" s="1"/>
  <c r="AV347" i="5"/>
  <c r="AX347" i="5" s="1"/>
  <c r="AY347" i="5" s="1"/>
  <c r="AV346" i="5"/>
  <c r="AX346" i="5" s="1"/>
  <c r="AY346" i="5" s="1"/>
  <c r="AV345" i="5"/>
  <c r="AX345" i="5" s="1"/>
  <c r="AY345" i="5" s="1"/>
  <c r="AV344" i="5"/>
  <c r="AX344" i="5" s="1"/>
  <c r="AY344" i="5" s="1"/>
  <c r="AV343" i="5"/>
  <c r="AX343" i="5" s="1"/>
  <c r="AY343" i="5" s="1"/>
  <c r="AV342" i="5"/>
  <c r="AX342" i="5" s="1"/>
  <c r="AY342" i="5" s="1"/>
  <c r="AV341" i="5"/>
  <c r="AX341" i="5" s="1"/>
  <c r="AY341" i="5" s="1"/>
  <c r="AV340" i="5"/>
  <c r="AX340" i="5" s="1"/>
  <c r="AY340" i="5" s="1"/>
  <c r="AV339" i="5"/>
  <c r="AX339" i="5" s="1"/>
  <c r="AY339" i="5" s="1"/>
  <c r="AV338" i="5"/>
  <c r="AX338" i="5" s="1"/>
  <c r="AY338" i="5" s="1"/>
  <c r="AV337" i="5"/>
  <c r="AX337" i="5" s="1"/>
  <c r="AY337" i="5" s="1"/>
  <c r="AV336" i="5"/>
  <c r="AX336" i="5" s="1"/>
  <c r="AY336" i="5" s="1"/>
  <c r="AV335" i="5"/>
  <c r="AX335" i="5" s="1"/>
  <c r="AY335" i="5" s="1"/>
  <c r="AV334" i="5"/>
  <c r="AX334" i="5" s="1"/>
  <c r="AY334" i="5" s="1"/>
  <c r="AV333" i="5"/>
  <c r="AX333" i="5" s="1"/>
  <c r="AY333" i="5" s="1"/>
  <c r="AV332" i="5"/>
  <c r="AX332" i="5" s="1"/>
  <c r="AY332" i="5" s="1"/>
  <c r="AV331" i="5"/>
  <c r="AX331" i="5" s="1"/>
  <c r="AY331" i="5" s="1"/>
  <c r="AV330" i="5"/>
  <c r="AX330" i="5" s="1"/>
  <c r="AY330" i="5" s="1"/>
  <c r="AV329" i="5"/>
  <c r="AX329" i="5" s="1"/>
  <c r="AY329" i="5" s="1"/>
  <c r="AV328" i="5"/>
  <c r="AX328" i="5" s="1"/>
  <c r="AY328" i="5" s="1"/>
  <c r="AV327" i="5"/>
  <c r="AX327" i="5" s="1"/>
  <c r="AY327" i="5" s="1"/>
  <c r="AV326" i="5"/>
  <c r="AX326" i="5" s="1"/>
  <c r="AY326" i="5" s="1"/>
  <c r="AV325" i="5"/>
  <c r="AX325" i="5" s="1"/>
  <c r="AY325" i="5" s="1"/>
  <c r="AV324" i="5"/>
  <c r="AX324" i="5" s="1"/>
  <c r="AY324" i="5" s="1"/>
  <c r="AV323" i="5"/>
  <c r="AX323" i="5" s="1"/>
  <c r="AY323" i="5" s="1"/>
  <c r="AV322" i="5"/>
  <c r="AX322" i="5" s="1"/>
  <c r="AY322" i="5" s="1"/>
  <c r="AV321" i="5"/>
  <c r="AX321" i="5" s="1"/>
  <c r="AY321" i="5" s="1"/>
  <c r="AV320" i="5"/>
  <c r="AX320" i="5" s="1"/>
  <c r="AY320" i="5" s="1"/>
  <c r="AV319" i="5"/>
  <c r="AX319" i="5" s="1"/>
  <c r="AY319" i="5" s="1"/>
  <c r="AV318" i="5"/>
  <c r="AX318" i="5" s="1"/>
  <c r="AY318" i="5" s="1"/>
  <c r="AV317" i="5"/>
  <c r="AX317" i="5" s="1"/>
  <c r="AY317" i="5" s="1"/>
  <c r="AV316" i="5"/>
  <c r="AX316" i="5" s="1"/>
  <c r="AY316" i="5" s="1"/>
  <c r="AV315" i="5"/>
  <c r="AX315" i="5" s="1"/>
  <c r="AY315" i="5" s="1"/>
  <c r="AV314" i="5"/>
  <c r="AX314" i="5" s="1"/>
  <c r="AY314" i="5" s="1"/>
  <c r="AV313" i="5"/>
  <c r="AX313" i="5" s="1"/>
  <c r="AY313" i="5" s="1"/>
  <c r="AV312" i="5"/>
  <c r="AX312" i="5" s="1"/>
  <c r="AY312" i="5" s="1"/>
  <c r="AV311" i="5"/>
  <c r="AX311" i="5" s="1"/>
  <c r="AY311" i="5" s="1"/>
  <c r="AV310" i="5"/>
  <c r="AX310" i="5" s="1"/>
  <c r="AY310" i="5" s="1"/>
  <c r="AV309" i="5"/>
  <c r="AX309" i="5" s="1"/>
  <c r="AY309" i="5" s="1"/>
  <c r="AV308" i="5"/>
  <c r="AX308" i="5" s="1"/>
  <c r="AY308" i="5" s="1"/>
  <c r="AV307" i="5"/>
  <c r="AX307" i="5" s="1"/>
  <c r="AY307" i="5" s="1"/>
  <c r="AV306" i="5"/>
  <c r="AX306" i="5" s="1"/>
  <c r="AY306" i="5" s="1"/>
  <c r="AV305" i="5"/>
  <c r="AX305" i="5" s="1"/>
  <c r="AY305" i="5" s="1"/>
  <c r="AV304" i="5"/>
  <c r="AX304" i="5" s="1"/>
  <c r="AY304" i="5" s="1"/>
  <c r="AV303" i="5"/>
  <c r="AX303" i="5" s="1"/>
  <c r="AY303" i="5" s="1"/>
  <c r="AV302" i="5"/>
  <c r="AX302" i="5" s="1"/>
  <c r="AY302" i="5" s="1"/>
  <c r="AV301" i="5"/>
  <c r="AX301" i="5" s="1"/>
  <c r="AY301" i="5" s="1"/>
  <c r="AV300" i="5"/>
  <c r="AX300" i="5" s="1"/>
  <c r="AY300" i="5" s="1"/>
  <c r="AV299" i="5"/>
  <c r="AX299" i="5" s="1"/>
  <c r="AY299" i="5" s="1"/>
  <c r="AV298" i="5"/>
  <c r="AX298" i="5" s="1"/>
  <c r="AY298" i="5" s="1"/>
  <c r="AV297" i="5"/>
  <c r="AX297" i="5" s="1"/>
  <c r="AY297" i="5" s="1"/>
  <c r="AV296" i="5"/>
  <c r="AX296" i="5" s="1"/>
  <c r="AY296" i="5" s="1"/>
  <c r="AV295" i="5"/>
  <c r="AX295" i="5" s="1"/>
  <c r="AY295" i="5" s="1"/>
  <c r="AV294" i="5"/>
  <c r="AX294" i="5" s="1"/>
  <c r="AY294" i="5" s="1"/>
  <c r="AV293" i="5"/>
  <c r="AX293" i="5" s="1"/>
  <c r="AY293" i="5" s="1"/>
  <c r="AV292" i="5"/>
  <c r="AX292" i="5" s="1"/>
  <c r="AY292" i="5" s="1"/>
  <c r="AV291" i="5"/>
  <c r="AX291" i="5" s="1"/>
  <c r="AY291" i="5" s="1"/>
  <c r="AV290" i="5"/>
  <c r="AX290" i="5" s="1"/>
  <c r="AY290" i="5" s="1"/>
  <c r="AV289" i="5"/>
  <c r="AX289" i="5" s="1"/>
  <c r="AY289" i="5" s="1"/>
  <c r="AV288" i="5"/>
  <c r="AX288" i="5" s="1"/>
  <c r="AY288" i="5" s="1"/>
  <c r="AV287" i="5"/>
  <c r="AX287" i="5" s="1"/>
  <c r="AY287" i="5" s="1"/>
  <c r="AV286" i="5"/>
  <c r="AX286" i="5" s="1"/>
  <c r="AY286" i="5" s="1"/>
  <c r="AV285" i="5"/>
  <c r="AX285" i="5" s="1"/>
  <c r="AY285" i="5" s="1"/>
  <c r="AV284" i="5"/>
  <c r="AX284" i="5" s="1"/>
  <c r="AY284" i="5" s="1"/>
  <c r="AV283" i="5"/>
  <c r="AX283" i="5" s="1"/>
  <c r="AY283" i="5" s="1"/>
  <c r="AV282" i="5"/>
  <c r="AX282" i="5" s="1"/>
  <c r="AY282" i="5" s="1"/>
  <c r="AV281" i="5"/>
  <c r="AX281" i="5" s="1"/>
  <c r="AY281" i="5" s="1"/>
  <c r="AV280" i="5"/>
  <c r="AX280" i="5" s="1"/>
  <c r="AY280" i="5" s="1"/>
  <c r="AV279" i="5"/>
  <c r="AX279" i="5" s="1"/>
  <c r="AY279" i="5" s="1"/>
  <c r="AV278" i="5"/>
  <c r="AX278" i="5" s="1"/>
  <c r="AY278" i="5" s="1"/>
  <c r="AV277" i="5"/>
  <c r="AX277" i="5" s="1"/>
  <c r="AY277" i="5" s="1"/>
  <c r="AV276" i="5"/>
  <c r="AX276" i="5" s="1"/>
  <c r="AY276" i="5" s="1"/>
  <c r="AV275" i="5"/>
  <c r="AX275" i="5" s="1"/>
  <c r="AY275" i="5" s="1"/>
  <c r="AV274" i="5"/>
  <c r="AX274" i="5" s="1"/>
  <c r="AY274" i="5" s="1"/>
  <c r="AV273" i="5"/>
  <c r="AX273" i="5" s="1"/>
  <c r="AY273" i="5" s="1"/>
  <c r="AV272" i="5"/>
  <c r="AX272" i="5" s="1"/>
  <c r="AY272" i="5" s="1"/>
  <c r="AV271" i="5"/>
  <c r="AX271" i="5" s="1"/>
  <c r="AY271" i="5" s="1"/>
  <c r="AV270" i="5"/>
  <c r="AX270" i="5" s="1"/>
  <c r="AY270" i="5" s="1"/>
  <c r="AV269" i="5"/>
  <c r="AX269" i="5" s="1"/>
  <c r="AY269" i="5" s="1"/>
  <c r="AV268" i="5"/>
  <c r="AX268" i="5" s="1"/>
  <c r="AY268" i="5" s="1"/>
  <c r="AV267" i="5"/>
  <c r="AX267" i="5" s="1"/>
  <c r="AY267" i="5" s="1"/>
  <c r="AV266" i="5"/>
  <c r="AX266" i="5" s="1"/>
  <c r="AY266" i="5" s="1"/>
  <c r="AV265" i="5"/>
  <c r="AX265" i="5" s="1"/>
  <c r="AY265" i="5" s="1"/>
  <c r="AV264" i="5"/>
  <c r="AX264" i="5" s="1"/>
  <c r="AY264" i="5" s="1"/>
  <c r="AV263" i="5"/>
  <c r="AX263" i="5" s="1"/>
  <c r="AY263" i="5" s="1"/>
  <c r="AV262" i="5"/>
  <c r="AX262" i="5" s="1"/>
  <c r="AY262" i="5" s="1"/>
  <c r="AV261" i="5"/>
  <c r="AX261" i="5" s="1"/>
  <c r="AY261" i="5" s="1"/>
  <c r="AV260" i="5"/>
  <c r="AX260" i="5" s="1"/>
  <c r="AY260" i="5" s="1"/>
  <c r="AV259" i="5"/>
  <c r="AX259" i="5" s="1"/>
  <c r="AY259" i="5" s="1"/>
  <c r="AV258" i="5"/>
  <c r="AX258" i="5" s="1"/>
  <c r="AY258" i="5" s="1"/>
  <c r="AV257" i="5"/>
  <c r="AX257" i="5" s="1"/>
  <c r="AY257" i="5" s="1"/>
  <c r="AV256" i="5"/>
  <c r="AX256" i="5" s="1"/>
  <c r="AY256" i="5" s="1"/>
  <c r="AV255" i="5"/>
  <c r="AX255" i="5" s="1"/>
  <c r="AY255" i="5" s="1"/>
  <c r="AV254" i="5"/>
  <c r="AX254" i="5" s="1"/>
  <c r="AY254" i="5" s="1"/>
  <c r="AV253" i="5"/>
  <c r="AX253" i="5" s="1"/>
  <c r="AY253" i="5" s="1"/>
  <c r="AV252" i="5"/>
  <c r="AX252" i="5" s="1"/>
  <c r="AY252" i="5" s="1"/>
  <c r="AV251" i="5"/>
  <c r="AX251" i="5" s="1"/>
  <c r="AY251" i="5" s="1"/>
  <c r="AV250" i="5"/>
  <c r="AX250" i="5" s="1"/>
  <c r="AY250" i="5" s="1"/>
  <c r="AV249" i="5"/>
  <c r="AX249" i="5" s="1"/>
  <c r="AY249" i="5" s="1"/>
  <c r="AV248" i="5"/>
  <c r="AX248" i="5" s="1"/>
  <c r="AY248" i="5" s="1"/>
  <c r="AV247" i="5"/>
  <c r="AX247" i="5" s="1"/>
  <c r="AY247" i="5" s="1"/>
  <c r="AV246" i="5"/>
  <c r="AX246" i="5" s="1"/>
  <c r="AY246" i="5" s="1"/>
  <c r="AV245" i="5"/>
  <c r="AX245" i="5" s="1"/>
  <c r="AY245" i="5" s="1"/>
  <c r="AV244" i="5"/>
  <c r="AX244" i="5" s="1"/>
  <c r="AY244" i="5" s="1"/>
  <c r="AV243" i="5"/>
  <c r="AX243" i="5" s="1"/>
  <c r="AY243" i="5" s="1"/>
  <c r="AV242" i="5"/>
  <c r="AX242" i="5" s="1"/>
  <c r="AY242" i="5" s="1"/>
  <c r="AV241" i="5"/>
  <c r="AX241" i="5" s="1"/>
  <c r="AY241" i="5" s="1"/>
  <c r="AV240" i="5"/>
  <c r="AX240" i="5" s="1"/>
  <c r="AY240" i="5" s="1"/>
  <c r="AV239" i="5"/>
  <c r="AX239" i="5" s="1"/>
  <c r="AY239" i="5" s="1"/>
  <c r="AV238" i="5"/>
  <c r="AX238" i="5" s="1"/>
  <c r="AY238" i="5" s="1"/>
  <c r="AV237" i="5"/>
  <c r="AX237" i="5" s="1"/>
  <c r="AY237" i="5" s="1"/>
  <c r="AV236" i="5"/>
  <c r="AX236" i="5" s="1"/>
  <c r="AY236" i="5" s="1"/>
  <c r="AV235" i="5"/>
  <c r="AX235" i="5" s="1"/>
  <c r="AY235" i="5" s="1"/>
  <c r="AV234" i="5"/>
  <c r="AX234" i="5" s="1"/>
  <c r="AY234" i="5" s="1"/>
  <c r="AV233" i="5"/>
  <c r="AX233" i="5" s="1"/>
  <c r="AY233" i="5" s="1"/>
  <c r="AV232" i="5"/>
  <c r="AX232" i="5" s="1"/>
  <c r="AY232" i="5" s="1"/>
  <c r="AV231" i="5"/>
  <c r="AX231" i="5" s="1"/>
  <c r="AY231" i="5" s="1"/>
  <c r="AV230" i="5"/>
  <c r="AX230" i="5" s="1"/>
  <c r="AY230" i="5" s="1"/>
  <c r="AV229" i="5"/>
  <c r="AX229" i="5" s="1"/>
  <c r="AY229" i="5" s="1"/>
  <c r="AV228" i="5"/>
  <c r="AX228" i="5" s="1"/>
  <c r="AY228" i="5" s="1"/>
  <c r="AV227" i="5"/>
  <c r="AX227" i="5" s="1"/>
  <c r="AY227" i="5" s="1"/>
  <c r="AV226" i="5"/>
  <c r="AX226" i="5" s="1"/>
  <c r="AY226" i="5" s="1"/>
  <c r="AV225" i="5"/>
  <c r="AX225" i="5" s="1"/>
  <c r="AY225" i="5" s="1"/>
  <c r="AV224" i="5"/>
  <c r="AX224" i="5" s="1"/>
  <c r="AY224" i="5" s="1"/>
  <c r="AV223" i="5"/>
  <c r="AX223" i="5" s="1"/>
  <c r="AY223" i="5" s="1"/>
  <c r="AV222" i="5"/>
  <c r="AX222" i="5" s="1"/>
  <c r="AY222" i="5" s="1"/>
  <c r="AV221" i="5"/>
  <c r="AX221" i="5" s="1"/>
  <c r="AY221" i="5" s="1"/>
  <c r="AV220" i="5"/>
  <c r="AX220" i="5" s="1"/>
  <c r="AY220" i="5" s="1"/>
  <c r="AV219" i="5"/>
  <c r="AX219" i="5" s="1"/>
  <c r="AY219" i="5" s="1"/>
  <c r="AV218" i="5"/>
  <c r="AX218" i="5" s="1"/>
  <c r="AY218" i="5" s="1"/>
  <c r="AV217" i="5"/>
  <c r="AX217" i="5" s="1"/>
  <c r="AY217" i="5" s="1"/>
  <c r="AV216" i="5"/>
  <c r="AX216" i="5" s="1"/>
  <c r="AY216" i="5" s="1"/>
  <c r="AV215" i="5"/>
  <c r="AX215" i="5" s="1"/>
  <c r="AY215" i="5" s="1"/>
  <c r="AV214" i="5"/>
  <c r="AX214" i="5" s="1"/>
  <c r="AY214" i="5" s="1"/>
  <c r="AV213" i="5"/>
  <c r="AX213" i="5" s="1"/>
  <c r="AY213" i="5" s="1"/>
  <c r="AV212" i="5"/>
  <c r="AX212" i="5" s="1"/>
  <c r="AY212" i="5" s="1"/>
  <c r="AV211" i="5"/>
  <c r="AX211" i="5" s="1"/>
  <c r="AY211" i="5" s="1"/>
  <c r="AV210" i="5"/>
  <c r="AX210" i="5" s="1"/>
  <c r="AY210" i="5" s="1"/>
  <c r="AV209" i="5"/>
  <c r="AX209" i="5" s="1"/>
  <c r="AY209" i="5" s="1"/>
  <c r="AV208" i="5"/>
  <c r="AX208" i="5" s="1"/>
  <c r="AY208" i="5" s="1"/>
  <c r="AV207" i="5"/>
  <c r="AX207" i="5" s="1"/>
  <c r="AY207" i="5" s="1"/>
  <c r="AV206" i="5"/>
  <c r="AX206" i="5" s="1"/>
  <c r="AY206" i="5" s="1"/>
  <c r="AV205" i="5"/>
  <c r="AX205" i="5" s="1"/>
  <c r="AY205" i="5" s="1"/>
  <c r="AV204" i="5"/>
  <c r="AX204" i="5" s="1"/>
  <c r="AY204" i="5" s="1"/>
  <c r="AV203" i="5"/>
  <c r="AX203" i="5" s="1"/>
  <c r="AY203" i="5" s="1"/>
  <c r="AV202" i="5"/>
  <c r="AX202" i="5" s="1"/>
  <c r="AY202" i="5" s="1"/>
  <c r="AV201" i="5"/>
  <c r="AX201" i="5" s="1"/>
  <c r="AY201" i="5" s="1"/>
  <c r="AV200" i="5"/>
  <c r="AX200" i="5" s="1"/>
  <c r="AY200" i="5" s="1"/>
  <c r="AV199" i="5"/>
  <c r="AX199" i="5" s="1"/>
  <c r="AY199" i="5" s="1"/>
  <c r="AV198" i="5"/>
  <c r="AX198" i="5" s="1"/>
  <c r="AY198" i="5" s="1"/>
  <c r="AV197" i="5"/>
  <c r="AX197" i="5" s="1"/>
  <c r="AY197" i="5" s="1"/>
  <c r="AV196" i="5"/>
  <c r="AX196" i="5" s="1"/>
  <c r="AY196" i="5" s="1"/>
  <c r="AV195" i="5"/>
  <c r="AX195" i="5" s="1"/>
  <c r="AY195" i="5" s="1"/>
  <c r="AV194" i="5"/>
  <c r="AX194" i="5" s="1"/>
  <c r="AY194" i="5" s="1"/>
  <c r="AV193" i="5"/>
  <c r="AX193" i="5" s="1"/>
  <c r="AY193" i="5" s="1"/>
  <c r="AV192" i="5"/>
  <c r="AX192" i="5" s="1"/>
  <c r="AY192" i="5" s="1"/>
  <c r="AV191" i="5"/>
  <c r="AX191" i="5" s="1"/>
  <c r="AY191" i="5" s="1"/>
  <c r="AV190" i="5"/>
  <c r="AX190" i="5" s="1"/>
  <c r="AY190" i="5" s="1"/>
  <c r="AV189" i="5"/>
  <c r="AX189" i="5" s="1"/>
  <c r="AY189" i="5" s="1"/>
  <c r="AV188" i="5"/>
  <c r="AX188" i="5" s="1"/>
  <c r="AY188" i="5" s="1"/>
  <c r="AV187" i="5"/>
  <c r="AX187" i="5" s="1"/>
  <c r="AY187" i="5" s="1"/>
  <c r="AV186" i="5"/>
  <c r="AX186" i="5" s="1"/>
  <c r="AY186" i="5" s="1"/>
  <c r="AV185" i="5"/>
  <c r="AX185" i="5" s="1"/>
  <c r="AY185" i="5" s="1"/>
  <c r="AV184" i="5"/>
  <c r="AX184" i="5" s="1"/>
  <c r="AY184" i="5" s="1"/>
  <c r="AV183" i="5"/>
  <c r="AX183" i="5" s="1"/>
  <c r="AY183" i="5" s="1"/>
  <c r="AV182" i="5"/>
  <c r="AX182" i="5" s="1"/>
  <c r="AY182" i="5" s="1"/>
  <c r="AV181" i="5"/>
  <c r="AX181" i="5" s="1"/>
  <c r="AY181" i="5" s="1"/>
  <c r="AV180" i="5"/>
  <c r="AX180" i="5" s="1"/>
  <c r="AY180" i="5" s="1"/>
  <c r="AV179" i="5"/>
  <c r="AX179" i="5" s="1"/>
  <c r="AY179" i="5" s="1"/>
  <c r="AV178" i="5"/>
  <c r="AX178" i="5" s="1"/>
  <c r="AY178" i="5" s="1"/>
  <c r="AV177" i="5"/>
  <c r="AX177" i="5" s="1"/>
  <c r="AY177" i="5" s="1"/>
  <c r="AV176" i="5"/>
  <c r="AX176" i="5" s="1"/>
  <c r="AY176" i="5" s="1"/>
  <c r="AV175" i="5"/>
  <c r="AX175" i="5" s="1"/>
  <c r="AY175" i="5" s="1"/>
  <c r="AV174" i="5"/>
  <c r="AX174" i="5" s="1"/>
  <c r="AY174" i="5" s="1"/>
  <c r="AV173" i="5"/>
  <c r="AX173" i="5" s="1"/>
  <c r="AY173" i="5" s="1"/>
  <c r="AV172" i="5"/>
  <c r="AX172" i="5" s="1"/>
  <c r="AY172" i="5" s="1"/>
  <c r="AV171" i="5"/>
  <c r="AX171" i="5" s="1"/>
  <c r="AY171" i="5" s="1"/>
  <c r="AV170" i="5"/>
  <c r="AX170" i="5" s="1"/>
  <c r="AY170" i="5" s="1"/>
  <c r="AV169" i="5"/>
  <c r="AX169" i="5" s="1"/>
  <c r="AY169" i="5" s="1"/>
  <c r="AV168" i="5"/>
  <c r="AX168" i="5" s="1"/>
  <c r="AY168" i="5" s="1"/>
  <c r="AV167" i="5"/>
  <c r="AX167" i="5" s="1"/>
  <c r="AY167" i="5" s="1"/>
  <c r="AV166" i="5"/>
  <c r="AX166" i="5" s="1"/>
  <c r="AY166" i="5" s="1"/>
  <c r="AV165" i="5"/>
  <c r="AX165" i="5" s="1"/>
  <c r="AY165" i="5" s="1"/>
  <c r="AV164" i="5"/>
  <c r="AX164" i="5" s="1"/>
  <c r="AY164" i="5" s="1"/>
  <c r="AV163" i="5"/>
  <c r="AX163" i="5" s="1"/>
  <c r="AY163" i="5" s="1"/>
  <c r="AV162" i="5"/>
  <c r="AX162" i="5" s="1"/>
  <c r="AY162" i="5" s="1"/>
  <c r="AV161" i="5"/>
  <c r="AX161" i="5" s="1"/>
  <c r="AY161" i="5" s="1"/>
  <c r="AV160" i="5"/>
  <c r="AX160" i="5" s="1"/>
  <c r="AY160" i="5" s="1"/>
  <c r="AV159" i="5"/>
  <c r="AX159" i="5" s="1"/>
  <c r="AY159" i="5" s="1"/>
  <c r="AV158" i="5"/>
  <c r="AX158" i="5" s="1"/>
  <c r="AY158" i="5" s="1"/>
  <c r="AV157" i="5"/>
  <c r="AX157" i="5" s="1"/>
  <c r="AY157" i="5" s="1"/>
  <c r="AV156" i="5"/>
  <c r="AX156" i="5" s="1"/>
  <c r="AY156" i="5" s="1"/>
  <c r="AV155" i="5"/>
  <c r="AX155" i="5" s="1"/>
  <c r="AY155" i="5" s="1"/>
  <c r="AV154" i="5"/>
  <c r="AX154" i="5" s="1"/>
  <c r="AY154" i="5" s="1"/>
  <c r="AV153" i="5"/>
  <c r="AX153" i="5" s="1"/>
  <c r="AY153" i="5" s="1"/>
  <c r="AV152" i="5"/>
  <c r="AX152" i="5" s="1"/>
  <c r="AY152" i="5" s="1"/>
  <c r="AV151" i="5"/>
  <c r="AX151" i="5" s="1"/>
  <c r="AY151" i="5" s="1"/>
  <c r="AV150" i="5"/>
  <c r="AX150" i="5" s="1"/>
  <c r="AY150" i="5" s="1"/>
  <c r="AV149" i="5"/>
  <c r="AX149" i="5" s="1"/>
  <c r="AY149" i="5" s="1"/>
  <c r="AV148" i="5"/>
  <c r="AX148" i="5" s="1"/>
  <c r="AY148" i="5" s="1"/>
  <c r="AV147" i="5"/>
  <c r="AX147" i="5" s="1"/>
  <c r="AY147" i="5" s="1"/>
  <c r="AV146" i="5"/>
  <c r="AX146" i="5" s="1"/>
  <c r="AY146" i="5" s="1"/>
  <c r="AV145" i="5"/>
  <c r="AX145" i="5" s="1"/>
  <c r="AY145" i="5" s="1"/>
  <c r="AV144" i="5"/>
  <c r="AX144" i="5" s="1"/>
  <c r="AY144" i="5" s="1"/>
  <c r="AV143" i="5"/>
  <c r="AX143" i="5" s="1"/>
  <c r="AY143" i="5" s="1"/>
  <c r="AV142" i="5"/>
  <c r="AX142" i="5" s="1"/>
  <c r="AY142" i="5" s="1"/>
  <c r="AV141" i="5"/>
  <c r="AX141" i="5" s="1"/>
  <c r="AY141" i="5" s="1"/>
  <c r="AV140" i="5"/>
  <c r="AX140" i="5" s="1"/>
  <c r="AY140" i="5" s="1"/>
  <c r="AV139" i="5"/>
  <c r="AX139" i="5" s="1"/>
  <c r="AY139" i="5" s="1"/>
  <c r="AV138" i="5"/>
  <c r="AX138" i="5" s="1"/>
  <c r="AY138" i="5" s="1"/>
  <c r="AV137" i="5"/>
  <c r="AX137" i="5" s="1"/>
  <c r="AY137" i="5" s="1"/>
  <c r="AV136" i="5"/>
  <c r="AX136" i="5" s="1"/>
  <c r="AY136" i="5" s="1"/>
  <c r="AV135" i="5"/>
  <c r="AX135" i="5" s="1"/>
  <c r="AY135" i="5" s="1"/>
  <c r="AV134" i="5"/>
  <c r="AX134" i="5" s="1"/>
  <c r="AY134" i="5" s="1"/>
  <c r="AV133" i="5"/>
  <c r="AX133" i="5" s="1"/>
  <c r="AY133" i="5" s="1"/>
  <c r="AV132" i="5"/>
  <c r="AX132" i="5" s="1"/>
  <c r="AY132" i="5" s="1"/>
  <c r="AV131" i="5"/>
  <c r="AX131" i="5" s="1"/>
  <c r="AY131" i="5" s="1"/>
  <c r="AV130" i="5"/>
  <c r="AX130" i="5" s="1"/>
  <c r="AY130" i="5" s="1"/>
  <c r="AV129" i="5"/>
  <c r="AX129" i="5" s="1"/>
  <c r="AY129" i="5" s="1"/>
  <c r="AV128" i="5"/>
  <c r="AX128" i="5" s="1"/>
  <c r="AY128" i="5" s="1"/>
  <c r="AV127" i="5"/>
  <c r="AX127" i="5" s="1"/>
  <c r="AY127" i="5" s="1"/>
  <c r="AV126" i="5"/>
  <c r="AX126" i="5" s="1"/>
  <c r="AY126" i="5" s="1"/>
  <c r="AV125" i="5"/>
  <c r="AX125" i="5" s="1"/>
  <c r="AY125" i="5" s="1"/>
  <c r="AV124" i="5"/>
  <c r="AX124" i="5" s="1"/>
  <c r="AY124" i="5" s="1"/>
  <c r="AV123" i="5"/>
  <c r="AX123" i="5" s="1"/>
  <c r="AY123" i="5" s="1"/>
  <c r="AV122" i="5"/>
  <c r="AX122" i="5" s="1"/>
  <c r="AY122" i="5" s="1"/>
  <c r="AV121" i="5"/>
  <c r="AX121" i="5" s="1"/>
  <c r="AY121" i="5" s="1"/>
  <c r="AV120" i="5"/>
  <c r="AX120" i="5" s="1"/>
  <c r="AY120" i="5" s="1"/>
  <c r="AV119" i="5"/>
  <c r="AX119" i="5" s="1"/>
  <c r="AY119" i="5" s="1"/>
  <c r="AV118" i="5"/>
  <c r="AX118" i="5" s="1"/>
  <c r="AY118" i="5" s="1"/>
  <c r="AV117" i="5"/>
  <c r="AX117" i="5" s="1"/>
  <c r="AY117" i="5" s="1"/>
  <c r="AV116" i="5"/>
  <c r="AX116" i="5" s="1"/>
  <c r="AY116" i="5" s="1"/>
  <c r="AV115" i="5"/>
  <c r="AX115" i="5" s="1"/>
  <c r="AY115" i="5" s="1"/>
  <c r="AV114" i="5"/>
  <c r="AX114" i="5" s="1"/>
  <c r="AY114" i="5" s="1"/>
  <c r="AV113" i="5"/>
  <c r="AX113" i="5" s="1"/>
  <c r="AY113" i="5" s="1"/>
  <c r="AV112" i="5"/>
  <c r="AX112" i="5" s="1"/>
  <c r="AY112" i="5" s="1"/>
  <c r="AV111" i="5"/>
  <c r="AX111" i="5" s="1"/>
  <c r="AY111" i="5" s="1"/>
  <c r="AV110" i="5"/>
  <c r="AX110" i="5" s="1"/>
  <c r="AY110" i="5" s="1"/>
  <c r="AV109" i="5"/>
  <c r="AX109" i="5" s="1"/>
  <c r="AY109" i="5" s="1"/>
  <c r="AV108" i="5"/>
  <c r="AX108" i="5" s="1"/>
  <c r="AY108" i="5" s="1"/>
  <c r="AV107" i="5"/>
  <c r="AX107" i="5" s="1"/>
  <c r="AY107" i="5" s="1"/>
  <c r="AV106" i="5"/>
  <c r="AX106" i="5" s="1"/>
  <c r="AY106" i="5" s="1"/>
  <c r="AV105" i="5"/>
  <c r="AX105" i="5" s="1"/>
  <c r="AY105" i="5" s="1"/>
  <c r="AV104" i="5"/>
  <c r="AX104" i="5" s="1"/>
  <c r="AY104" i="5" s="1"/>
  <c r="AV103" i="5"/>
  <c r="AX103" i="5" s="1"/>
  <c r="AY103" i="5" s="1"/>
  <c r="AV99" i="5"/>
  <c r="AX99" i="5" s="1"/>
  <c r="AY99" i="5" s="1"/>
  <c r="AV98" i="5"/>
  <c r="AX98" i="5" s="1"/>
  <c r="AY98" i="5" s="1"/>
  <c r="AV96" i="5"/>
  <c r="AX96" i="5" s="1"/>
  <c r="AY96" i="5" s="1"/>
  <c r="AV94" i="5"/>
  <c r="AX94" i="5" s="1"/>
  <c r="AY94" i="5" s="1"/>
  <c r="AV92" i="5"/>
  <c r="AX92" i="5" s="1"/>
  <c r="AY92" i="5" s="1"/>
  <c r="AV91" i="5"/>
  <c r="AX91" i="5" s="1"/>
  <c r="AY91" i="5" s="1"/>
  <c r="AV90" i="5"/>
  <c r="AX90" i="5" s="1"/>
  <c r="AY90" i="5" s="1"/>
  <c r="AV86" i="5"/>
  <c r="AX86" i="5" s="1"/>
  <c r="AY86" i="5" s="1"/>
  <c r="AV85" i="5"/>
  <c r="AX85" i="5" s="1"/>
  <c r="AY85" i="5" s="1"/>
  <c r="AV84" i="5"/>
  <c r="AX84" i="5" s="1"/>
  <c r="AY84" i="5" s="1"/>
  <c r="AV102" i="5"/>
  <c r="AX102" i="5" s="1"/>
  <c r="AY102" i="5" s="1"/>
  <c r="AV101" i="5"/>
  <c r="AX101" i="5" s="1"/>
  <c r="AY101" i="5" s="1"/>
  <c r="AV83" i="5"/>
  <c r="AX83" i="5" s="1"/>
  <c r="AY83" i="5" s="1"/>
  <c r="AV82" i="5"/>
  <c r="AX82" i="5" s="1"/>
  <c r="AY82" i="5" s="1"/>
  <c r="AV81" i="5"/>
  <c r="AX81" i="5" s="1"/>
  <c r="AY81" i="5" s="1"/>
  <c r="AV80" i="5"/>
  <c r="AX80" i="5" s="1"/>
  <c r="AY80" i="5" s="1"/>
  <c r="AV79" i="5"/>
  <c r="AX79" i="5" s="1"/>
  <c r="AY79" i="5" s="1"/>
  <c r="AV78" i="5"/>
  <c r="AX78" i="5" s="1"/>
  <c r="AY78" i="5" s="1"/>
  <c r="AV77" i="5"/>
  <c r="AX77" i="5" s="1"/>
  <c r="AY77" i="5" s="1"/>
  <c r="AV76" i="5"/>
  <c r="AX76" i="5" s="1"/>
  <c r="AY76" i="5" s="1"/>
  <c r="AV75" i="5"/>
  <c r="AX75" i="5" s="1"/>
  <c r="AY75" i="5" s="1"/>
  <c r="AV74" i="5"/>
  <c r="AX74" i="5" s="1"/>
  <c r="AY74" i="5" s="1"/>
  <c r="AV73" i="5"/>
  <c r="AX73" i="5" s="1"/>
  <c r="AY73" i="5" s="1"/>
  <c r="AV72" i="5"/>
  <c r="AX72" i="5" s="1"/>
  <c r="AY72" i="5" s="1"/>
  <c r="AV71" i="5"/>
  <c r="AX71" i="5" s="1"/>
  <c r="AY71" i="5" s="1"/>
  <c r="AV70" i="5"/>
  <c r="AX70" i="5" s="1"/>
  <c r="AY70" i="5" s="1"/>
  <c r="AV69" i="5"/>
  <c r="AX69" i="5" s="1"/>
  <c r="AY69" i="5" s="1"/>
  <c r="AV68" i="5"/>
  <c r="AX68" i="5" s="1"/>
  <c r="AY68" i="5" s="1"/>
  <c r="AV67" i="5"/>
  <c r="AX67" i="5" s="1"/>
  <c r="AY67" i="5" s="1"/>
  <c r="AV66" i="5"/>
  <c r="AX66" i="5" s="1"/>
  <c r="AY66" i="5" s="1"/>
  <c r="AV65" i="5"/>
  <c r="AX65" i="5" s="1"/>
  <c r="AY65" i="5" s="1"/>
  <c r="AV64" i="5"/>
  <c r="AX64" i="5" s="1"/>
  <c r="AY64" i="5" s="1"/>
  <c r="AV63" i="5"/>
  <c r="AX63" i="5" s="1"/>
  <c r="AY63" i="5" s="1"/>
  <c r="AV62" i="5"/>
  <c r="AX62" i="5" s="1"/>
  <c r="AY62" i="5" s="1"/>
  <c r="AV61" i="5"/>
  <c r="AX61" i="5" s="1"/>
  <c r="AY61" i="5" s="1"/>
  <c r="AV60" i="5"/>
  <c r="AX60" i="5" s="1"/>
  <c r="AY60" i="5" s="1"/>
  <c r="AV59" i="5"/>
  <c r="AX59" i="5" s="1"/>
  <c r="AY59" i="5" s="1"/>
  <c r="AV58" i="5"/>
  <c r="AX58" i="5" s="1"/>
  <c r="AY58" i="5" s="1"/>
  <c r="AV57" i="5"/>
  <c r="AX57" i="5" s="1"/>
  <c r="AY57" i="5" s="1"/>
  <c r="AV56" i="5"/>
  <c r="AX56" i="5" s="1"/>
  <c r="AY56" i="5" s="1"/>
  <c r="AV55" i="5"/>
  <c r="AX55" i="5" s="1"/>
  <c r="AY55" i="5" s="1"/>
  <c r="AV54" i="5"/>
  <c r="AX54" i="5" s="1"/>
  <c r="AY54" i="5" s="1"/>
  <c r="AV53" i="5"/>
  <c r="AX53" i="5" s="1"/>
  <c r="AY53" i="5" s="1"/>
  <c r="AV52" i="5"/>
  <c r="AX52" i="5" s="1"/>
  <c r="AY52" i="5" s="1"/>
  <c r="AV51" i="5"/>
  <c r="AX51" i="5" s="1"/>
  <c r="AY51" i="5" s="1"/>
  <c r="AV50" i="5"/>
  <c r="AX50" i="5" s="1"/>
  <c r="AY50" i="5" s="1"/>
  <c r="AV49" i="5"/>
  <c r="AX49" i="5" s="1"/>
  <c r="AY49" i="5" s="1"/>
  <c r="AV48" i="5"/>
  <c r="AX48" i="5" s="1"/>
  <c r="AY48" i="5" s="1"/>
  <c r="AV47" i="5"/>
  <c r="AX47" i="5" s="1"/>
  <c r="AY47" i="5" s="1"/>
  <c r="AV46" i="5"/>
  <c r="AX46" i="5" s="1"/>
  <c r="AY46" i="5" s="1"/>
  <c r="AV45" i="5"/>
  <c r="AX45" i="5" s="1"/>
  <c r="AY45" i="5" s="1"/>
  <c r="AV44" i="5"/>
  <c r="AX44" i="5" s="1"/>
  <c r="AY44" i="5" s="1"/>
  <c r="AV43" i="5"/>
  <c r="AX43" i="5" s="1"/>
  <c r="AY43" i="5" s="1"/>
  <c r="AV42" i="5"/>
  <c r="AX42" i="5" s="1"/>
  <c r="AY42" i="5" s="1"/>
  <c r="AV41" i="5"/>
  <c r="AX41" i="5" s="1"/>
  <c r="AY41" i="5" s="1"/>
  <c r="AV40" i="5"/>
  <c r="AX40" i="5" s="1"/>
  <c r="AY40" i="5" s="1"/>
  <c r="AV39" i="5"/>
  <c r="AX39" i="5" s="1"/>
  <c r="AY39" i="5" s="1"/>
  <c r="AV38" i="5"/>
  <c r="AX38" i="5" s="1"/>
  <c r="AY38" i="5" s="1"/>
  <c r="AV37" i="5"/>
  <c r="AX37" i="5" s="1"/>
  <c r="AY37" i="5" s="1"/>
  <c r="AV36" i="5"/>
  <c r="AX36" i="5" s="1"/>
  <c r="AY36" i="5" s="1"/>
  <c r="AV35" i="5"/>
  <c r="AX35" i="5" s="1"/>
  <c r="AY35" i="5" s="1"/>
  <c r="AV34" i="5"/>
  <c r="AX34" i="5" s="1"/>
  <c r="AY34" i="5" s="1"/>
  <c r="AV33" i="5"/>
  <c r="AX33" i="5" s="1"/>
  <c r="AY33" i="5" s="1"/>
  <c r="AV32" i="5"/>
  <c r="AX32" i="5" s="1"/>
  <c r="AY32" i="5" s="1"/>
  <c r="AV31" i="5"/>
  <c r="AX31" i="5" s="1"/>
  <c r="AY31" i="5" s="1"/>
  <c r="AV30" i="5"/>
  <c r="AX30" i="5" s="1"/>
  <c r="AY30" i="5" s="1"/>
  <c r="AV29" i="5"/>
  <c r="AX29" i="5" s="1"/>
  <c r="AY29" i="5" s="1"/>
  <c r="AV28" i="5"/>
  <c r="AX28" i="5" s="1"/>
  <c r="AY28" i="5" s="1"/>
  <c r="AV27" i="5"/>
  <c r="AX27" i="5" s="1"/>
  <c r="AY27" i="5" s="1"/>
  <c r="AV26" i="5"/>
  <c r="AX26" i="5" s="1"/>
  <c r="AY26" i="5" s="1"/>
  <c r="AV25" i="5"/>
  <c r="AX25" i="5" s="1"/>
  <c r="AY25" i="5" s="1"/>
  <c r="AV24" i="5"/>
  <c r="AX24" i="5" s="1"/>
  <c r="AY24" i="5" s="1"/>
  <c r="AV23" i="5"/>
  <c r="AX23" i="5" s="1"/>
  <c r="AY23" i="5" s="1"/>
  <c r="AV22" i="5"/>
  <c r="AX22" i="5" s="1"/>
  <c r="AY22" i="5" s="1"/>
  <c r="AV21" i="5"/>
  <c r="AX21" i="5" s="1"/>
  <c r="AY21" i="5" s="1"/>
  <c r="AV20" i="5"/>
  <c r="AX20" i="5" s="1"/>
  <c r="AY20" i="5" s="1"/>
  <c r="AV19" i="5"/>
  <c r="AX19" i="5" s="1"/>
  <c r="AY19" i="5" s="1"/>
  <c r="AV18" i="5"/>
  <c r="AX18" i="5" s="1"/>
  <c r="AY18" i="5" s="1"/>
  <c r="AV17" i="5"/>
  <c r="AX17" i="5" s="1"/>
  <c r="AY17" i="5" s="1"/>
  <c r="AV16" i="5"/>
  <c r="AX16" i="5" s="1"/>
  <c r="AY16" i="5" s="1"/>
  <c r="AV15" i="5"/>
  <c r="AX15" i="5" s="1"/>
  <c r="AY15" i="5" s="1"/>
  <c r="AV16" i="6"/>
  <c r="AX16" i="6" s="1"/>
  <c r="AV17" i="6"/>
  <c r="AX17" i="6" s="1"/>
  <c r="AV18" i="6"/>
  <c r="AX18" i="6" s="1"/>
  <c r="AV19" i="6"/>
  <c r="AX19" i="6" s="1"/>
  <c r="AV20" i="6"/>
  <c r="AX20" i="6" s="1"/>
  <c r="AV21" i="6"/>
  <c r="AX21" i="6" s="1"/>
  <c r="AV22" i="6"/>
  <c r="AX22" i="6" s="1"/>
  <c r="AV23" i="6"/>
  <c r="AX23" i="6" s="1"/>
  <c r="AV24" i="6"/>
  <c r="AX24" i="6" s="1"/>
  <c r="AV25" i="6"/>
  <c r="AX25" i="6" s="1"/>
  <c r="AV26" i="6"/>
  <c r="AX26" i="6" s="1"/>
  <c r="AV27" i="6"/>
  <c r="AX27" i="6" s="1"/>
  <c r="AV28" i="6"/>
  <c r="AX28" i="6" s="1"/>
  <c r="AV29" i="6"/>
  <c r="AX29" i="6" s="1"/>
  <c r="AV30" i="6"/>
  <c r="AX30" i="6" s="1"/>
  <c r="AV31" i="6"/>
  <c r="AX31" i="6" s="1"/>
  <c r="AV32" i="6"/>
  <c r="AX32" i="6" s="1"/>
  <c r="AV33" i="6"/>
  <c r="AX33" i="6" s="1"/>
  <c r="AV34" i="6"/>
  <c r="AX34" i="6" s="1"/>
  <c r="AV35" i="6"/>
  <c r="AX35" i="6" s="1"/>
  <c r="AV36" i="6"/>
  <c r="AX36" i="6" s="1"/>
  <c r="AV37" i="6"/>
  <c r="AX37" i="6" s="1"/>
  <c r="AV38" i="6"/>
  <c r="AX38" i="6" s="1"/>
  <c r="AV39" i="6"/>
  <c r="AX39" i="6" s="1"/>
  <c r="AV40" i="6"/>
  <c r="AX40" i="6" s="1"/>
  <c r="AV41" i="6"/>
  <c r="AX41" i="6" s="1"/>
  <c r="AV42" i="6"/>
  <c r="AX42" i="6" s="1"/>
  <c r="AV43" i="6"/>
  <c r="AX43" i="6" s="1"/>
  <c r="AV44" i="6"/>
  <c r="AX44" i="6" s="1"/>
  <c r="AV45" i="6"/>
  <c r="AX45" i="6" s="1"/>
  <c r="AV46" i="6"/>
  <c r="AX46" i="6" s="1"/>
  <c r="AV47" i="6"/>
  <c r="AX47" i="6" s="1"/>
  <c r="AV15" i="6"/>
  <c r="AX15" i="6" s="1"/>
  <c r="BE433" i="5"/>
  <c r="BE432" i="5"/>
  <c r="BE431" i="5"/>
  <c r="BE430" i="5"/>
  <c r="BE429" i="5"/>
  <c r="BE428" i="5"/>
  <c r="BE427" i="5"/>
  <c r="BE426" i="5"/>
  <c r="BE425" i="5"/>
  <c r="BE424" i="5"/>
  <c r="BE423" i="5"/>
  <c r="BE422" i="5"/>
  <c r="BE421" i="5"/>
  <c r="BE420" i="5"/>
  <c r="BE419" i="5"/>
  <c r="BE418" i="5"/>
  <c r="BE417" i="5"/>
  <c r="BE416" i="5"/>
  <c r="BE415" i="5"/>
  <c r="BE414" i="5"/>
  <c r="BE413" i="5"/>
  <c r="BE412" i="5"/>
  <c r="BE411" i="5"/>
  <c r="BE410" i="5"/>
  <c r="BE409" i="5"/>
  <c r="BE408" i="5"/>
  <c r="BE407" i="5"/>
  <c r="BE406" i="5"/>
  <c r="BE405" i="5"/>
  <c r="BE404" i="5"/>
  <c r="BE403" i="5"/>
  <c r="BE402" i="5"/>
  <c r="BE401" i="5"/>
  <c r="BE400" i="5"/>
  <c r="BE399" i="5"/>
  <c r="BE398" i="5"/>
  <c r="BE397" i="5"/>
  <c r="BE396" i="5"/>
  <c r="BE395" i="5"/>
  <c r="BE394" i="5"/>
  <c r="BE393" i="5"/>
  <c r="BE392" i="5"/>
  <c r="BE391" i="5"/>
  <c r="BE390" i="5"/>
  <c r="BE389" i="5"/>
  <c r="BE388" i="5"/>
  <c r="BE387" i="5"/>
  <c r="BE386" i="5"/>
  <c r="BE385" i="5"/>
  <c r="BE384" i="5"/>
  <c r="BE383" i="5"/>
  <c r="BE382" i="5"/>
  <c r="BE381" i="5"/>
  <c r="BE380" i="5"/>
  <c r="BE379" i="5"/>
  <c r="BE378" i="5"/>
  <c r="BE377" i="5"/>
  <c r="BE376" i="5"/>
  <c r="BE375" i="5"/>
  <c r="BE374" i="5"/>
  <c r="BE373" i="5"/>
  <c r="BE372" i="5"/>
  <c r="BE371" i="5"/>
  <c r="BE370" i="5"/>
  <c r="BE369" i="5"/>
  <c r="BE368" i="5"/>
  <c r="BE367" i="5"/>
  <c r="BE366" i="5"/>
  <c r="BE365" i="5"/>
  <c r="BE364" i="5"/>
  <c r="BE363" i="5"/>
  <c r="BE362" i="5"/>
  <c r="BE361" i="5"/>
  <c r="BE360" i="5"/>
  <c r="BE359" i="5"/>
  <c r="BE358" i="5"/>
  <c r="BE357" i="5"/>
  <c r="BE356" i="5"/>
  <c r="BE355" i="5"/>
  <c r="BE354" i="5"/>
  <c r="BE353" i="5"/>
  <c r="BE352" i="5"/>
  <c r="BE351" i="5"/>
  <c r="BE350" i="5"/>
  <c r="BE349" i="5"/>
  <c r="BE348" i="5"/>
  <c r="BE347" i="5"/>
  <c r="BE346" i="5"/>
  <c r="BE345" i="5"/>
  <c r="BE344" i="5"/>
  <c r="BE343" i="5"/>
  <c r="BE342" i="5"/>
  <c r="BE341" i="5"/>
  <c r="BE340" i="5"/>
  <c r="BE339" i="5"/>
  <c r="BE338" i="5"/>
  <c r="BE337" i="5"/>
  <c r="BE336" i="5"/>
  <c r="BE335" i="5"/>
  <c r="BE334" i="5"/>
  <c r="BE333" i="5"/>
  <c r="BE332" i="5"/>
  <c r="BE331" i="5"/>
  <c r="BE330" i="5"/>
  <c r="BE329" i="5"/>
  <c r="BE328" i="5"/>
  <c r="BE327" i="5"/>
  <c r="BE326" i="5"/>
  <c r="BE325" i="5"/>
  <c r="BE324" i="5"/>
  <c r="BE323" i="5"/>
  <c r="BE322" i="5"/>
  <c r="BE321" i="5"/>
  <c r="BE320" i="5"/>
  <c r="BE319" i="5"/>
  <c r="BE318" i="5"/>
  <c r="BE317" i="5"/>
  <c r="BE316" i="5"/>
  <c r="BE315" i="5"/>
  <c r="BE314" i="5"/>
  <c r="BE313" i="5"/>
  <c r="BE312" i="5"/>
  <c r="BE311" i="5"/>
  <c r="BE310" i="5"/>
  <c r="BE309" i="5"/>
  <c r="BE308" i="5"/>
  <c r="BE307" i="5"/>
  <c r="BE306" i="5"/>
  <c r="BE305" i="5"/>
  <c r="BE304" i="5"/>
  <c r="BE303" i="5"/>
  <c r="BE302" i="5"/>
  <c r="BE301" i="5"/>
  <c r="BE300" i="5"/>
  <c r="BE299" i="5"/>
  <c r="BE298" i="5"/>
  <c r="BE297" i="5"/>
  <c r="BE296" i="5"/>
  <c r="BE295" i="5"/>
  <c r="BE294" i="5"/>
  <c r="BE293" i="5"/>
  <c r="BE292" i="5"/>
  <c r="BE291" i="5"/>
  <c r="BE290" i="5"/>
  <c r="BE289" i="5"/>
  <c r="BE288" i="5"/>
  <c r="BE287" i="5"/>
  <c r="BE286" i="5"/>
  <c r="BE285" i="5"/>
  <c r="BE284" i="5"/>
  <c r="BE283" i="5"/>
  <c r="BE282" i="5"/>
  <c r="BE281" i="5"/>
  <c r="BE280" i="5"/>
  <c r="BE279" i="5"/>
  <c r="BE278" i="5"/>
  <c r="BE277" i="5"/>
  <c r="BE276" i="5"/>
  <c r="BE275" i="5"/>
  <c r="BE274" i="5"/>
  <c r="BE273" i="5"/>
  <c r="BE272" i="5"/>
  <c r="BE271" i="5"/>
  <c r="BE270" i="5"/>
  <c r="BE269" i="5"/>
  <c r="BE268" i="5"/>
  <c r="BE267" i="5"/>
  <c r="BE266" i="5"/>
  <c r="BE265" i="5"/>
  <c r="BE264" i="5"/>
  <c r="BE263" i="5"/>
  <c r="BE262" i="5"/>
  <c r="BE261" i="5"/>
  <c r="BE260" i="5"/>
  <c r="BE259" i="5"/>
  <c r="BE258" i="5"/>
  <c r="BE257" i="5"/>
  <c r="BE256" i="5"/>
  <c r="BE255" i="5"/>
  <c r="BE254" i="5"/>
  <c r="BE253" i="5"/>
  <c r="BE252" i="5"/>
  <c r="BE251" i="5"/>
  <c r="BE250" i="5"/>
  <c r="BE249" i="5"/>
  <c r="BE248" i="5"/>
  <c r="BE247" i="5"/>
  <c r="BE246" i="5"/>
  <c r="BE245" i="5"/>
  <c r="BE244" i="5"/>
  <c r="BE243" i="5"/>
  <c r="BE242" i="5"/>
  <c r="BE241" i="5"/>
  <c r="BE240" i="5"/>
  <c r="BE239" i="5"/>
  <c r="BE238" i="5"/>
  <c r="BE237" i="5"/>
  <c r="BE236" i="5"/>
  <c r="BE235" i="5"/>
  <c r="BE234" i="5"/>
  <c r="BE233" i="5"/>
  <c r="BE232" i="5"/>
  <c r="BE231" i="5"/>
  <c r="BE230" i="5"/>
  <c r="BE229" i="5"/>
  <c r="BE228" i="5"/>
  <c r="BE227" i="5"/>
  <c r="BE226" i="5"/>
  <c r="BE225" i="5"/>
  <c r="BE224" i="5"/>
  <c r="BE223" i="5"/>
  <c r="BE222" i="5"/>
  <c r="BE221" i="5"/>
  <c r="BE220" i="5"/>
  <c r="BE219" i="5"/>
  <c r="BE218" i="5"/>
  <c r="BE217" i="5"/>
  <c r="BE216" i="5"/>
  <c r="BE215" i="5"/>
  <c r="BE214" i="5"/>
  <c r="BE213" i="5"/>
  <c r="BE212" i="5"/>
  <c r="BE211" i="5"/>
  <c r="BE210" i="5"/>
  <c r="BE209" i="5"/>
  <c r="BE208" i="5"/>
  <c r="BE207" i="5"/>
  <c r="BE206" i="5"/>
  <c r="BE205" i="5"/>
  <c r="BE204" i="5"/>
  <c r="BE203" i="5"/>
  <c r="BE202" i="5"/>
  <c r="BE201" i="5"/>
  <c r="BE200" i="5"/>
  <c r="BE199" i="5"/>
  <c r="BE198" i="5"/>
  <c r="BE197" i="5"/>
  <c r="BE196" i="5"/>
  <c r="BE195" i="5"/>
  <c r="BE194" i="5"/>
  <c r="BE193" i="5"/>
  <c r="BE192" i="5"/>
  <c r="BE191" i="5"/>
  <c r="BE190" i="5"/>
  <c r="BE189" i="5"/>
  <c r="BE188" i="5"/>
  <c r="BE187" i="5"/>
  <c r="BE186" i="5"/>
  <c r="BE185" i="5"/>
  <c r="BE184" i="5"/>
  <c r="BE183" i="5"/>
  <c r="BE182" i="5"/>
  <c r="BE181" i="5"/>
  <c r="BE180" i="5"/>
  <c r="BE179" i="5"/>
  <c r="BE178" i="5"/>
  <c r="BE177" i="5"/>
  <c r="BE176" i="5"/>
  <c r="BE175" i="5"/>
  <c r="BE174" i="5"/>
  <c r="BE173" i="5"/>
  <c r="BE172" i="5"/>
  <c r="BE171" i="5"/>
  <c r="BE170" i="5"/>
  <c r="BE169" i="5"/>
  <c r="BE168" i="5"/>
  <c r="BE167" i="5"/>
  <c r="BE166" i="5"/>
  <c r="BE165" i="5"/>
  <c r="BE164" i="5"/>
  <c r="BE163" i="5"/>
  <c r="BE162" i="5"/>
  <c r="BE161" i="5"/>
  <c r="BE160" i="5"/>
  <c r="BE159" i="5"/>
  <c r="BE158" i="5"/>
  <c r="BE157" i="5"/>
  <c r="BE156" i="5"/>
  <c r="BE155" i="5"/>
  <c r="BE154" i="5"/>
  <c r="BE153" i="5"/>
  <c r="BE152" i="5"/>
  <c r="BE151" i="5"/>
  <c r="BE150" i="5"/>
  <c r="BE149" i="5"/>
  <c r="BE148" i="5"/>
  <c r="BE147" i="5"/>
  <c r="BE146" i="5"/>
  <c r="BE145" i="5"/>
  <c r="BE144" i="5"/>
  <c r="BE143" i="5"/>
  <c r="BE142" i="5"/>
  <c r="BE141" i="5"/>
  <c r="BE140" i="5"/>
  <c r="BE139" i="5"/>
  <c r="BE138" i="5"/>
  <c r="BE137" i="5"/>
  <c r="BE136" i="5"/>
  <c r="BE135" i="5"/>
  <c r="BE134" i="5"/>
  <c r="BE133" i="5"/>
  <c r="BE132" i="5"/>
  <c r="BE131" i="5"/>
  <c r="BE130" i="5"/>
  <c r="BE129" i="5"/>
  <c r="BE128" i="5"/>
  <c r="BE127" i="5"/>
  <c r="BE126" i="5"/>
  <c r="BE125" i="5"/>
  <c r="BE124" i="5"/>
  <c r="BE123" i="5"/>
  <c r="BE122" i="5"/>
  <c r="BE121" i="5"/>
  <c r="BE120" i="5"/>
  <c r="BE119" i="5"/>
  <c r="BE118" i="5"/>
  <c r="BE117" i="5"/>
  <c r="BE116" i="5"/>
  <c r="BE115" i="5"/>
  <c r="BE114" i="5"/>
  <c r="BE113" i="5"/>
  <c r="BE112" i="5"/>
  <c r="BE111" i="5"/>
  <c r="BE110" i="5"/>
  <c r="BE109" i="5"/>
  <c r="BE108" i="5"/>
  <c r="BE107" i="5"/>
  <c r="BE106" i="5"/>
  <c r="BE105" i="5"/>
  <c r="BE104" i="5"/>
  <c r="BE103" i="5"/>
  <c r="BE99" i="5"/>
  <c r="BE98" i="5"/>
  <c r="BE96" i="5"/>
  <c r="BE94" i="5"/>
  <c r="BE92" i="5"/>
  <c r="BE91" i="5"/>
  <c r="BE90" i="5"/>
  <c r="BE86" i="5"/>
  <c r="BE85" i="5"/>
  <c r="BE84" i="5"/>
  <c r="BE102" i="5"/>
  <c r="BE101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BE64" i="5"/>
  <c r="BE63" i="5"/>
  <c r="BE62" i="5"/>
  <c r="BE61" i="5"/>
  <c r="BE60" i="5"/>
  <c r="BE59" i="5"/>
  <c r="BE58" i="5"/>
  <c r="BE57" i="5"/>
  <c r="BE56" i="5"/>
  <c r="BE55" i="5"/>
  <c r="BE54" i="5"/>
  <c r="BE53" i="5"/>
  <c r="BE52" i="5"/>
  <c r="BE51" i="5"/>
  <c r="BE50" i="5"/>
  <c r="BE49" i="5"/>
  <c r="BE48" i="5"/>
  <c r="BE47" i="5"/>
  <c r="BE46" i="5"/>
  <c r="BE45" i="5"/>
  <c r="BE44" i="5"/>
  <c r="BE43" i="5"/>
  <c r="BE42" i="5"/>
  <c r="BE41" i="5"/>
  <c r="BE40" i="5"/>
  <c r="BE39" i="5"/>
  <c r="BE38" i="5"/>
  <c r="BE37" i="5"/>
  <c r="BE36" i="5"/>
  <c r="BE35" i="5"/>
  <c r="BE34" i="5"/>
  <c r="BE33" i="5"/>
  <c r="BE32" i="5"/>
  <c r="BE31" i="5"/>
  <c r="BE30" i="5"/>
  <c r="BE29" i="5"/>
  <c r="BE28" i="5"/>
  <c r="BE27" i="5"/>
  <c r="BE26" i="5"/>
  <c r="BE25" i="5"/>
  <c r="BE24" i="5"/>
  <c r="BE23" i="5"/>
  <c r="BE22" i="5"/>
  <c r="BE21" i="5"/>
  <c r="BE20" i="5"/>
  <c r="BE19" i="5"/>
  <c r="BE18" i="5"/>
  <c r="BE17" i="5"/>
  <c r="BE16" i="5"/>
  <c r="BE15" i="5"/>
  <c r="BC434" i="5"/>
  <c r="AU434" i="5"/>
  <c r="H13" i="9"/>
  <c r="E13" i="9" s="1"/>
  <c r="H14" i="9"/>
  <c r="E14" i="9" s="1"/>
  <c r="AO433" i="5"/>
  <c r="AP433" i="5" s="1"/>
  <c r="AQ433" i="5" s="1"/>
  <c r="AO432" i="5"/>
  <c r="AP432" i="5" s="1"/>
  <c r="AQ432" i="5" s="1"/>
  <c r="AO431" i="5"/>
  <c r="AP431" i="5" s="1"/>
  <c r="AQ431" i="5" s="1"/>
  <c r="AO430" i="5"/>
  <c r="AP430" i="5" s="1"/>
  <c r="AQ430" i="5" s="1"/>
  <c r="AO429" i="5"/>
  <c r="AP429" i="5" s="1"/>
  <c r="AQ429" i="5" s="1"/>
  <c r="AO428" i="5"/>
  <c r="AP428" i="5" s="1"/>
  <c r="AQ428" i="5" s="1"/>
  <c r="AO427" i="5"/>
  <c r="AP427" i="5" s="1"/>
  <c r="AQ427" i="5" s="1"/>
  <c r="AO426" i="5"/>
  <c r="AP426" i="5" s="1"/>
  <c r="AQ426" i="5" s="1"/>
  <c r="AO425" i="5"/>
  <c r="AP425" i="5" s="1"/>
  <c r="AQ425" i="5" s="1"/>
  <c r="AO424" i="5"/>
  <c r="AP424" i="5" s="1"/>
  <c r="AQ424" i="5" s="1"/>
  <c r="AO423" i="5"/>
  <c r="AP423" i="5" s="1"/>
  <c r="AQ423" i="5" s="1"/>
  <c r="AO422" i="5"/>
  <c r="AP422" i="5" s="1"/>
  <c r="AQ422" i="5" s="1"/>
  <c r="AO421" i="5"/>
  <c r="AP421" i="5" s="1"/>
  <c r="AQ421" i="5" s="1"/>
  <c r="AO420" i="5"/>
  <c r="AP420" i="5" s="1"/>
  <c r="AQ420" i="5" s="1"/>
  <c r="AO419" i="5"/>
  <c r="AP419" i="5" s="1"/>
  <c r="AQ419" i="5" s="1"/>
  <c r="AO418" i="5"/>
  <c r="AP418" i="5" s="1"/>
  <c r="AQ418" i="5" s="1"/>
  <c r="AO417" i="5"/>
  <c r="AP417" i="5" s="1"/>
  <c r="AQ417" i="5" s="1"/>
  <c r="AO416" i="5"/>
  <c r="AP416" i="5" s="1"/>
  <c r="AQ416" i="5" s="1"/>
  <c r="AO415" i="5"/>
  <c r="AP415" i="5" s="1"/>
  <c r="AQ415" i="5" s="1"/>
  <c r="AO414" i="5"/>
  <c r="AP414" i="5" s="1"/>
  <c r="AQ414" i="5" s="1"/>
  <c r="AO413" i="5"/>
  <c r="AP413" i="5" s="1"/>
  <c r="AQ413" i="5" s="1"/>
  <c r="AO412" i="5"/>
  <c r="AP412" i="5" s="1"/>
  <c r="AQ412" i="5" s="1"/>
  <c r="AO411" i="5"/>
  <c r="AP411" i="5" s="1"/>
  <c r="AQ411" i="5" s="1"/>
  <c r="AO410" i="5"/>
  <c r="AP410" i="5" s="1"/>
  <c r="AQ410" i="5" s="1"/>
  <c r="AO409" i="5"/>
  <c r="AP409" i="5" s="1"/>
  <c r="AQ409" i="5" s="1"/>
  <c r="AO408" i="5"/>
  <c r="AP408" i="5" s="1"/>
  <c r="AQ408" i="5" s="1"/>
  <c r="AO407" i="5"/>
  <c r="AP407" i="5" s="1"/>
  <c r="AQ407" i="5" s="1"/>
  <c r="AO406" i="5"/>
  <c r="AP406" i="5" s="1"/>
  <c r="AQ406" i="5" s="1"/>
  <c r="AO405" i="5"/>
  <c r="AP405" i="5" s="1"/>
  <c r="AQ405" i="5" s="1"/>
  <c r="AO404" i="5"/>
  <c r="AP404" i="5" s="1"/>
  <c r="AQ404" i="5" s="1"/>
  <c r="AO403" i="5"/>
  <c r="AP403" i="5" s="1"/>
  <c r="AQ403" i="5" s="1"/>
  <c r="AO402" i="5"/>
  <c r="AP402" i="5" s="1"/>
  <c r="AQ402" i="5" s="1"/>
  <c r="AO401" i="5"/>
  <c r="AP401" i="5" s="1"/>
  <c r="AQ401" i="5" s="1"/>
  <c r="AO400" i="5"/>
  <c r="AP400" i="5" s="1"/>
  <c r="AQ400" i="5" s="1"/>
  <c r="AO399" i="5"/>
  <c r="AP399" i="5" s="1"/>
  <c r="AQ399" i="5" s="1"/>
  <c r="AO398" i="5"/>
  <c r="AP398" i="5" s="1"/>
  <c r="AQ398" i="5" s="1"/>
  <c r="AO397" i="5"/>
  <c r="AP397" i="5" s="1"/>
  <c r="AQ397" i="5" s="1"/>
  <c r="AO396" i="5"/>
  <c r="AP396" i="5" s="1"/>
  <c r="AQ396" i="5" s="1"/>
  <c r="AO395" i="5"/>
  <c r="AP395" i="5" s="1"/>
  <c r="AQ395" i="5" s="1"/>
  <c r="AO394" i="5"/>
  <c r="AP394" i="5" s="1"/>
  <c r="AQ394" i="5" s="1"/>
  <c r="AO393" i="5"/>
  <c r="AP393" i="5" s="1"/>
  <c r="AQ393" i="5" s="1"/>
  <c r="AO392" i="5"/>
  <c r="AP392" i="5" s="1"/>
  <c r="AQ392" i="5" s="1"/>
  <c r="AO391" i="5"/>
  <c r="AP391" i="5" s="1"/>
  <c r="AQ391" i="5" s="1"/>
  <c r="AO390" i="5"/>
  <c r="AP390" i="5" s="1"/>
  <c r="AQ390" i="5" s="1"/>
  <c r="AO389" i="5"/>
  <c r="AP389" i="5" s="1"/>
  <c r="AQ389" i="5" s="1"/>
  <c r="AO388" i="5"/>
  <c r="AP388" i="5" s="1"/>
  <c r="AQ388" i="5" s="1"/>
  <c r="AO387" i="5"/>
  <c r="AP387" i="5" s="1"/>
  <c r="AQ387" i="5" s="1"/>
  <c r="AO386" i="5"/>
  <c r="AP386" i="5" s="1"/>
  <c r="AQ386" i="5" s="1"/>
  <c r="AO385" i="5"/>
  <c r="AP385" i="5" s="1"/>
  <c r="AQ385" i="5" s="1"/>
  <c r="AO384" i="5"/>
  <c r="AP384" i="5" s="1"/>
  <c r="AQ384" i="5" s="1"/>
  <c r="AO383" i="5"/>
  <c r="AP383" i="5" s="1"/>
  <c r="AQ383" i="5" s="1"/>
  <c r="AO382" i="5"/>
  <c r="AP382" i="5" s="1"/>
  <c r="AQ382" i="5" s="1"/>
  <c r="AO381" i="5"/>
  <c r="AP381" i="5" s="1"/>
  <c r="AQ381" i="5" s="1"/>
  <c r="AO380" i="5"/>
  <c r="AP380" i="5" s="1"/>
  <c r="AQ380" i="5" s="1"/>
  <c r="AO379" i="5"/>
  <c r="AP379" i="5" s="1"/>
  <c r="AQ379" i="5" s="1"/>
  <c r="AO378" i="5"/>
  <c r="AP378" i="5" s="1"/>
  <c r="AQ378" i="5" s="1"/>
  <c r="AO377" i="5"/>
  <c r="AP377" i="5" s="1"/>
  <c r="AQ377" i="5" s="1"/>
  <c r="AO376" i="5"/>
  <c r="AP376" i="5" s="1"/>
  <c r="AQ376" i="5" s="1"/>
  <c r="AO375" i="5"/>
  <c r="AP375" i="5" s="1"/>
  <c r="AQ375" i="5" s="1"/>
  <c r="AO374" i="5"/>
  <c r="AP374" i="5" s="1"/>
  <c r="AQ374" i="5" s="1"/>
  <c r="AO373" i="5"/>
  <c r="AP373" i="5" s="1"/>
  <c r="AQ373" i="5" s="1"/>
  <c r="AO372" i="5"/>
  <c r="AP372" i="5" s="1"/>
  <c r="AQ372" i="5" s="1"/>
  <c r="AO371" i="5"/>
  <c r="AP371" i="5" s="1"/>
  <c r="AQ371" i="5" s="1"/>
  <c r="AO370" i="5"/>
  <c r="AP370" i="5" s="1"/>
  <c r="AQ370" i="5" s="1"/>
  <c r="AO369" i="5"/>
  <c r="AP369" i="5" s="1"/>
  <c r="AQ369" i="5" s="1"/>
  <c r="AO368" i="5"/>
  <c r="AP368" i="5" s="1"/>
  <c r="AQ368" i="5" s="1"/>
  <c r="AO367" i="5"/>
  <c r="AP367" i="5" s="1"/>
  <c r="AQ367" i="5" s="1"/>
  <c r="AO366" i="5"/>
  <c r="AP366" i="5" s="1"/>
  <c r="AQ366" i="5" s="1"/>
  <c r="AO365" i="5"/>
  <c r="AP365" i="5" s="1"/>
  <c r="AQ365" i="5" s="1"/>
  <c r="AO364" i="5"/>
  <c r="AP364" i="5" s="1"/>
  <c r="AQ364" i="5" s="1"/>
  <c r="AO363" i="5"/>
  <c r="AP363" i="5" s="1"/>
  <c r="AQ363" i="5" s="1"/>
  <c r="AO362" i="5"/>
  <c r="AP362" i="5" s="1"/>
  <c r="AQ362" i="5" s="1"/>
  <c r="AO361" i="5"/>
  <c r="AP361" i="5" s="1"/>
  <c r="AQ361" i="5" s="1"/>
  <c r="AO360" i="5"/>
  <c r="AP360" i="5" s="1"/>
  <c r="AQ360" i="5" s="1"/>
  <c r="AO359" i="5"/>
  <c r="AP359" i="5" s="1"/>
  <c r="AQ359" i="5" s="1"/>
  <c r="AO358" i="5"/>
  <c r="AP358" i="5" s="1"/>
  <c r="AQ358" i="5" s="1"/>
  <c r="AO357" i="5"/>
  <c r="AP357" i="5" s="1"/>
  <c r="AQ357" i="5" s="1"/>
  <c r="AO356" i="5"/>
  <c r="AP356" i="5" s="1"/>
  <c r="AQ356" i="5" s="1"/>
  <c r="AO355" i="5"/>
  <c r="AP355" i="5" s="1"/>
  <c r="AQ355" i="5" s="1"/>
  <c r="AO354" i="5"/>
  <c r="AP354" i="5" s="1"/>
  <c r="AQ354" i="5" s="1"/>
  <c r="AO353" i="5"/>
  <c r="AP353" i="5" s="1"/>
  <c r="AQ353" i="5" s="1"/>
  <c r="AO352" i="5"/>
  <c r="AP352" i="5" s="1"/>
  <c r="AQ352" i="5" s="1"/>
  <c r="AO351" i="5"/>
  <c r="AP351" i="5" s="1"/>
  <c r="AQ351" i="5" s="1"/>
  <c r="AO350" i="5"/>
  <c r="AP350" i="5" s="1"/>
  <c r="AQ350" i="5" s="1"/>
  <c r="AO349" i="5"/>
  <c r="AP349" i="5" s="1"/>
  <c r="AQ349" i="5" s="1"/>
  <c r="AO348" i="5"/>
  <c r="AP348" i="5" s="1"/>
  <c r="AQ348" i="5" s="1"/>
  <c r="AO347" i="5"/>
  <c r="AP347" i="5" s="1"/>
  <c r="AQ347" i="5" s="1"/>
  <c r="AO346" i="5"/>
  <c r="AP346" i="5" s="1"/>
  <c r="AQ346" i="5" s="1"/>
  <c r="AO345" i="5"/>
  <c r="AP345" i="5" s="1"/>
  <c r="AQ345" i="5" s="1"/>
  <c r="AO344" i="5"/>
  <c r="AP344" i="5" s="1"/>
  <c r="AQ344" i="5" s="1"/>
  <c r="AO343" i="5"/>
  <c r="AP343" i="5" s="1"/>
  <c r="AQ343" i="5" s="1"/>
  <c r="AO342" i="5"/>
  <c r="AP342" i="5" s="1"/>
  <c r="AQ342" i="5" s="1"/>
  <c r="AO341" i="5"/>
  <c r="AP341" i="5" s="1"/>
  <c r="AQ341" i="5" s="1"/>
  <c r="AO340" i="5"/>
  <c r="AP340" i="5" s="1"/>
  <c r="AQ340" i="5" s="1"/>
  <c r="AO339" i="5"/>
  <c r="AP339" i="5" s="1"/>
  <c r="AQ339" i="5" s="1"/>
  <c r="AO338" i="5"/>
  <c r="AP338" i="5" s="1"/>
  <c r="AQ338" i="5" s="1"/>
  <c r="AO337" i="5"/>
  <c r="AP337" i="5" s="1"/>
  <c r="AQ337" i="5" s="1"/>
  <c r="AO336" i="5"/>
  <c r="AP336" i="5" s="1"/>
  <c r="AQ336" i="5" s="1"/>
  <c r="AO335" i="5"/>
  <c r="AP335" i="5" s="1"/>
  <c r="AQ335" i="5" s="1"/>
  <c r="AO334" i="5"/>
  <c r="AP334" i="5" s="1"/>
  <c r="AQ334" i="5" s="1"/>
  <c r="AO333" i="5"/>
  <c r="AP333" i="5" s="1"/>
  <c r="AQ333" i="5" s="1"/>
  <c r="AO332" i="5"/>
  <c r="AP332" i="5" s="1"/>
  <c r="AQ332" i="5" s="1"/>
  <c r="AO331" i="5"/>
  <c r="AP331" i="5" s="1"/>
  <c r="AQ331" i="5" s="1"/>
  <c r="AO330" i="5"/>
  <c r="AP330" i="5" s="1"/>
  <c r="AQ330" i="5" s="1"/>
  <c r="AO329" i="5"/>
  <c r="AP329" i="5" s="1"/>
  <c r="AQ329" i="5" s="1"/>
  <c r="AO328" i="5"/>
  <c r="AP328" i="5" s="1"/>
  <c r="AQ328" i="5" s="1"/>
  <c r="AO327" i="5"/>
  <c r="AP327" i="5" s="1"/>
  <c r="AQ327" i="5" s="1"/>
  <c r="AO326" i="5"/>
  <c r="AP326" i="5" s="1"/>
  <c r="AQ326" i="5" s="1"/>
  <c r="AO325" i="5"/>
  <c r="AP325" i="5" s="1"/>
  <c r="AQ325" i="5" s="1"/>
  <c r="AO324" i="5"/>
  <c r="AP324" i="5" s="1"/>
  <c r="AQ324" i="5" s="1"/>
  <c r="AO323" i="5"/>
  <c r="AP323" i="5" s="1"/>
  <c r="AQ323" i="5" s="1"/>
  <c r="AO322" i="5"/>
  <c r="AP322" i="5" s="1"/>
  <c r="AQ322" i="5" s="1"/>
  <c r="AO321" i="5"/>
  <c r="AP321" i="5" s="1"/>
  <c r="AQ321" i="5" s="1"/>
  <c r="AO320" i="5"/>
  <c r="AP320" i="5" s="1"/>
  <c r="AQ320" i="5" s="1"/>
  <c r="AO319" i="5"/>
  <c r="AP319" i="5" s="1"/>
  <c r="AQ319" i="5" s="1"/>
  <c r="AO318" i="5"/>
  <c r="AP318" i="5" s="1"/>
  <c r="AQ318" i="5" s="1"/>
  <c r="AO317" i="5"/>
  <c r="AP317" i="5" s="1"/>
  <c r="AQ317" i="5" s="1"/>
  <c r="AO316" i="5"/>
  <c r="AP316" i="5" s="1"/>
  <c r="AQ316" i="5" s="1"/>
  <c r="AO315" i="5"/>
  <c r="AP315" i="5" s="1"/>
  <c r="AQ315" i="5" s="1"/>
  <c r="AO314" i="5"/>
  <c r="AP314" i="5" s="1"/>
  <c r="AQ314" i="5" s="1"/>
  <c r="AO313" i="5"/>
  <c r="AP313" i="5" s="1"/>
  <c r="AQ313" i="5" s="1"/>
  <c r="AO312" i="5"/>
  <c r="AP312" i="5" s="1"/>
  <c r="AQ312" i="5" s="1"/>
  <c r="AO311" i="5"/>
  <c r="AP311" i="5" s="1"/>
  <c r="AQ311" i="5" s="1"/>
  <c r="AO310" i="5"/>
  <c r="AP310" i="5" s="1"/>
  <c r="AQ310" i="5" s="1"/>
  <c r="AO309" i="5"/>
  <c r="AP309" i="5" s="1"/>
  <c r="AQ309" i="5" s="1"/>
  <c r="AO308" i="5"/>
  <c r="AP308" i="5" s="1"/>
  <c r="AQ308" i="5" s="1"/>
  <c r="AO307" i="5"/>
  <c r="AP307" i="5" s="1"/>
  <c r="AQ307" i="5" s="1"/>
  <c r="AO306" i="5"/>
  <c r="AP306" i="5" s="1"/>
  <c r="AQ306" i="5" s="1"/>
  <c r="AO305" i="5"/>
  <c r="AP305" i="5" s="1"/>
  <c r="AQ305" i="5" s="1"/>
  <c r="AO304" i="5"/>
  <c r="AP304" i="5" s="1"/>
  <c r="AQ304" i="5" s="1"/>
  <c r="AO303" i="5"/>
  <c r="AP303" i="5" s="1"/>
  <c r="AQ303" i="5" s="1"/>
  <c r="AO302" i="5"/>
  <c r="AP302" i="5" s="1"/>
  <c r="AQ302" i="5" s="1"/>
  <c r="AO301" i="5"/>
  <c r="AP301" i="5" s="1"/>
  <c r="AQ301" i="5" s="1"/>
  <c r="AO300" i="5"/>
  <c r="AP300" i="5" s="1"/>
  <c r="AQ300" i="5" s="1"/>
  <c r="AO299" i="5"/>
  <c r="AP299" i="5" s="1"/>
  <c r="AQ299" i="5" s="1"/>
  <c r="AO298" i="5"/>
  <c r="AP298" i="5" s="1"/>
  <c r="AQ298" i="5" s="1"/>
  <c r="AO297" i="5"/>
  <c r="AP297" i="5" s="1"/>
  <c r="AQ297" i="5" s="1"/>
  <c r="AO296" i="5"/>
  <c r="AP296" i="5" s="1"/>
  <c r="AQ296" i="5" s="1"/>
  <c r="AO295" i="5"/>
  <c r="AP295" i="5" s="1"/>
  <c r="AQ295" i="5" s="1"/>
  <c r="AO294" i="5"/>
  <c r="AP294" i="5" s="1"/>
  <c r="AQ294" i="5" s="1"/>
  <c r="AO293" i="5"/>
  <c r="AP293" i="5" s="1"/>
  <c r="AQ293" i="5" s="1"/>
  <c r="AO292" i="5"/>
  <c r="AP292" i="5" s="1"/>
  <c r="AQ292" i="5" s="1"/>
  <c r="AO291" i="5"/>
  <c r="AP291" i="5" s="1"/>
  <c r="AQ291" i="5" s="1"/>
  <c r="AO290" i="5"/>
  <c r="AP290" i="5" s="1"/>
  <c r="AQ290" i="5" s="1"/>
  <c r="AO289" i="5"/>
  <c r="AP289" i="5" s="1"/>
  <c r="AQ289" i="5" s="1"/>
  <c r="AO288" i="5"/>
  <c r="AP288" i="5" s="1"/>
  <c r="AQ288" i="5" s="1"/>
  <c r="AO287" i="5"/>
  <c r="AP287" i="5" s="1"/>
  <c r="AQ287" i="5" s="1"/>
  <c r="AO286" i="5"/>
  <c r="AP286" i="5" s="1"/>
  <c r="AQ286" i="5" s="1"/>
  <c r="AO285" i="5"/>
  <c r="AP285" i="5" s="1"/>
  <c r="AQ285" i="5" s="1"/>
  <c r="AO284" i="5"/>
  <c r="AP284" i="5" s="1"/>
  <c r="AQ284" i="5" s="1"/>
  <c r="AO283" i="5"/>
  <c r="AP283" i="5" s="1"/>
  <c r="AQ283" i="5" s="1"/>
  <c r="AO282" i="5"/>
  <c r="AP282" i="5" s="1"/>
  <c r="AQ282" i="5" s="1"/>
  <c r="AO281" i="5"/>
  <c r="AP281" i="5" s="1"/>
  <c r="AQ281" i="5" s="1"/>
  <c r="AO280" i="5"/>
  <c r="AP280" i="5" s="1"/>
  <c r="AQ280" i="5" s="1"/>
  <c r="AO279" i="5"/>
  <c r="AP279" i="5" s="1"/>
  <c r="AQ279" i="5" s="1"/>
  <c r="AO278" i="5"/>
  <c r="AP278" i="5" s="1"/>
  <c r="AQ278" i="5" s="1"/>
  <c r="AO277" i="5"/>
  <c r="AP277" i="5" s="1"/>
  <c r="AQ277" i="5" s="1"/>
  <c r="AO276" i="5"/>
  <c r="AP276" i="5" s="1"/>
  <c r="AQ276" i="5" s="1"/>
  <c r="AO275" i="5"/>
  <c r="AP275" i="5" s="1"/>
  <c r="AQ275" i="5" s="1"/>
  <c r="AO274" i="5"/>
  <c r="AP274" i="5" s="1"/>
  <c r="AQ274" i="5" s="1"/>
  <c r="AO273" i="5"/>
  <c r="AP273" i="5" s="1"/>
  <c r="AQ273" i="5" s="1"/>
  <c r="AO272" i="5"/>
  <c r="AP272" i="5" s="1"/>
  <c r="AQ272" i="5" s="1"/>
  <c r="AO271" i="5"/>
  <c r="AP271" i="5" s="1"/>
  <c r="AQ271" i="5" s="1"/>
  <c r="AO270" i="5"/>
  <c r="AP270" i="5" s="1"/>
  <c r="AQ270" i="5" s="1"/>
  <c r="AO269" i="5"/>
  <c r="AP269" i="5" s="1"/>
  <c r="AQ269" i="5" s="1"/>
  <c r="AO268" i="5"/>
  <c r="AP268" i="5" s="1"/>
  <c r="AQ268" i="5" s="1"/>
  <c r="AO267" i="5"/>
  <c r="AP267" i="5" s="1"/>
  <c r="AQ267" i="5" s="1"/>
  <c r="AO266" i="5"/>
  <c r="AP266" i="5" s="1"/>
  <c r="AQ266" i="5" s="1"/>
  <c r="AO265" i="5"/>
  <c r="AP265" i="5" s="1"/>
  <c r="AQ265" i="5" s="1"/>
  <c r="AO264" i="5"/>
  <c r="AP264" i="5" s="1"/>
  <c r="AQ264" i="5" s="1"/>
  <c r="AO263" i="5"/>
  <c r="AP263" i="5" s="1"/>
  <c r="AQ263" i="5" s="1"/>
  <c r="AO262" i="5"/>
  <c r="AP262" i="5" s="1"/>
  <c r="AQ262" i="5" s="1"/>
  <c r="AO261" i="5"/>
  <c r="AP261" i="5" s="1"/>
  <c r="AQ261" i="5" s="1"/>
  <c r="AO260" i="5"/>
  <c r="AP260" i="5" s="1"/>
  <c r="AQ260" i="5" s="1"/>
  <c r="AO259" i="5"/>
  <c r="AP259" i="5" s="1"/>
  <c r="AQ259" i="5" s="1"/>
  <c r="AO258" i="5"/>
  <c r="AP258" i="5" s="1"/>
  <c r="AQ258" i="5" s="1"/>
  <c r="AO257" i="5"/>
  <c r="AP257" i="5" s="1"/>
  <c r="AQ257" i="5" s="1"/>
  <c r="AO256" i="5"/>
  <c r="AP256" i="5" s="1"/>
  <c r="AQ256" i="5" s="1"/>
  <c r="AO255" i="5"/>
  <c r="AP255" i="5" s="1"/>
  <c r="AQ255" i="5" s="1"/>
  <c r="AO254" i="5"/>
  <c r="AP254" i="5" s="1"/>
  <c r="AQ254" i="5" s="1"/>
  <c r="AO253" i="5"/>
  <c r="AP253" i="5" s="1"/>
  <c r="AQ253" i="5" s="1"/>
  <c r="AO252" i="5"/>
  <c r="AP252" i="5" s="1"/>
  <c r="AQ252" i="5" s="1"/>
  <c r="AO251" i="5"/>
  <c r="AP251" i="5" s="1"/>
  <c r="AQ251" i="5" s="1"/>
  <c r="AO250" i="5"/>
  <c r="AP250" i="5" s="1"/>
  <c r="AQ250" i="5" s="1"/>
  <c r="AO249" i="5"/>
  <c r="AP249" i="5" s="1"/>
  <c r="AQ249" i="5" s="1"/>
  <c r="AO248" i="5"/>
  <c r="AP248" i="5" s="1"/>
  <c r="AQ248" i="5" s="1"/>
  <c r="AO247" i="5"/>
  <c r="AP247" i="5" s="1"/>
  <c r="AQ247" i="5" s="1"/>
  <c r="AO246" i="5"/>
  <c r="AP246" i="5" s="1"/>
  <c r="AQ246" i="5" s="1"/>
  <c r="AO245" i="5"/>
  <c r="AP245" i="5" s="1"/>
  <c r="AQ245" i="5" s="1"/>
  <c r="AO244" i="5"/>
  <c r="AP244" i="5" s="1"/>
  <c r="AQ244" i="5" s="1"/>
  <c r="AO243" i="5"/>
  <c r="AP243" i="5" s="1"/>
  <c r="AQ243" i="5" s="1"/>
  <c r="AO242" i="5"/>
  <c r="AP242" i="5" s="1"/>
  <c r="AQ242" i="5" s="1"/>
  <c r="AO241" i="5"/>
  <c r="AP241" i="5" s="1"/>
  <c r="AQ241" i="5" s="1"/>
  <c r="AO240" i="5"/>
  <c r="AP240" i="5" s="1"/>
  <c r="AQ240" i="5" s="1"/>
  <c r="AO239" i="5"/>
  <c r="AP239" i="5" s="1"/>
  <c r="AQ239" i="5" s="1"/>
  <c r="AO238" i="5"/>
  <c r="AP238" i="5" s="1"/>
  <c r="AQ238" i="5" s="1"/>
  <c r="AO237" i="5"/>
  <c r="AP237" i="5" s="1"/>
  <c r="AQ237" i="5" s="1"/>
  <c r="AO236" i="5"/>
  <c r="AP236" i="5" s="1"/>
  <c r="AQ236" i="5" s="1"/>
  <c r="AO235" i="5"/>
  <c r="AP235" i="5" s="1"/>
  <c r="AQ235" i="5" s="1"/>
  <c r="AO234" i="5"/>
  <c r="AP234" i="5" s="1"/>
  <c r="AQ234" i="5" s="1"/>
  <c r="AO233" i="5"/>
  <c r="AP233" i="5" s="1"/>
  <c r="AQ233" i="5" s="1"/>
  <c r="AO232" i="5"/>
  <c r="AP232" i="5" s="1"/>
  <c r="AQ232" i="5" s="1"/>
  <c r="AO231" i="5"/>
  <c r="AP231" i="5" s="1"/>
  <c r="AQ231" i="5" s="1"/>
  <c r="AO230" i="5"/>
  <c r="AP230" i="5" s="1"/>
  <c r="AQ230" i="5" s="1"/>
  <c r="AO229" i="5"/>
  <c r="AP229" i="5" s="1"/>
  <c r="AQ229" i="5" s="1"/>
  <c r="AO228" i="5"/>
  <c r="AP228" i="5" s="1"/>
  <c r="AQ228" i="5" s="1"/>
  <c r="AO227" i="5"/>
  <c r="AP227" i="5" s="1"/>
  <c r="AQ227" i="5" s="1"/>
  <c r="AO226" i="5"/>
  <c r="AP226" i="5" s="1"/>
  <c r="AQ226" i="5" s="1"/>
  <c r="AO225" i="5"/>
  <c r="AP225" i="5" s="1"/>
  <c r="AQ225" i="5" s="1"/>
  <c r="AO224" i="5"/>
  <c r="AP224" i="5" s="1"/>
  <c r="AQ224" i="5" s="1"/>
  <c r="AO223" i="5"/>
  <c r="AP223" i="5" s="1"/>
  <c r="AQ223" i="5" s="1"/>
  <c r="AO222" i="5"/>
  <c r="AP222" i="5" s="1"/>
  <c r="AQ222" i="5" s="1"/>
  <c r="AO221" i="5"/>
  <c r="AP221" i="5" s="1"/>
  <c r="AQ221" i="5" s="1"/>
  <c r="AO220" i="5"/>
  <c r="AP220" i="5" s="1"/>
  <c r="AQ220" i="5" s="1"/>
  <c r="AO219" i="5"/>
  <c r="AP219" i="5" s="1"/>
  <c r="AQ219" i="5" s="1"/>
  <c r="AO218" i="5"/>
  <c r="AP218" i="5" s="1"/>
  <c r="AQ218" i="5" s="1"/>
  <c r="AO217" i="5"/>
  <c r="AP217" i="5" s="1"/>
  <c r="AQ217" i="5" s="1"/>
  <c r="AO216" i="5"/>
  <c r="AP216" i="5" s="1"/>
  <c r="AQ216" i="5" s="1"/>
  <c r="AO215" i="5"/>
  <c r="AP215" i="5" s="1"/>
  <c r="AQ215" i="5" s="1"/>
  <c r="AO214" i="5"/>
  <c r="AP214" i="5" s="1"/>
  <c r="AQ214" i="5" s="1"/>
  <c r="AO213" i="5"/>
  <c r="AP213" i="5" s="1"/>
  <c r="AQ213" i="5" s="1"/>
  <c r="AO212" i="5"/>
  <c r="AP212" i="5" s="1"/>
  <c r="AQ212" i="5" s="1"/>
  <c r="AO211" i="5"/>
  <c r="AP211" i="5" s="1"/>
  <c r="AQ211" i="5" s="1"/>
  <c r="AO210" i="5"/>
  <c r="AP210" i="5" s="1"/>
  <c r="AQ210" i="5" s="1"/>
  <c r="AO209" i="5"/>
  <c r="AP209" i="5" s="1"/>
  <c r="AQ209" i="5" s="1"/>
  <c r="AO208" i="5"/>
  <c r="AP208" i="5" s="1"/>
  <c r="AQ208" i="5" s="1"/>
  <c r="AO207" i="5"/>
  <c r="AP207" i="5" s="1"/>
  <c r="AQ207" i="5" s="1"/>
  <c r="AO206" i="5"/>
  <c r="AP206" i="5" s="1"/>
  <c r="AQ206" i="5" s="1"/>
  <c r="AO205" i="5"/>
  <c r="AP205" i="5" s="1"/>
  <c r="AQ205" i="5" s="1"/>
  <c r="AO204" i="5"/>
  <c r="AP204" i="5" s="1"/>
  <c r="AQ204" i="5" s="1"/>
  <c r="AO203" i="5"/>
  <c r="AP203" i="5" s="1"/>
  <c r="AQ203" i="5" s="1"/>
  <c r="AO202" i="5"/>
  <c r="AP202" i="5" s="1"/>
  <c r="AQ202" i="5" s="1"/>
  <c r="AO201" i="5"/>
  <c r="AP201" i="5" s="1"/>
  <c r="AQ201" i="5" s="1"/>
  <c r="AO200" i="5"/>
  <c r="AP200" i="5" s="1"/>
  <c r="AQ200" i="5" s="1"/>
  <c r="AO199" i="5"/>
  <c r="AP199" i="5" s="1"/>
  <c r="AQ199" i="5" s="1"/>
  <c r="AO198" i="5"/>
  <c r="AP198" i="5" s="1"/>
  <c r="AQ198" i="5" s="1"/>
  <c r="AO197" i="5"/>
  <c r="AP197" i="5" s="1"/>
  <c r="AQ197" i="5" s="1"/>
  <c r="AO196" i="5"/>
  <c r="AP196" i="5" s="1"/>
  <c r="AQ196" i="5" s="1"/>
  <c r="AO195" i="5"/>
  <c r="AP195" i="5" s="1"/>
  <c r="AQ195" i="5" s="1"/>
  <c r="AO194" i="5"/>
  <c r="AP194" i="5" s="1"/>
  <c r="AQ194" i="5" s="1"/>
  <c r="AO193" i="5"/>
  <c r="AP193" i="5" s="1"/>
  <c r="AQ193" i="5" s="1"/>
  <c r="AO192" i="5"/>
  <c r="AP192" i="5" s="1"/>
  <c r="AQ192" i="5" s="1"/>
  <c r="AO191" i="5"/>
  <c r="AP191" i="5" s="1"/>
  <c r="AQ191" i="5" s="1"/>
  <c r="AO190" i="5"/>
  <c r="AP190" i="5" s="1"/>
  <c r="AQ190" i="5" s="1"/>
  <c r="AO189" i="5"/>
  <c r="AP189" i="5" s="1"/>
  <c r="AQ189" i="5" s="1"/>
  <c r="AO188" i="5"/>
  <c r="AP188" i="5" s="1"/>
  <c r="AQ188" i="5" s="1"/>
  <c r="AO187" i="5"/>
  <c r="AP187" i="5" s="1"/>
  <c r="AQ187" i="5" s="1"/>
  <c r="AO186" i="5"/>
  <c r="AP186" i="5" s="1"/>
  <c r="AQ186" i="5" s="1"/>
  <c r="AO185" i="5"/>
  <c r="AP185" i="5" s="1"/>
  <c r="AQ185" i="5" s="1"/>
  <c r="AO184" i="5"/>
  <c r="AP184" i="5" s="1"/>
  <c r="AQ184" i="5" s="1"/>
  <c r="AO183" i="5"/>
  <c r="AP183" i="5" s="1"/>
  <c r="AQ183" i="5" s="1"/>
  <c r="AO182" i="5"/>
  <c r="AP182" i="5" s="1"/>
  <c r="AQ182" i="5" s="1"/>
  <c r="AO181" i="5"/>
  <c r="AP181" i="5" s="1"/>
  <c r="AQ181" i="5" s="1"/>
  <c r="AO180" i="5"/>
  <c r="AP180" i="5" s="1"/>
  <c r="AQ180" i="5" s="1"/>
  <c r="AO179" i="5"/>
  <c r="AP179" i="5" s="1"/>
  <c r="AQ179" i="5" s="1"/>
  <c r="AO178" i="5"/>
  <c r="AP178" i="5" s="1"/>
  <c r="AQ178" i="5" s="1"/>
  <c r="AO177" i="5"/>
  <c r="AP177" i="5" s="1"/>
  <c r="AQ177" i="5" s="1"/>
  <c r="AO176" i="5"/>
  <c r="AP176" i="5" s="1"/>
  <c r="AQ176" i="5" s="1"/>
  <c r="AO175" i="5"/>
  <c r="AP175" i="5" s="1"/>
  <c r="AQ175" i="5" s="1"/>
  <c r="AO174" i="5"/>
  <c r="AP174" i="5" s="1"/>
  <c r="AQ174" i="5" s="1"/>
  <c r="AO173" i="5"/>
  <c r="AP173" i="5" s="1"/>
  <c r="AQ173" i="5" s="1"/>
  <c r="AO172" i="5"/>
  <c r="AP172" i="5" s="1"/>
  <c r="AQ172" i="5" s="1"/>
  <c r="AO171" i="5"/>
  <c r="AP171" i="5" s="1"/>
  <c r="AQ171" i="5" s="1"/>
  <c r="AO170" i="5"/>
  <c r="AP170" i="5" s="1"/>
  <c r="AQ170" i="5" s="1"/>
  <c r="AO169" i="5"/>
  <c r="AP169" i="5" s="1"/>
  <c r="AQ169" i="5" s="1"/>
  <c r="AO168" i="5"/>
  <c r="AP168" i="5" s="1"/>
  <c r="AQ168" i="5" s="1"/>
  <c r="AO167" i="5"/>
  <c r="AP167" i="5" s="1"/>
  <c r="AQ167" i="5" s="1"/>
  <c r="AO166" i="5"/>
  <c r="AP166" i="5" s="1"/>
  <c r="AQ166" i="5" s="1"/>
  <c r="AO165" i="5"/>
  <c r="AP165" i="5" s="1"/>
  <c r="AQ165" i="5" s="1"/>
  <c r="AO164" i="5"/>
  <c r="AP164" i="5" s="1"/>
  <c r="AQ164" i="5" s="1"/>
  <c r="AO163" i="5"/>
  <c r="AP163" i="5" s="1"/>
  <c r="AQ163" i="5" s="1"/>
  <c r="AO162" i="5"/>
  <c r="AP162" i="5" s="1"/>
  <c r="AQ162" i="5" s="1"/>
  <c r="AO161" i="5"/>
  <c r="AP161" i="5" s="1"/>
  <c r="AQ161" i="5" s="1"/>
  <c r="AO160" i="5"/>
  <c r="AP160" i="5" s="1"/>
  <c r="AQ160" i="5" s="1"/>
  <c r="AO159" i="5"/>
  <c r="AP159" i="5" s="1"/>
  <c r="AQ159" i="5" s="1"/>
  <c r="AO158" i="5"/>
  <c r="AP158" i="5" s="1"/>
  <c r="AQ158" i="5" s="1"/>
  <c r="AO157" i="5"/>
  <c r="AP157" i="5" s="1"/>
  <c r="AQ157" i="5" s="1"/>
  <c r="AO156" i="5"/>
  <c r="AP156" i="5" s="1"/>
  <c r="AQ156" i="5" s="1"/>
  <c r="AO155" i="5"/>
  <c r="AP155" i="5" s="1"/>
  <c r="AQ155" i="5" s="1"/>
  <c r="AO154" i="5"/>
  <c r="AP154" i="5" s="1"/>
  <c r="AQ154" i="5" s="1"/>
  <c r="AO153" i="5"/>
  <c r="AP153" i="5" s="1"/>
  <c r="AQ153" i="5" s="1"/>
  <c r="AO152" i="5"/>
  <c r="AP152" i="5" s="1"/>
  <c r="AQ152" i="5" s="1"/>
  <c r="AO151" i="5"/>
  <c r="AP151" i="5" s="1"/>
  <c r="AQ151" i="5" s="1"/>
  <c r="AO150" i="5"/>
  <c r="AP150" i="5" s="1"/>
  <c r="AQ150" i="5" s="1"/>
  <c r="AO149" i="5"/>
  <c r="AP149" i="5" s="1"/>
  <c r="AQ149" i="5" s="1"/>
  <c r="AO148" i="5"/>
  <c r="AP148" i="5" s="1"/>
  <c r="AQ148" i="5" s="1"/>
  <c r="AO147" i="5"/>
  <c r="AP147" i="5" s="1"/>
  <c r="AQ147" i="5" s="1"/>
  <c r="AO146" i="5"/>
  <c r="AP146" i="5" s="1"/>
  <c r="AQ146" i="5" s="1"/>
  <c r="AO145" i="5"/>
  <c r="AP145" i="5" s="1"/>
  <c r="AQ145" i="5" s="1"/>
  <c r="AO144" i="5"/>
  <c r="AP144" i="5" s="1"/>
  <c r="AQ144" i="5" s="1"/>
  <c r="AO143" i="5"/>
  <c r="AP143" i="5" s="1"/>
  <c r="AQ143" i="5" s="1"/>
  <c r="AO142" i="5"/>
  <c r="AP142" i="5" s="1"/>
  <c r="AQ142" i="5" s="1"/>
  <c r="AO141" i="5"/>
  <c r="AP141" i="5" s="1"/>
  <c r="AQ141" i="5" s="1"/>
  <c r="AO140" i="5"/>
  <c r="AP140" i="5" s="1"/>
  <c r="AQ140" i="5" s="1"/>
  <c r="AO139" i="5"/>
  <c r="AP139" i="5" s="1"/>
  <c r="AQ139" i="5" s="1"/>
  <c r="AO138" i="5"/>
  <c r="AP138" i="5" s="1"/>
  <c r="AQ138" i="5" s="1"/>
  <c r="AO137" i="5"/>
  <c r="AP137" i="5" s="1"/>
  <c r="AQ137" i="5" s="1"/>
  <c r="AO136" i="5"/>
  <c r="AP136" i="5" s="1"/>
  <c r="AQ136" i="5" s="1"/>
  <c r="AO135" i="5"/>
  <c r="AP135" i="5" s="1"/>
  <c r="AQ135" i="5" s="1"/>
  <c r="AO134" i="5"/>
  <c r="AP134" i="5" s="1"/>
  <c r="AQ134" i="5" s="1"/>
  <c r="AO133" i="5"/>
  <c r="AP133" i="5" s="1"/>
  <c r="AQ133" i="5" s="1"/>
  <c r="AO132" i="5"/>
  <c r="AP132" i="5" s="1"/>
  <c r="AQ132" i="5" s="1"/>
  <c r="AO131" i="5"/>
  <c r="AP131" i="5" s="1"/>
  <c r="AQ131" i="5" s="1"/>
  <c r="AO130" i="5"/>
  <c r="AP130" i="5" s="1"/>
  <c r="AQ130" i="5" s="1"/>
  <c r="AO129" i="5"/>
  <c r="AP129" i="5" s="1"/>
  <c r="AQ129" i="5" s="1"/>
  <c r="AO128" i="5"/>
  <c r="AP128" i="5" s="1"/>
  <c r="AQ128" i="5" s="1"/>
  <c r="AO127" i="5"/>
  <c r="AP127" i="5" s="1"/>
  <c r="AQ127" i="5" s="1"/>
  <c r="AO126" i="5"/>
  <c r="AP126" i="5" s="1"/>
  <c r="AQ126" i="5" s="1"/>
  <c r="AO125" i="5"/>
  <c r="AP125" i="5" s="1"/>
  <c r="AQ125" i="5" s="1"/>
  <c r="AO124" i="5"/>
  <c r="AP124" i="5" s="1"/>
  <c r="AQ124" i="5" s="1"/>
  <c r="AO123" i="5"/>
  <c r="AP123" i="5" s="1"/>
  <c r="AQ123" i="5" s="1"/>
  <c r="AO122" i="5"/>
  <c r="AP122" i="5" s="1"/>
  <c r="AQ122" i="5" s="1"/>
  <c r="AO121" i="5"/>
  <c r="AP121" i="5" s="1"/>
  <c r="AQ121" i="5" s="1"/>
  <c r="AO120" i="5"/>
  <c r="AP120" i="5" s="1"/>
  <c r="AQ120" i="5" s="1"/>
  <c r="AO119" i="5"/>
  <c r="AP119" i="5" s="1"/>
  <c r="AQ119" i="5" s="1"/>
  <c r="AO118" i="5"/>
  <c r="AP118" i="5" s="1"/>
  <c r="AQ118" i="5" s="1"/>
  <c r="AO117" i="5"/>
  <c r="AP117" i="5" s="1"/>
  <c r="AQ117" i="5" s="1"/>
  <c r="AO116" i="5"/>
  <c r="AP116" i="5" s="1"/>
  <c r="AQ116" i="5" s="1"/>
  <c r="AO115" i="5"/>
  <c r="AP115" i="5" s="1"/>
  <c r="AQ115" i="5" s="1"/>
  <c r="AO114" i="5"/>
  <c r="AP114" i="5" s="1"/>
  <c r="AQ114" i="5" s="1"/>
  <c r="AO113" i="5"/>
  <c r="AP113" i="5" s="1"/>
  <c r="AQ113" i="5" s="1"/>
  <c r="AO112" i="5"/>
  <c r="AP112" i="5" s="1"/>
  <c r="AQ112" i="5" s="1"/>
  <c r="AO111" i="5"/>
  <c r="AP111" i="5" s="1"/>
  <c r="AQ111" i="5" s="1"/>
  <c r="AO110" i="5"/>
  <c r="AP110" i="5" s="1"/>
  <c r="AQ110" i="5" s="1"/>
  <c r="AO109" i="5"/>
  <c r="AP109" i="5" s="1"/>
  <c r="AQ109" i="5" s="1"/>
  <c r="AO108" i="5"/>
  <c r="AP108" i="5" s="1"/>
  <c r="AQ108" i="5" s="1"/>
  <c r="AO107" i="5"/>
  <c r="AP107" i="5" s="1"/>
  <c r="AQ107" i="5" s="1"/>
  <c r="AO106" i="5"/>
  <c r="AP106" i="5" s="1"/>
  <c r="AQ106" i="5" s="1"/>
  <c r="AO105" i="5"/>
  <c r="AP105" i="5" s="1"/>
  <c r="AQ105" i="5" s="1"/>
  <c r="AO104" i="5"/>
  <c r="AP104" i="5" s="1"/>
  <c r="AQ104" i="5" s="1"/>
  <c r="AO103" i="5"/>
  <c r="AP103" i="5" s="1"/>
  <c r="AQ103" i="5" s="1"/>
  <c r="AO99" i="5"/>
  <c r="AP99" i="5" s="1"/>
  <c r="AQ99" i="5" s="1"/>
  <c r="AO98" i="5"/>
  <c r="AP98" i="5" s="1"/>
  <c r="AQ98" i="5" s="1"/>
  <c r="AO96" i="5"/>
  <c r="AP96" i="5" s="1"/>
  <c r="AQ96" i="5" s="1"/>
  <c r="AO94" i="5"/>
  <c r="AP94" i="5" s="1"/>
  <c r="AQ94" i="5" s="1"/>
  <c r="AO92" i="5"/>
  <c r="AP92" i="5" s="1"/>
  <c r="AQ92" i="5" s="1"/>
  <c r="AO91" i="5"/>
  <c r="AP91" i="5" s="1"/>
  <c r="AQ91" i="5" s="1"/>
  <c r="AO90" i="5"/>
  <c r="AP90" i="5" s="1"/>
  <c r="AQ90" i="5" s="1"/>
  <c r="AO86" i="5"/>
  <c r="AP86" i="5" s="1"/>
  <c r="AQ86" i="5" s="1"/>
  <c r="AO85" i="5"/>
  <c r="AP85" i="5" s="1"/>
  <c r="AQ85" i="5" s="1"/>
  <c r="AO84" i="5"/>
  <c r="AP84" i="5" s="1"/>
  <c r="AQ84" i="5" s="1"/>
  <c r="AO102" i="5"/>
  <c r="AP102" i="5" s="1"/>
  <c r="AQ102" i="5" s="1"/>
  <c r="AO101" i="5"/>
  <c r="AP101" i="5" s="1"/>
  <c r="AQ101" i="5" s="1"/>
  <c r="AO81" i="5"/>
  <c r="AP81" i="5" s="1"/>
  <c r="AQ81" i="5" s="1"/>
  <c r="AO80" i="5"/>
  <c r="AP80" i="5" s="1"/>
  <c r="AQ80" i="5" s="1"/>
  <c r="AO79" i="5"/>
  <c r="AP79" i="5" s="1"/>
  <c r="AQ79" i="5" s="1"/>
  <c r="AO78" i="5"/>
  <c r="AP78" i="5" s="1"/>
  <c r="AQ78" i="5" s="1"/>
  <c r="AO77" i="5"/>
  <c r="AP77" i="5" s="1"/>
  <c r="AQ77" i="5" s="1"/>
  <c r="AO76" i="5"/>
  <c r="AP76" i="5" s="1"/>
  <c r="AQ76" i="5" s="1"/>
  <c r="AO75" i="5"/>
  <c r="AP75" i="5" s="1"/>
  <c r="AQ75" i="5" s="1"/>
  <c r="AO74" i="5"/>
  <c r="AP74" i="5" s="1"/>
  <c r="AQ74" i="5" s="1"/>
  <c r="AO73" i="5"/>
  <c r="AP73" i="5" s="1"/>
  <c r="AQ73" i="5" s="1"/>
  <c r="AO72" i="5"/>
  <c r="AP72" i="5" s="1"/>
  <c r="AQ72" i="5" s="1"/>
  <c r="AO71" i="5"/>
  <c r="AP71" i="5" s="1"/>
  <c r="AQ71" i="5" s="1"/>
  <c r="AO70" i="5"/>
  <c r="AP70" i="5" s="1"/>
  <c r="AQ70" i="5" s="1"/>
  <c r="AO69" i="5"/>
  <c r="AP69" i="5" s="1"/>
  <c r="AQ69" i="5" s="1"/>
  <c r="AO68" i="5"/>
  <c r="AP68" i="5" s="1"/>
  <c r="AQ68" i="5" s="1"/>
  <c r="AO67" i="5"/>
  <c r="AP67" i="5" s="1"/>
  <c r="AQ67" i="5" s="1"/>
  <c r="AO66" i="5"/>
  <c r="AP66" i="5" s="1"/>
  <c r="AQ66" i="5" s="1"/>
  <c r="AO65" i="5"/>
  <c r="AP65" i="5" s="1"/>
  <c r="AQ65" i="5" s="1"/>
  <c r="AO64" i="5"/>
  <c r="AP64" i="5" s="1"/>
  <c r="AQ64" i="5" s="1"/>
  <c r="AO63" i="5"/>
  <c r="AP63" i="5" s="1"/>
  <c r="AQ63" i="5" s="1"/>
  <c r="AO62" i="5"/>
  <c r="AP62" i="5" s="1"/>
  <c r="AQ62" i="5" s="1"/>
  <c r="AO61" i="5"/>
  <c r="AP61" i="5" s="1"/>
  <c r="AQ61" i="5" s="1"/>
  <c r="AO60" i="5"/>
  <c r="AP60" i="5" s="1"/>
  <c r="AQ60" i="5" s="1"/>
  <c r="AO59" i="5"/>
  <c r="AP59" i="5" s="1"/>
  <c r="AQ59" i="5" s="1"/>
  <c r="AO58" i="5"/>
  <c r="AP58" i="5" s="1"/>
  <c r="AQ58" i="5" s="1"/>
  <c r="AO57" i="5"/>
  <c r="AP57" i="5" s="1"/>
  <c r="AQ57" i="5" s="1"/>
  <c r="AO56" i="5"/>
  <c r="AP56" i="5" s="1"/>
  <c r="AQ56" i="5" s="1"/>
  <c r="AO55" i="5"/>
  <c r="AP55" i="5" s="1"/>
  <c r="AQ55" i="5" s="1"/>
  <c r="AO54" i="5"/>
  <c r="AP54" i="5" s="1"/>
  <c r="AQ54" i="5" s="1"/>
  <c r="AO53" i="5"/>
  <c r="AP53" i="5" s="1"/>
  <c r="AQ53" i="5" s="1"/>
  <c r="AO52" i="5"/>
  <c r="AP52" i="5" s="1"/>
  <c r="AQ52" i="5" s="1"/>
  <c r="AO51" i="5"/>
  <c r="AP51" i="5" s="1"/>
  <c r="AQ51" i="5" s="1"/>
  <c r="AO50" i="5"/>
  <c r="AP50" i="5" s="1"/>
  <c r="AQ50" i="5" s="1"/>
  <c r="AO49" i="5"/>
  <c r="AP49" i="5" s="1"/>
  <c r="AQ49" i="5" s="1"/>
  <c r="AO48" i="5"/>
  <c r="AP48" i="5" s="1"/>
  <c r="AQ48" i="5" s="1"/>
  <c r="AO47" i="5"/>
  <c r="AP47" i="5" s="1"/>
  <c r="AQ47" i="5" s="1"/>
  <c r="AO46" i="5"/>
  <c r="AP46" i="5" s="1"/>
  <c r="AQ46" i="5" s="1"/>
  <c r="AO45" i="5"/>
  <c r="AP45" i="5" s="1"/>
  <c r="AQ45" i="5" s="1"/>
  <c r="AO44" i="5"/>
  <c r="AP44" i="5" s="1"/>
  <c r="AQ44" i="5" s="1"/>
  <c r="AO43" i="5"/>
  <c r="AP43" i="5" s="1"/>
  <c r="AQ43" i="5" s="1"/>
  <c r="AO42" i="5"/>
  <c r="AP42" i="5" s="1"/>
  <c r="AQ42" i="5" s="1"/>
  <c r="AO41" i="5"/>
  <c r="AP41" i="5" s="1"/>
  <c r="AQ41" i="5" s="1"/>
  <c r="AO40" i="5"/>
  <c r="AP40" i="5" s="1"/>
  <c r="AQ40" i="5" s="1"/>
  <c r="AO39" i="5"/>
  <c r="AP39" i="5" s="1"/>
  <c r="AQ39" i="5" s="1"/>
  <c r="AO38" i="5"/>
  <c r="AP38" i="5" s="1"/>
  <c r="AQ38" i="5" s="1"/>
  <c r="AO37" i="5"/>
  <c r="AP37" i="5" s="1"/>
  <c r="AQ37" i="5" s="1"/>
  <c r="AO36" i="5"/>
  <c r="AP36" i="5" s="1"/>
  <c r="AQ36" i="5" s="1"/>
  <c r="AO35" i="5"/>
  <c r="AP35" i="5" s="1"/>
  <c r="AQ35" i="5" s="1"/>
  <c r="AO34" i="5"/>
  <c r="AP34" i="5" s="1"/>
  <c r="AQ34" i="5" s="1"/>
  <c r="AO33" i="5"/>
  <c r="AP33" i="5" s="1"/>
  <c r="AQ33" i="5" s="1"/>
  <c r="AO32" i="5"/>
  <c r="AP32" i="5" s="1"/>
  <c r="AQ32" i="5" s="1"/>
  <c r="AO31" i="5"/>
  <c r="AP31" i="5" s="1"/>
  <c r="AQ31" i="5" s="1"/>
  <c r="AO30" i="5"/>
  <c r="AP30" i="5" s="1"/>
  <c r="AQ30" i="5" s="1"/>
  <c r="AO29" i="5"/>
  <c r="AP29" i="5" s="1"/>
  <c r="AQ29" i="5" s="1"/>
  <c r="AO28" i="5"/>
  <c r="AP28" i="5" s="1"/>
  <c r="AQ28" i="5" s="1"/>
  <c r="AO27" i="5"/>
  <c r="AP27" i="5" s="1"/>
  <c r="AQ27" i="5" s="1"/>
  <c r="AO26" i="5"/>
  <c r="AP26" i="5" s="1"/>
  <c r="AQ26" i="5" s="1"/>
  <c r="AO25" i="5"/>
  <c r="AP25" i="5" s="1"/>
  <c r="AQ25" i="5" s="1"/>
  <c r="AO24" i="5"/>
  <c r="AP24" i="5" s="1"/>
  <c r="AQ24" i="5" s="1"/>
  <c r="AO23" i="5"/>
  <c r="AP23" i="5" s="1"/>
  <c r="AQ23" i="5" s="1"/>
  <c r="AO22" i="5"/>
  <c r="AP22" i="5" s="1"/>
  <c r="AQ22" i="5" s="1"/>
  <c r="AO21" i="5"/>
  <c r="AP21" i="5" s="1"/>
  <c r="AQ21" i="5" s="1"/>
  <c r="AO20" i="5"/>
  <c r="AP20" i="5" s="1"/>
  <c r="AQ20" i="5" s="1"/>
  <c r="AO19" i="5"/>
  <c r="AP19" i="5" s="1"/>
  <c r="AQ19" i="5" s="1"/>
  <c r="AO18" i="5"/>
  <c r="AP18" i="5" s="1"/>
  <c r="AQ18" i="5" s="1"/>
  <c r="AO17" i="5"/>
  <c r="AP17" i="5" s="1"/>
  <c r="AQ17" i="5" s="1"/>
  <c r="AO16" i="5"/>
  <c r="AP16" i="5" s="1"/>
  <c r="AQ16" i="5" s="1"/>
  <c r="AO15" i="5"/>
  <c r="AP15" i="5" s="1"/>
  <c r="AA434" i="5"/>
  <c r="Y434" i="5"/>
  <c r="V434" i="5"/>
  <c r="AC433" i="5"/>
  <c r="AD433" i="5" s="1"/>
  <c r="AE433" i="5" s="1"/>
  <c r="AC432" i="5"/>
  <c r="AD432" i="5" s="1"/>
  <c r="AE432" i="5" s="1"/>
  <c r="AC431" i="5"/>
  <c r="AD431" i="5" s="1"/>
  <c r="AE431" i="5" s="1"/>
  <c r="AC430" i="5"/>
  <c r="AD430" i="5" s="1"/>
  <c r="AE430" i="5" s="1"/>
  <c r="AC429" i="5"/>
  <c r="AD429" i="5" s="1"/>
  <c r="AE429" i="5" s="1"/>
  <c r="AC428" i="5"/>
  <c r="AD428" i="5" s="1"/>
  <c r="AE428" i="5" s="1"/>
  <c r="AC427" i="5"/>
  <c r="AD427" i="5" s="1"/>
  <c r="AE427" i="5" s="1"/>
  <c r="AC426" i="5"/>
  <c r="AD426" i="5" s="1"/>
  <c r="AE426" i="5" s="1"/>
  <c r="AC425" i="5"/>
  <c r="AD425" i="5" s="1"/>
  <c r="AE425" i="5" s="1"/>
  <c r="AC424" i="5"/>
  <c r="AD424" i="5" s="1"/>
  <c r="AE424" i="5" s="1"/>
  <c r="AC423" i="5"/>
  <c r="AD423" i="5" s="1"/>
  <c r="AE423" i="5" s="1"/>
  <c r="AC422" i="5"/>
  <c r="AD422" i="5" s="1"/>
  <c r="AE422" i="5" s="1"/>
  <c r="AC421" i="5"/>
  <c r="AD421" i="5" s="1"/>
  <c r="AE421" i="5" s="1"/>
  <c r="AC420" i="5"/>
  <c r="AD420" i="5" s="1"/>
  <c r="AE420" i="5" s="1"/>
  <c r="AC419" i="5"/>
  <c r="AD419" i="5" s="1"/>
  <c r="AE419" i="5" s="1"/>
  <c r="AC418" i="5"/>
  <c r="AD418" i="5" s="1"/>
  <c r="AE418" i="5" s="1"/>
  <c r="AC417" i="5"/>
  <c r="AD417" i="5" s="1"/>
  <c r="AE417" i="5" s="1"/>
  <c r="AC416" i="5"/>
  <c r="AD416" i="5" s="1"/>
  <c r="AE416" i="5" s="1"/>
  <c r="AC415" i="5"/>
  <c r="AD415" i="5" s="1"/>
  <c r="AE415" i="5" s="1"/>
  <c r="AC414" i="5"/>
  <c r="AD414" i="5" s="1"/>
  <c r="AE414" i="5" s="1"/>
  <c r="AC413" i="5"/>
  <c r="AD413" i="5" s="1"/>
  <c r="AE413" i="5" s="1"/>
  <c r="AC412" i="5"/>
  <c r="AD412" i="5" s="1"/>
  <c r="AE412" i="5" s="1"/>
  <c r="AC411" i="5"/>
  <c r="AD411" i="5" s="1"/>
  <c r="AE411" i="5" s="1"/>
  <c r="AC410" i="5"/>
  <c r="AD410" i="5" s="1"/>
  <c r="AE410" i="5" s="1"/>
  <c r="AC409" i="5"/>
  <c r="AD409" i="5" s="1"/>
  <c r="AE409" i="5" s="1"/>
  <c r="AC408" i="5"/>
  <c r="AD408" i="5" s="1"/>
  <c r="AE408" i="5" s="1"/>
  <c r="AC407" i="5"/>
  <c r="AD407" i="5" s="1"/>
  <c r="AE407" i="5" s="1"/>
  <c r="AC406" i="5"/>
  <c r="AD406" i="5" s="1"/>
  <c r="AE406" i="5" s="1"/>
  <c r="AC405" i="5"/>
  <c r="AD405" i="5" s="1"/>
  <c r="AE405" i="5" s="1"/>
  <c r="AC404" i="5"/>
  <c r="AD404" i="5" s="1"/>
  <c r="AE404" i="5" s="1"/>
  <c r="AC403" i="5"/>
  <c r="AD403" i="5" s="1"/>
  <c r="AE403" i="5" s="1"/>
  <c r="AC402" i="5"/>
  <c r="AD402" i="5" s="1"/>
  <c r="AE402" i="5" s="1"/>
  <c r="AC401" i="5"/>
  <c r="AD401" i="5" s="1"/>
  <c r="AE401" i="5" s="1"/>
  <c r="AC400" i="5"/>
  <c r="AD400" i="5" s="1"/>
  <c r="AE400" i="5" s="1"/>
  <c r="AC399" i="5"/>
  <c r="AD399" i="5" s="1"/>
  <c r="AE399" i="5" s="1"/>
  <c r="AC398" i="5"/>
  <c r="AD398" i="5" s="1"/>
  <c r="AE398" i="5" s="1"/>
  <c r="AC397" i="5"/>
  <c r="AD397" i="5" s="1"/>
  <c r="AE397" i="5" s="1"/>
  <c r="AC396" i="5"/>
  <c r="AD396" i="5" s="1"/>
  <c r="AE396" i="5" s="1"/>
  <c r="AC395" i="5"/>
  <c r="AD395" i="5" s="1"/>
  <c r="AE395" i="5" s="1"/>
  <c r="AC394" i="5"/>
  <c r="AD394" i="5" s="1"/>
  <c r="AE394" i="5" s="1"/>
  <c r="AC393" i="5"/>
  <c r="AD393" i="5" s="1"/>
  <c r="AE393" i="5" s="1"/>
  <c r="AC392" i="5"/>
  <c r="AD392" i="5" s="1"/>
  <c r="AE392" i="5" s="1"/>
  <c r="AC391" i="5"/>
  <c r="AD391" i="5" s="1"/>
  <c r="AE391" i="5" s="1"/>
  <c r="AC390" i="5"/>
  <c r="AD390" i="5" s="1"/>
  <c r="AE390" i="5" s="1"/>
  <c r="AC389" i="5"/>
  <c r="AD389" i="5" s="1"/>
  <c r="AE389" i="5" s="1"/>
  <c r="AC388" i="5"/>
  <c r="AD388" i="5" s="1"/>
  <c r="AE388" i="5" s="1"/>
  <c r="AC387" i="5"/>
  <c r="AD387" i="5" s="1"/>
  <c r="AE387" i="5" s="1"/>
  <c r="AC386" i="5"/>
  <c r="AD386" i="5" s="1"/>
  <c r="AE386" i="5" s="1"/>
  <c r="AC385" i="5"/>
  <c r="AD385" i="5" s="1"/>
  <c r="AE385" i="5" s="1"/>
  <c r="AC384" i="5"/>
  <c r="AD384" i="5" s="1"/>
  <c r="AE384" i="5" s="1"/>
  <c r="AC383" i="5"/>
  <c r="AD383" i="5" s="1"/>
  <c r="AE383" i="5" s="1"/>
  <c r="AC382" i="5"/>
  <c r="AD382" i="5" s="1"/>
  <c r="AE382" i="5" s="1"/>
  <c r="AC381" i="5"/>
  <c r="AD381" i="5" s="1"/>
  <c r="AE381" i="5" s="1"/>
  <c r="AC380" i="5"/>
  <c r="AD380" i="5" s="1"/>
  <c r="AE380" i="5" s="1"/>
  <c r="AC379" i="5"/>
  <c r="AD379" i="5" s="1"/>
  <c r="AE379" i="5" s="1"/>
  <c r="AC378" i="5"/>
  <c r="AD378" i="5" s="1"/>
  <c r="AE378" i="5" s="1"/>
  <c r="AC377" i="5"/>
  <c r="AD377" i="5" s="1"/>
  <c r="AE377" i="5" s="1"/>
  <c r="AC376" i="5"/>
  <c r="AD376" i="5" s="1"/>
  <c r="AE376" i="5" s="1"/>
  <c r="AC375" i="5"/>
  <c r="AD375" i="5" s="1"/>
  <c r="AE375" i="5" s="1"/>
  <c r="AC374" i="5"/>
  <c r="AD374" i="5" s="1"/>
  <c r="AE374" i="5" s="1"/>
  <c r="AC373" i="5"/>
  <c r="AD373" i="5" s="1"/>
  <c r="AE373" i="5" s="1"/>
  <c r="AC372" i="5"/>
  <c r="AD372" i="5" s="1"/>
  <c r="AE372" i="5" s="1"/>
  <c r="AC371" i="5"/>
  <c r="AD371" i="5" s="1"/>
  <c r="AE371" i="5" s="1"/>
  <c r="AC370" i="5"/>
  <c r="AD370" i="5" s="1"/>
  <c r="AE370" i="5" s="1"/>
  <c r="AC369" i="5"/>
  <c r="AD369" i="5" s="1"/>
  <c r="AE369" i="5" s="1"/>
  <c r="AC368" i="5"/>
  <c r="AD368" i="5" s="1"/>
  <c r="AE368" i="5" s="1"/>
  <c r="AC367" i="5"/>
  <c r="AD367" i="5" s="1"/>
  <c r="AE367" i="5" s="1"/>
  <c r="AC366" i="5"/>
  <c r="AD366" i="5" s="1"/>
  <c r="AE366" i="5" s="1"/>
  <c r="AC365" i="5"/>
  <c r="AD365" i="5" s="1"/>
  <c r="AE365" i="5" s="1"/>
  <c r="AC364" i="5"/>
  <c r="AD364" i="5" s="1"/>
  <c r="AE364" i="5" s="1"/>
  <c r="AC363" i="5"/>
  <c r="AD363" i="5" s="1"/>
  <c r="AE363" i="5" s="1"/>
  <c r="AC362" i="5"/>
  <c r="AD362" i="5" s="1"/>
  <c r="AE362" i="5" s="1"/>
  <c r="AC361" i="5"/>
  <c r="AD361" i="5" s="1"/>
  <c r="AE361" i="5" s="1"/>
  <c r="AC360" i="5"/>
  <c r="AD360" i="5" s="1"/>
  <c r="AE360" i="5" s="1"/>
  <c r="AC359" i="5"/>
  <c r="AD359" i="5" s="1"/>
  <c r="AE359" i="5" s="1"/>
  <c r="AC358" i="5"/>
  <c r="AD358" i="5" s="1"/>
  <c r="AE358" i="5" s="1"/>
  <c r="AC357" i="5"/>
  <c r="AD357" i="5" s="1"/>
  <c r="AE357" i="5" s="1"/>
  <c r="AC356" i="5"/>
  <c r="AD356" i="5" s="1"/>
  <c r="AE356" i="5" s="1"/>
  <c r="AC355" i="5"/>
  <c r="AD355" i="5" s="1"/>
  <c r="AE355" i="5" s="1"/>
  <c r="AC354" i="5"/>
  <c r="AD354" i="5" s="1"/>
  <c r="AE354" i="5" s="1"/>
  <c r="AC353" i="5"/>
  <c r="AD353" i="5" s="1"/>
  <c r="AE353" i="5" s="1"/>
  <c r="AC352" i="5"/>
  <c r="AD352" i="5" s="1"/>
  <c r="AE352" i="5" s="1"/>
  <c r="AC351" i="5"/>
  <c r="AD351" i="5" s="1"/>
  <c r="AE351" i="5" s="1"/>
  <c r="AC350" i="5"/>
  <c r="AD350" i="5" s="1"/>
  <c r="AE350" i="5" s="1"/>
  <c r="AC349" i="5"/>
  <c r="AD349" i="5" s="1"/>
  <c r="AE349" i="5" s="1"/>
  <c r="AC348" i="5"/>
  <c r="AD348" i="5" s="1"/>
  <c r="AE348" i="5" s="1"/>
  <c r="AC347" i="5"/>
  <c r="AD347" i="5" s="1"/>
  <c r="AE347" i="5" s="1"/>
  <c r="AC346" i="5"/>
  <c r="AD346" i="5" s="1"/>
  <c r="AE346" i="5" s="1"/>
  <c r="AC345" i="5"/>
  <c r="AD345" i="5" s="1"/>
  <c r="AE345" i="5" s="1"/>
  <c r="AC344" i="5"/>
  <c r="AD344" i="5" s="1"/>
  <c r="AE344" i="5" s="1"/>
  <c r="AC343" i="5"/>
  <c r="AD343" i="5" s="1"/>
  <c r="AE343" i="5" s="1"/>
  <c r="AC342" i="5"/>
  <c r="AD342" i="5" s="1"/>
  <c r="AE342" i="5" s="1"/>
  <c r="AC341" i="5"/>
  <c r="AD341" i="5" s="1"/>
  <c r="AE341" i="5" s="1"/>
  <c r="AC340" i="5"/>
  <c r="AD340" i="5" s="1"/>
  <c r="AE340" i="5" s="1"/>
  <c r="AC339" i="5"/>
  <c r="AD339" i="5" s="1"/>
  <c r="AE339" i="5" s="1"/>
  <c r="AC338" i="5"/>
  <c r="AD338" i="5" s="1"/>
  <c r="AE338" i="5" s="1"/>
  <c r="AC337" i="5"/>
  <c r="AD337" i="5" s="1"/>
  <c r="AE337" i="5" s="1"/>
  <c r="AC336" i="5"/>
  <c r="AD336" i="5" s="1"/>
  <c r="AE336" i="5" s="1"/>
  <c r="AC335" i="5"/>
  <c r="AD335" i="5" s="1"/>
  <c r="AE335" i="5" s="1"/>
  <c r="AC334" i="5"/>
  <c r="AD334" i="5" s="1"/>
  <c r="AE334" i="5" s="1"/>
  <c r="AC333" i="5"/>
  <c r="AD333" i="5" s="1"/>
  <c r="AE333" i="5" s="1"/>
  <c r="AC332" i="5"/>
  <c r="AD332" i="5" s="1"/>
  <c r="AE332" i="5" s="1"/>
  <c r="AC331" i="5"/>
  <c r="AD331" i="5" s="1"/>
  <c r="AE331" i="5" s="1"/>
  <c r="AC330" i="5"/>
  <c r="AD330" i="5" s="1"/>
  <c r="AE330" i="5" s="1"/>
  <c r="AC329" i="5"/>
  <c r="AD329" i="5" s="1"/>
  <c r="AE329" i="5" s="1"/>
  <c r="AC328" i="5"/>
  <c r="AD328" i="5" s="1"/>
  <c r="AE328" i="5" s="1"/>
  <c r="AC327" i="5"/>
  <c r="AD327" i="5" s="1"/>
  <c r="AE327" i="5" s="1"/>
  <c r="AC326" i="5"/>
  <c r="AD326" i="5" s="1"/>
  <c r="AE326" i="5" s="1"/>
  <c r="AC325" i="5"/>
  <c r="AD325" i="5" s="1"/>
  <c r="AE325" i="5" s="1"/>
  <c r="AC324" i="5"/>
  <c r="AD324" i="5" s="1"/>
  <c r="AE324" i="5" s="1"/>
  <c r="AC323" i="5"/>
  <c r="AD323" i="5" s="1"/>
  <c r="AE323" i="5" s="1"/>
  <c r="AC322" i="5"/>
  <c r="AD322" i="5" s="1"/>
  <c r="AE322" i="5" s="1"/>
  <c r="AC321" i="5"/>
  <c r="AD321" i="5" s="1"/>
  <c r="AE321" i="5" s="1"/>
  <c r="AC320" i="5"/>
  <c r="AD320" i="5" s="1"/>
  <c r="AE320" i="5" s="1"/>
  <c r="AC319" i="5"/>
  <c r="AD319" i="5" s="1"/>
  <c r="AE319" i="5" s="1"/>
  <c r="AC318" i="5"/>
  <c r="AD318" i="5" s="1"/>
  <c r="AE318" i="5" s="1"/>
  <c r="AC317" i="5"/>
  <c r="AD317" i="5" s="1"/>
  <c r="AE317" i="5" s="1"/>
  <c r="AC316" i="5"/>
  <c r="AD316" i="5" s="1"/>
  <c r="AE316" i="5" s="1"/>
  <c r="AC315" i="5"/>
  <c r="AD315" i="5" s="1"/>
  <c r="AE315" i="5" s="1"/>
  <c r="AC314" i="5"/>
  <c r="AD314" i="5" s="1"/>
  <c r="AE314" i="5" s="1"/>
  <c r="AC313" i="5"/>
  <c r="AD313" i="5" s="1"/>
  <c r="AE313" i="5" s="1"/>
  <c r="AC312" i="5"/>
  <c r="AD312" i="5" s="1"/>
  <c r="AE312" i="5" s="1"/>
  <c r="AC311" i="5"/>
  <c r="AD311" i="5" s="1"/>
  <c r="AE311" i="5" s="1"/>
  <c r="AC310" i="5"/>
  <c r="AD310" i="5" s="1"/>
  <c r="AE310" i="5" s="1"/>
  <c r="AC309" i="5"/>
  <c r="AD309" i="5" s="1"/>
  <c r="AE309" i="5" s="1"/>
  <c r="AC308" i="5"/>
  <c r="AD308" i="5" s="1"/>
  <c r="AE308" i="5" s="1"/>
  <c r="AC307" i="5"/>
  <c r="AD307" i="5" s="1"/>
  <c r="AE307" i="5" s="1"/>
  <c r="AC306" i="5"/>
  <c r="AD306" i="5" s="1"/>
  <c r="AE306" i="5" s="1"/>
  <c r="AC305" i="5"/>
  <c r="AD305" i="5" s="1"/>
  <c r="AE305" i="5" s="1"/>
  <c r="AC304" i="5"/>
  <c r="AD304" i="5" s="1"/>
  <c r="AE304" i="5" s="1"/>
  <c r="AC303" i="5"/>
  <c r="AD303" i="5" s="1"/>
  <c r="AE303" i="5" s="1"/>
  <c r="AC302" i="5"/>
  <c r="AD302" i="5" s="1"/>
  <c r="AE302" i="5" s="1"/>
  <c r="AC301" i="5"/>
  <c r="AD301" i="5" s="1"/>
  <c r="AE301" i="5" s="1"/>
  <c r="AC300" i="5"/>
  <c r="AD300" i="5" s="1"/>
  <c r="AE300" i="5" s="1"/>
  <c r="AC299" i="5"/>
  <c r="AD299" i="5" s="1"/>
  <c r="AE299" i="5" s="1"/>
  <c r="AC298" i="5"/>
  <c r="AD298" i="5" s="1"/>
  <c r="AE298" i="5" s="1"/>
  <c r="AC297" i="5"/>
  <c r="AD297" i="5" s="1"/>
  <c r="AE297" i="5" s="1"/>
  <c r="AC296" i="5"/>
  <c r="AD296" i="5" s="1"/>
  <c r="AE296" i="5" s="1"/>
  <c r="AC295" i="5"/>
  <c r="AD295" i="5" s="1"/>
  <c r="AE295" i="5" s="1"/>
  <c r="AC294" i="5"/>
  <c r="AD294" i="5" s="1"/>
  <c r="AE294" i="5" s="1"/>
  <c r="AC293" i="5"/>
  <c r="AD293" i="5" s="1"/>
  <c r="AE293" i="5" s="1"/>
  <c r="AC292" i="5"/>
  <c r="AD292" i="5" s="1"/>
  <c r="AE292" i="5" s="1"/>
  <c r="AC291" i="5"/>
  <c r="AD291" i="5" s="1"/>
  <c r="AE291" i="5" s="1"/>
  <c r="AC290" i="5"/>
  <c r="AD290" i="5" s="1"/>
  <c r="AE290" i="5" s="1"/>
  <c r="AC289" i="5"/>
  <c r="AD289" i="5" s="1"/>
  <c r="AE289" i="5" s="1"/>
  <c r="AC288" i="5"/>
  <c r="AD288" i="5" s="1"/>
  <c r="AE288" i="5" s="1"/>
  <c r="AC287" i="5"/>
  <c r="AD287" i="5" s="1"/>
  <c r="AE287" i="5" s="1"/>
  <c r="AC286" i="5"/>
  <c r="AD286" i="5" s="1"/>
  <c r="AE286" i="5" s="1"/>
  <c r="AC285" i="5"/>
  <c r="AD285" i="5" s="1"/>
  <c r="AE285" i="5" s="1"/>
  <c r="AC284" i="5"/>
  <c r="AD284" i="5" s="1"/>
  <c r="AE284" i="5" s="1"/>
  <c r="AC283" i="5"/>
  <c r="AD283" i="5" s="1"/>
  <c r="AE283" i="5" s="1"/>
  <c r="AC282" i="5"/>
  <c r="AD282" i="5" s="1"/>
  <c r="AE282" i="5" s="1"/>
  <c r="AC281" i="5"/>
  <c r="AD281" i="5" s="1"/>
  <c r="AE281" i="5" s="1"/>
  <c r="AC280" i="5"/>
  <c r="AD280" i="5" s="1"/>
  <c r="AE280" i="5" s="1"/>
  <c r="AC279" i="5"/>
  <c r="AD279" i="5" s="1"/>
  <c r="AE279" i="5" s="1"/>
  <c r="AC278" i="5"/>
  <c r="AD278" i="5" s="1"/>
  <c r="AE278" i="5" s="1"/>
  <c r="AC277" i="5"/>
  <c r="AD277" i="5" s="1"/>
  <c r="AE277" i="5" s="1"/>
  <c r="AC276" i="5"/>
  <c r="AD276" i="5" s="1"/>
  <c r="AE276" i="5" s="1"/>
  <c r="AC275" i="5"/>
  <c r="AD275" i="5" s="1"/>
  <c r="AE275" i="5" s="1"/>
  <c r="AC274" i="5"/>
  <c r="AD274" i="5" s="1"/>
  <c r="AE274" i="5" s="1"/>
  <c r="AC273" i="5"/>
  <c r="AD273" i="5" s="1"/>
  <c r="AE273" i="5" s="1"/>
  <c r="AC272" i="5"/>
  <c r="AD272" i="5" s="1"/>
  <c r="AE272" i="5" s="1"/>
  <c r="AC271" i="5"/>
  <c r="AD271" i="5" s="1"/>
  <c r="AE271" i="5" s="1"/>
  <c r="AC270" i="5"/>
  <c r="AD270" i="5" s="1"/>
  <c r="AE270" i="5" s="1"/>
  <c r="AC269" i="5"/>
  <c r="AD269" i="5" s="1"/>
  <c r="AE269" i="5" s="1"/>
  <c r="AC268" i="5"/>
  <c r="AD268" i="5" s="1"/>
  <c r="AE268" i="5" s="1"/>
  <c r="AC267" i="5"/>
  <c r="AD267" i="5" s="1"/>
  <c r="AE267" i="5" s="1"/>
  <c r="AC266" i="5"/>
  <c r="AD266" i="5" s="1"/>
  <c r="AE266" i="5" s="1"/>
  <c r="AC265" i="5"/>
  <c r="AD265" i="5" s="1"/>
  <c r="AE265" i="5" s="1"/>
  <c r="AC264" i="5"/>
  <c r="AD264" i="5" s="1"/>
  <c r="AE264" i="5" s="1"/>
  <c r="AC263" i="5"/>
  <c r="AD263" i="5" s="1"/>
  <c r="AE263" i="5" s="1"/>
  <c r="AC262" i="5"/>
  <c r="AD262" i="5" s="1"/>
  <c r="AE262" i="5" s="1"/>
  <c r="AC261" i="5"/>
  <c r="AD261" i="5" s="1"/>
  <c r="AE261" i="5" s="1"/>
  <c r="AC260" i="5"/>
  <c r="AD260" i="5" s="1"/>
  <c r="AE260" i="5" s="1"/>
  <c r="AC259" i="5"/>
  <c r="AD259" i="5" s="1"/>
  <c r="AE259" i="5" s="1"/>
  <c r="AC258" i="5"/>
  <c r="AD258" i="5" s="1"/>
  <c r="AE258" i="5" s="1"/>
  <c r="AC257" i="5"/>
  <c r="AD257" i="5" s="1"/>
  <c r="AE257" i="5" s="1"/>
  <c r="AC256" i="5"/>
  <c r="AD256" i="5" s="1"/>
  <c r="AE256" i="5" s="1"/>
  <c r="AC255" i="5"/>
  <c r="AD255" i="5" s="1"/>
  <c r="AE255" i="5" s="1"/>
  <c r="AC254" i="5"/>
  <c r="AD254" i="5" s="1"/>
  <c r="AE254" i="5" s="1"/>
  <c r="AC253" i="5"/>
  <c r="AD253" i="5" s="1"/>
  <c r="AE253" i="5" s="1"/>
  <c r="AC252" i="5"/>
  <c r="AD252" i="5" s="1"/>
  <c r="AE252" i="5" s="1"/>
  <c r="AC251" i="5"/>
  <c r="AD251" i="5" s="1"/>
  <c r="AE251" i="5" s="1"/>
  <c r="AC250" i="5"/>
  <c r="AD250" i="5" s="1"/>
  <c r="AE250" i="5" s="1"/>
  <c r="AC249" i="5"/>
  <c r="AD249" i="5" s="1"/>
  <c r="AE249" i="5" s="1"/>
  <c r="AC248" i="5"/>
  <c r="AD248" i="5" s="1"/>
  <c r="AE248" i="5" s="1"/>
  <c r="AC247" i="5"/>
  <c r="AD247" i="5" s="1"/>
  <c r="AE247" i="5" s="1"/>
  <c r="AC246" i="5"/>
  <c r="AD246" i="5" s="1"/>
  <c r="AE246" i="5" s="1"/>
  <c r="AC245" i="5"/>
  <c r="AD245" i="5" s="1"/>
  <c r="AE245" i="5" s="1"/>
  <c r="AC244" i="5"/>
  <c r="AD244" i="5" s="1"/>
  <c r="AE244" i="5" s="1"/>
  <c r="AC243" i="5"/>
  <c r="AD243" i="5" s="1"/>
  <c r="AE243" i="5" s="1"/>
  <c r="AC242" i="5"/>
  <c r="AD242" i="5" s="1"/>
  <c r="AE242" i="5" s="1"/>
  <c r="AC241" i="5"/>
  <c r="AD241" i="5" s="1"/>
  <c r="AE241" i="5" s="1"/>
  <c r="AC240" i="5"/>
  <c r="AD240" i="5" s="1"/>
  <c r="AE240" i="5" s="1"/>
  <c r="AC239" i="5"/>
  <c r="AD239" i="5" s="1"/>
  <c r="AE239" i="5" s="1"/>
  <c r="AC238" i="5"/>
  <c r="AD238" i="5" s="1"/>
  <c r="AE238" i="5" s="1"/>
  <c r="AC237" i="5"/>
  <c r="AD237" i="5" s="1"/>
  <c r="AE237" i="5" s="1"/>
  <c r="AC236" i="5"/>
  <c r="AD236" i="5" s="1"/>
  <c r="AE236" i="5" s="1"/>
  <c r="AC235" i="5"/>
  <c r="AD235" i="5" s="1"/>
  <c r="AE235" i="5" s="1"/>
  <c r="AC234" i="5"/>
  <c r="AD234" i="5" s="1"/>
  <c r="AE234" i="5" s="1"/>
  <c r="AC233" i="5"/>
  <c r="AD233" i="5" s="1"/>
  <c r="AE233" i="5" s="1"/>
  <c r="AC232" i="5"/>
  <c r="AD232" i="5" s="1"/>
  <c r="AE232" i="5" s="1"/>
  <c r="AC231" i="5"/>
  <c r="AD231" i="5" s="1"/>
  <c r="AE231" i="5" s="1"/>
  <c r="AC230" i="5"/>
  <c r="AD230" i="5" s="1"/>
  <c r="AE230" i="5" s="1"/>
  <c r="AC229" i="5"/>
  <c r="AD229" i="5" s="1"/>
  <c r="AE229" i="5" s="1"/>
  <c r="AC228" i="5"/>
  <c r="AD228" i="5" s="1"/>
  <c r="AE228" i="5" s="1"/>
  <c r="AC227" i="5"/>
  <c r="AD227" i="5" s="1"/>
  <c r="AE227" i="5" s="1"/>
  <c r="AC226" i="5"/>
  <c r="AD226" i="5" s="1"/>
  <c r="AE226" i="5" s="1"/>
  <c r="AC225" i="5"/>
  <c r="AD225" i="5" s="1"/>
  <c r="AE225" i="5" s="1"/>
  <c r="AC224" i="5"/>
  <c r="AD224" i="5" s="1"/>
  <c r="AE224" i="5" s="1"/>
  <c r="AC223" i="5"/>
  <c r="AD223" i="5" s="1"/>
  <c r="AE223" i="5" s="1"/>
  <c r="AC222" i="5"/>
  <c r="AD222" i="5" s="1"/>
  <c r="AE222" i="5" s="1"/>
  <c r="AC221" i="5"/>
  <c r="AD221" i="5" s="1"/>
  <c r="AE221" i="5" s="1"/>
  <c r="AC220" i="5"/>
  <c r="AD220" i="5" s="1"/>
  <c r="AE220" i="5" s="1"/>
  <c r="AC219" i="5"/>
  <c r="AD219" i="5" s="1"/>
  <c r="AE219" i="5" s="1"/>
  <c r="AC218" i="5"/>
  <c r="AD218" i="5" s="1"/>
  <c r="AE218" i="5" s="1"/>
  <c r="AC217" i="5"/>
  <c r="AD217" i="5" s="1"/>
  <c r="AE217" i="5" s="1"/>
  <c r="AC216" i="5"/>
  <c r="AD216" i="5" s="1"/>
  <c r="AE216" i="5" s="1"/>
  <c r="AC215" i="5"/>
  <c r="AD215" i="5" s="1"/>
  <c r="AE215" i="5" s="1"/>
  <c r="AC214" i="5"/>
  <c r="AD214" i="5" s="1"/>
  <c r="AE214" i="5" s="1"/>
  <c r="AC213" i="5"/>
  <c r="AD213" i="5" s="1"/>
  <c r="AE213" i="5" s="1"/>
  <c r="AC212" i="5"/>
  <c r="AD212" i="5" s="1"/>
  <c r="AE212" i="5" s="1"/>
  <c r="AC211" i="5"/>
  <c r="AD211" i="5" s="1"/>
  <c r="AE211" i="5" s="1"/>
  <c r="AC210" i="5"/>
  <c r="AD210" i="5" s="1"/>
  <c r="AE210" i="5" s="1"/>
  <c r="AC209" i="5"/>
  <c r="AD209" i="5" s="1"/>
  <c r="AE209" i="5" s="1"/>
  <c r="AC208" i="5"/>
  <c r="AD208" i="5" s="1"/>
  <c r="AE208" i="5" s="1"/>
  <c r="AC207" i="5"/>
  <c r="AD207" i="5" s="1"/>
  <c r="AE207" i="5" s="1"/>
  <c r="AC206" i="5"/>
  <c r="AD206" i="5" s="1"/>
  <c r="AE206" i="5" s="1"/>
  <c r="AC205" i="5"/>
  <c r="AD205" i="5" s="1"/>
  <c r="AE205" i="5" s="1"/>
  <c r="AC204" i="5"/>
  <c r="AD204" i="5" s="1"/>
  <c r="AE204" i="5" s="1"/>
  <c r="AC203" i="5"/>
  <c r="AD203" i="5" s="1"/>
  <c r="AE203" i="5" s="1"/>
  <c r="AC202" i="5"/>
  <c r="AD202" i="5" s="1"/>
  <c r="AE202" i="5" s="1"/>
  <c r="AC201" i="5"/>
  <c r="AD201" i="5" s="1"/>
  <c r="AE201" i="5" s="1"/>
  <c r="AC200" i="5"/>
  <c r="AD200" i="5" s="1"/>
  <c r="AE200" i="5" s="1"/>
  <c r="AC199" i="5"/>
  <c r="AD199" i="5" s="1"/>
  <c r="AE199" i="5" s="1"/>
  <c r="AC198" i="5"/>
  <c r="AD198" i="5" s="1"/>
  <c r="AE198" i="5" s="1"/>
  <c r="AC197" i="5"/>
  <c r="AD197" i="5" s="1"/>
  <c r="AE197" i="5" s="1"/>
  <c r="AC196" i="5"/>
  <c r="AD196" i="5" s="1"/>
  <c r="AE196" i="5" s="1"/>
  <c r="AC195" i="5"/>
  <c r="AD195" i="5" s="1"/>
  <c r="AE195" i="5" s="1"/>
  <c r="AC194" i="5"/>
  <c r="AD194" i="5" s="1"/>
  <c r="AE194" i="5" s="1"/>
  <c r="AC193" i="5"/>
  <c r="AD193" i="5" s="1"/>
  <c r="AE193" i="5" s="1"/>
  <c r="AC192" i="5"/>
  <c r="AD192" i="5" s="1"/>
  <c r="AE192" i="5" s="1"/>
  <c r="AC191" i="5"/>
  <c r="AD191" i="5" s="1"/>
  <c r="AE191" i="5" s="1"/>
  <c r="AC190" i="5"/>
  <c r="AD190" i="5" s="1"/>
  <c r="AE190" i="5" s="1"/>
  <c r="AC189" i="5"/>
  <c r="AD189" i="5" s="1"/>
  <c r="AE189" i="5" s="1"/>
  <c r="AC188" i="5"/>
  <c r="AD188" i="5" s="1"/>
  <c r="AE188" i="5" s="1"/>
  <c r="AC187" i="5"/>
  <c r="AD187" i="5" s="1"/>
  <c r="AE187" i="5" s="1"/>
  <c r="AC186" i="5"/>
  <c r="AD186" i="5" s="1"/>
  <c r="AE186" i="5" s="1"/>
  <c r="AC185" i="5"/>
  <c r="AD185" i="5" s="1"/>
  <c r="AE185" i="5" s="1"/>
  <c r="AC184" i="5"/>
  <c r="AD184" i="5" s="1"/>
  <c r="AE184" i="5" s="1"/>
  <c r="AC183" i="5"/>
  <c r="AD183" i="5" s="1"/>
  <c r="AE183" i="5" s="1"/>
  <c r="AC182" i="5"/>
  <c r="AD182" i="5" s="1"/>
  <c r="AE182" i="5" s="1"/>
  <c r="AC181" i="5"/>
  <c r="AD181" i="5" s="1"/>
  <c r="AE181" i="5" s="1"/>
  <c r="AC180" i="5"/>
  <c r="AD180" i="5" s="1"/>
  <c r="AE180" i="5" s="1"/>
  <c r="AC179" i="5"/>
  <c r="AD179" i="5" s="1"/>
  <c r="AE179" i="5" s="1"/>
  <c r="AC178" i="5"/>
  <c r="AD178" i="5" s="1"/>
  <c r="AE178" i="5" s="1"/>
  <c r="AC177" i="5"/>
  <c r="AD177" i="5" s="1"/>
  <c r="AE177" i="5" s="1"/>
  <c r="AC176" i="5"/>
  <c r="AD176" i="5" s="1"/>
  <c r="AE176" i="5" s="1"/>
  <c r="AC175" i="5"/>
  <c r="AD175" i="5" s="1"/>
  <c r="AE175" i="5" s="1"/>
  <c r="AC174" i="5"/>
  <c r="AD174" i="5" s="1"/>
  <c r="AE174" i="5" s="1"/>
  <c r="AC173" i="5"/>
  <c r="AD173" i="5" s="1"/>
  <c r="AE173" i="5" s="1"/>
  <c r="AC172" i="5"/>
  <c r="AD172" i="5" s="1"/>
  <c r="AE172" i="5" s="1"/>
  <c r="AC171" i="5"/>
  <c r="AD171" i="5" s="1"/>
  <c r="AE171" i="5" s="1"/>
  <c r="AC170" i="5"/>
  <c r="AD170" i="5" s="1"/>
  <c r="AE170" i="5" s="1"/>
  <c r="AC169" i="5"/>
  <c r="AD169" i="5" s="1"/>
  <c r="AE169" i="5" s="1"/>
  <c r="AC168" i="5"/>
  <c r="AD168" i="5" s="1"/>
  <c r="AE168" i="5" s="1"/>
  <c r="AC167" i="5"/>
  <c r="AD167" i="5" s="1"/>
  <c r="AE167" i="5" s="1"/>
  <c r="AC166" i="5"/>
  <c r="AD166" i="5" s="1"/>
  <c r="AE166" i="5" s="1"/>
  <c r="AC165" i="5"/>
  <c r="AD165" i="5" s="1"/>
  <c r="AE165" i="5" s="1"/>
  <c r="AC164" i="5"/>
  <c r="AD164" i="5" s="1"/>
  <c r="AE164" i="5" s="1"/>
  <c r="AC163" i="5"/>
  <c r="AD163" i="5" s="1"/>
  <c r="AE163" i="5" s="1"/>
  <c r="AC162" i="5"/>
  <c r="AD162" i="5" s="1"/>
  <c r="AE162" i="5" s="1"/>
  <c r="AC161" i="5"/>
  <c r="AD161" i="5" s="1"/>
  <c r="AE161" i="5" s="1"/>
  <c r="AC160" i="5"/>
  <c r="AD160" i="5" s="1"/>
  <c r="AE160" i="5" s="1"/>
  <c r="AC159" i="5"/>
  <c r="AD159" i="5" s="1"/>
  <c r="AE159" i="5" s="1"/>
  <c r="AC158" i="5"/>
  <c r="AD158" i="5" s="1"/>
  <c r="AE158" i="5" s="1"/>
  <c r="AC157" i="5"/>
  <c r="AD157" i="5" s="1"/>
  <c r="AE157" i="5" s="1"/>
  <c r="AC156" i="5"/>
  <c r="AD156" i="5" s="1"/>
  <c r="AE156" i="5" s="1"/>
  <c r="AC155" i="5"/>
  <c r="AD155" i="5" s="1"/>
  <c r="AE155" i="5" s="1"/>
  <c r="AC154" i="5"/>
  <c r="AD154" i="5" s="1"/>
  <c r="AE154" i="5" s="1"/>
  <c r="AC153" i="5"/>
  <c r="AD153" i="5" s="1"/>
  <c r="AE153" i="5" s="1"/>
  <c r="AC152" i="5"/>
  <c r="AD152" i="5" s="1"/>
  <c r="AE152" i="5" s="1"/>
  <c r="AC151" i="5"/>
  <c r="AD151" i="5" s="1"/>
  <c r="AE151" i="5" s="1"/>
  <c r="AC150" i="5"/>
  <c r="AD150" i="5" s="1"/>
  <c r="AE150" i="5" s="1"/>
  <c r="AC149" i="5"/>
  <c r="AD149" i="5" s="1"/>
  <c r="AE149" i="5" s="1"/>
  <c r="AC148" i="5"/>
  <c r="AD148" i="5" s="1"/>
  <c r="AE148" i="5" s="1"/>
  <c r="AC147" i="5"/>
  <c r="AD147" i="5" s="1"/>
  <c r="AE147" i="5" s="1"/>
  <c r="AC146" i="5"/>
  <c r="AD146" i="5" s="1"/>
  <c r="AE146" i="5" s="1"/>
  <c r="AC145" i="5"/>
  <c r="AD145" i="5" s="1"/>
  <c r="AE145" i="5" s="1"/>
  <c r="AC144" i="5"/>
  <c r="AD144" i="5" s="1"/>
  <c r="AE144" i="5" s="1"/>
  <c r="AC143" i="5"/>
  <c r="AD143" i="5" s="1"/>
  <c r="AE143" i="5" s="1"/>
  <c r="AC142" i="5"/>
  <c r="AD142" i="5" s="1"/>
  <c r="AE142" i="5" s="1"/>
  <c r="AC141" i="5"/>
  <c r="AD141" i="5" s="1"/>
  <c r="AE141" i="5" s="1"/>
  <c r="AC140" i="5"/>
  <c r="AD140" i="5" s="1"/>
  <c r="AE140" i="5" s="1"/>
  <c r="AC139" i="5"/>
  <c r="AD139" i="5" s="1"/>
  <c r="AE139" i="5" s="1"/>
  <c r="AC138" i="5"/>
  <c r="AD138" i="5" s="1"/>
  <c r="AE138" i="5" s="1"/>
  <c r="AC137" i="5"/>
  <c r="AD137" i="5" s="1"/>
  <c r="AE137" i="5" s="1"/>
  <c r="AC136" i="5"/>
  <c r="AD136" i="5" s="1"/>
  <c r="AE136" i="5" s="1"/>
  <c r="AC135" i="5"/>
  <c r="AD135" i="5" s="1"/>
  <c r="AE135" i="5" s="1"/>
  <c r="AC134" i="5"/>
  <c r="AD134" i="5" s="1"/>
  <c r="AE134" i="5" s="1"/>
  <c r="AC133" i="5"/>
  <c r="AD133" i="5" s="1"/>
  <c r="AE133" i="5" s="1"/>
  <c r="AC132" i="5"/>
  <c r="AD132" i="5" s="1"/>
  <c r="AE132" i="5" s="1"/>
  <c r="AC131" i="5"/>
  <c r="AD131" i="5" s="1"/>
  <c r="AE131" i="5" s="1"/>
  <c r="AC130" i="5"/>
  <c r="AD130" i="5" s="1"/>
  <c r="AE130" i="5" s="1"/>
  <c r="AC129" i="5"/>
  <c r="AD129" i="5" s="1"/>
  <c r="AE129" i="5" s="1"/>
  <c r="AC128" i="5"/>
  <c r="AD128" i="5" s="1"/>
  <c r="AE128" i="5" s="1"/>
  <c r="AC127" i="5"/>
  <c r="AD127" i="5" s="1"/>
  <c r="AE127" i="5" s="1"/>
  <c r="AC126" i="5"/>
  <c r="AD126" i="5" s="1"/>
  <c r="AE126" i="5" s="1"/>
  <c r="AC125" i="5"/>
  <c r="AD125" i="5" s="1"/>
  <c r="AE125" i="5" s="1"/>
  <c r="AC124" i="5"/>
  <c r="AD124" i="5" s="1"/>
  <c r="AE124" i="5" s="1"/>
  <c r="AC123" i="5"/>
  <c r="AD123" i="5" s="1"/>
  <c r="AE123" i="5" s="1"/>
  <c r="AC122" i="5"/>
  <c r="AD122" i="5" s="1"/>
  <c r="AE122" i="5" s="1"/>
  <c r="AC121" i="5"/>
  <c r="AD121" i="5" s="1"/>
  <c r="AE121" i="5" s="1"/>
  <c r="AC120" i="5"/>
  <c r="AD120" i="5" s="1"/>
  <c r="AE120" i="5" s="1"/>
  <c r="AC119" i="5"/>
  <c r="AD119" i="5" s="1"/>
  <c r="AE119" i="5" s="1"/>
  <c r="AC118" i="5"/>
  <c r="AD118" i="5" s="1"/>
  <c r="AE118" i="5" s="1"/>
  <c r="AC117" i="5"/>
  <c r="AD117" i="5" s="1"/>
  <c r="AE117" i="5" s="1"/>
  <c r="AC116" i="5"/>
  <c r="AD116" i="5" s="1"/>
  <c r="AE116" i="5" s="1"/>
  <c r="AC115" i="5"/>
  <c r="AD115" i="5" s="1"/>
  <c r="AE115" i="5" s="1"/>
  <c r="AC114" i="5"/>
  <c r="AD114" i="5" s="1"/>
  <c r="AE114" i="5" s="1"/>
  <c r="AC113" i="5"/>
  <c r="AD113" i="5" s="1"/>
  <c r="AE113" i="5" s="1"/>
  <c r="AC112" i="5"/>
  <c r="AD112" i="5" s="1"/>
  <c r="AE112" i="5" s="1"/>
  <c r="AC111" i="5"/>
  <c r="AD111" i="5" s="1"/>
  <c r="AE111" i="5" s="1"/>
  <c r="AC110" i="5"/>
  <c r="AD110" i="5" s="1"/>
  <c r="AE110" i="5" s="1"/>
  <c r="AC109" i="5"/>
  <c r="AD109" i="5" s="1"/>
  <c r="AE109" i="5" s="1"/>
  <c r="AC108" i="5"/>
  <c r="AD108" i="5" s="1"/>
  <c r="AE108" i="5" s="1"/>
  <c r="AC107" i="5"/>
  <c r="AD107" i="5" s="1"/>
  <c r="AE107" i="5" s="1"/>
  <c r="AC106" i="5"/>
  <c r="AD106" i="5" s="1"/>
  <c r="AE106" i="5" s="1"/>
  <c r="AC105" i="5"/>
  <c r="AD105" i="5" s="1"/>
  <c r="AE105" i="5" s="1"/>
  <c r="AC104" i="5"/>
  <c r="AD104" i="5" s="1"/>
  <c r="AE104" i="5" s="1"/>
  <c r="AC103" i="5"/>
  <c r="AD103" i="5" s="1"/>
  <c r="AE103" i="5" s="1"/>
  <c r="AC99" i="5"/>
  <c r="AD99" i="5" s="1"/>
  <c r="AE99" i="5" s="1"/>
  <c r="AC98" i="5"/>
  <c r="AD98" i="5" s="1"/>
  <c r="AE98" i="5" s="1"/>
  <c r="AC96" i="5"/>
  <c r="AD96" i="5" s="1"/>
  <c r="AE96" i="5" s="1"/>
  <c r="AC94" i="5"/>
  <c r="AD94" i="5" s="1"/>
  <c r="AE94" i="5" s="1"/>
  <c r="AC92" i="5"/>
  <c r="AD92" i="5" s="1"/>
  <c r="AE92" i="5" s="1"/>
  <c r="AC91" i="5"/>
  <c r="AD91" i="5" s="1"/>
  <c r="AE91" i="5" s="1"/>
  <c r="AC90" i="5"/>
  <c r="AD90" i="5" s="1"/>
  <c r="AE90" i="5" s="1"/>
  <c r="AC86" i="5"/>
  <c r="AD86" i="5" s="1"/>
  <c r="AE86" i="5" s="1"/>
  <c r="AC85" i="5"/>
  <c r="AD85" i="5" s="1"/>
  <c r="AE85" i="5" s="1"/>
  <c r="AC84" i="5"/>
  <c r="AD84" i="5" s="1"/>
  <c r="AE84" i="5" s="1"/>
  <c r="AC102" i="5"/>
  <c r="AD102" i="5" s="1"/>
  <c r="AE102" i="5" s="1"/>
  <c r="AC101" i="5"/>
  <c r="AD101" i="5" s="1"/>
  <c r="AE101" i="5" s="1"/>
  <c r="AC83" i="5"/>
  <c r="AD83" i="5" s="1"/>
  <c r="AE83" i="5" s="1"/>
  <c r="AC82" i="5"/>
  <c r="AD82" i="5" s="1"/>
  <c r="AE82" i="5" s="1"/>
  <c r="AC81" i="5"/>
  <c r="AD81" i="5" s="1"/>
  <c r="AE81" i="5" s="1"/>
  <c r="AC80" i="5"/>
  <c r="AD80" i="5" s="1"/>
  <c r="AE80" i="5" s="1"/>
  <c r="AC79" i="5"/>
  <c r="AD79" i="5" s="1"/>
  <c r="AE79" i="5" s="1"/>
  <c r="AC78" i="5"/>
  <c r="AD78" i="5" s="1"/>
  <c r="AE78" i="5" s="1"/>
  <c r="AC77" i="5"/>
  <c r="AD77" i="5" s="1"/>
  <c r="AE77" i="5" s="1"/>
  <c r="AC76" i="5"/>
  <c r="AD76" i="5" s="1"/>
  <c r="AE76" i="5" s="1"/>
  <c r="AC75" i="5"/>
  <c r="AD75" i="5" s="1"/>
  <c r="AE75" i="5" s="1"/>
  <c r="AC74" i="5"/>
  <c r="AD74" i="5" s="1"/>
  <c r="AE74" i="5" s="1"/>
  <c r="AC73" i="5"/>
  <c r="AD73" i="5" s="1"/>
  <c r="AE73" i="5" s="1"/>
  <c r="AC72" i="5"/>
  <c r="AD72" i="5" s="1"/>
  <c r="AE72" i="5" s="1"/>
  <c r="AC71" i="5"/>
  <c r="AD71" i="5" s="1"/>
  <c r="AE71" i="5" s="1"/>
  <c r="AC70" i="5"/>
  <c r="AD70" i="5" s="1"/>
  <c r="AE70" i="5" s="1"/>
  <c r="AC69" i="5"/>
  <c r="AD69" i="5" s="1"/>
  <c r="AE69" i="5" s="1"/>
  <c r="AC68" i="5"/>
  <c r="AD68" i="5" s="1"/>
  <c r="AE68" i="5" s="1"/>
  <c r="AC67" i="5"/>
  <c r="AD67" i="5" s="1"/>
  <c r="AE67" i="5" s="1"/>
  <c r="AC66" i="5"/>
  <c r="AD66" i="5" s="1"/>
  <c r="AE66" i="5" s="1"/>
  <c r="AC65" i="5"/>
  <c r="AD65" i="5" s="1"/>
  <c r="AE65" i="5" s="1"/>
  <c r="AC64" i="5"/>
  <c r="AD64" i="5" s="1"/>
  <c r="AE64" i="5" s="1"/>
  <c r="AC63" i="5"/>
  <c r="AD63" i="5" s="1"/>
  <c r="AE63" i="5" s="1"/>
  <c r="AC62" i="5"/>
  <c r="AD62" i="5" s="1"/>
  <c r="AE62" i="5" s="1"/>
  <c r="AC61" i="5"/>
  <c r="AD61" i="5" s="1"/>
  <c r="AE61" i="5" s="1"/>
  <c r="AC60" i="5"/>
  <c r="AD60" i="5" s="1"/>
  <c r="AE60" i="5" s="1"/>
  <c r="AC59" i="5"/>
  <c r="AD59" i="5" s="1"/>
  <c r="AE59" i="5" s="1"/>
  <c r="AC58" i="5"/>
  <c r="AD58" i="5" s="1"/>
  <c r="AE58" i="5" s="1"/>
  <c r="AC57" i="5"/>
  <c r="AD57" i="5" s="1"/>
  <c r="AE57" i="5" s="1"/>
  <c r="AC56" i="5"/>
  <c r="AD56" i="5" s="1"/>
  <c r="AE56" i="5" s="1"/>
  <c r="AC55" i="5"/>
  <c r="AD55" i="5" s="1"/>
  <c r="AE55" i="5" s="1"/>
  <c r="AC54" i="5"/>
  <c r="AD54" i="5" s="1"/>
  <c r="AE54" i="5" s="1"/>
  <c r="AC53" i="5"/>
  <c r="AD53" i="5" s="1"/>
  <c r="AE53" i="5" s="1"/>
  <c r="AC52" i="5"/>
  <c r="AD52" i="5" s="1"/>
  <c r="AE52" i="5" s="1"/>
  <c r="AC51" i="5"/>
  <c r="AD51" i="5" s="1"/>
  <c r="AE51" i="5" s="1"/>
  <c r="AC50" i="5"/>
  <c r="AD50" i="5" s="1"/>
  <c r="AE50" i="5" s="1"/>
  <c r="AC49" i="5"/>
  <c r="AD49" i="5" s="1"/>
  <c r="AE49" i="5" s="1"/>
  <c r="AC48" i="5"/>
  <c r="AD48" i="5" s="1"/>
  <c r="AE48" i="5" s="1"/>
  <c r="AC47" i="5"/>
  <c r="AD47" i="5" s="1"/>
  <c r="AE47" i="5" s="1"/>
  <c r="AC46" i="5"/>
  <c r="AD46" i="5" s="1"/>
  <c r="AE46" i="5" s="1"/>
  <c r="AC45" i="5"/>
  <c r="AD45" i="5" s="1"/>
  <c r="AE45" i="5" s="1"/>
  <c r="AC44" i="5"/>
  <c r="AD44" i="5" s="1"/>
  <c r="AE44" i="5" s="1"/>
  <c r="AC43" i="5"/>
  <c r="AD43" i="5" s="1"/>
  <c r="AE43" i="5" s="1"/>
  <c r="AC42" i="5"/>
  <c r="AD42" i="5" s="1"/>
  <c r="AE42" i="5" s="1"/>
  <c r="AC41" i="5"/>
  <c r="AD41" i="5" s="1"/>
  <c r="AE41" i="5" s="1"/>
  <c r="AC40" i="5"/>
  <c r="AD40" i="5" s="1"/>
  <c r="AE40" i="5" s="1"/>
  <c r="AC39" i="5"/>
  <c r="AD39" i="5" s="1"/>
  <c r="AE39" i="5" s="1"/>
  <c r="AC38" i="5"/>
  <c r="AD38" i="5" s="1"/>
  <c r="AE38" i="5" s="1"/>
  <c r="AC37" i="5"/>
  <c r="AD37" i="5" s="1"/>
  <c r="AE37" i="5" s="1"/>
  <c r="AC36" i="5"/>
  <c r="AD36" i="5" s="1"/>
  <c r="AE36" i="5" s="1"/>
  <c r="AC35" i="5"/>
  <c r="AD35" i="5" s="1"/>
  <c r="AE35" i="5" s="1"/>
  <c r="AC34" i="5"/>
  <c r="AD34" i="5" s="1"/>
  <c r="AE34" i="5" s="1"/>
  <c r="AC33" i="5"/>
  <c r="AD33" i="5" s="1"/>
  <c r="AE33" i="5" s="1"/>
  <c r="AC32" i="5"/>
  <c r="AD32" i="5" s="1"/>
  <c r="AE32" i="5" s="1"/>
  <c r="AC31" i="5"/>
  <c r="AD31" i="5" s="1"/>
  <c r="AE31" i="5" s="1"/>
  <c r="AC30" i="5"/>
  <c r="AD30" i="5" s="1"/>
  <c r="AE30" i="5" s="1"/>
  <c r="AC29" i="5"/>
  <c r="AD29" i="5" s="1"/>
  <c r="AE29" i="5" s="1"/>
  <c r="AC28" i="5"/>
  <c r="AD28" i="5" s="1"/>
  <c r="AE28" i="5" s="1"/>
  <c r="AC27" i="5"/>
  <c r="AD27" i="5" s="1"/>
  <c r="AE27" i="5" s="1"/>
  <c r="AC26" i="5"/>
  <c r="AD26" i="5" s="1"/>
  <c r="AE26" i="5" s="1"/>
  <c r="AC25" i="5"/>
  <c r="AD25" i="5" s="1"/>
  <c r="AE25" i="5" s="1"/>
  <c r="AC24" i="5"/>
  <c r="AD24" i="5" s="1"/>
  <c r="AE24" i="5" s="1"/>
  <c r="AC23" i="5"/>
  <c r="AD23" i="5" s="1"/>
  <c r="AE23" i="5" s="1"/>
  <c r="AC22" i="5"/>
  <c r="AD22" i="5" s="1"/>
  <c r="AE22" i="5" s="1"/>
  <c r="AC21" i="5"/>
  <c r="AD21" i="5" s="1"/>
  <c r="AE21" i="5" s="1"/>
  <c r="AC20" i="5"/>
  <c r="AD20" i="5" s="1"/>
  <c r="AE20" i="5" s="1"/>
  <c r="AC19" i="5"/>
  <c r="AD19" i="5" s="1"/>
  <c r="AE19" i="5" s="1"/>
  <c r="AC18" i="5"/>
  <c r="AD18" i="5" s="1"/>
  <c r="AE18" i="5" s="1"/>
  <c r="AC17" i="5"/>
  <c r="AD17" i="5" s="1"/>
  <c r="AE17" i="5" s="1"/>
  <c r="AC16" i="5"/>
  <c r="AD16" i="5" s="1"/>
  <c r="AE16" i="5" s="1"/>
  <c r="AC15" i="5"/>
  <c r="H5" i="9"/>
  <c r="E5" i="9" s="1"/>
  <c r="AZ100" i="5" l="1"/>
  <c r="S100" i="5"/>
  <c r="BA100" i="5" s="1"/>
  <c r="AZ89" i="5"/>
  <c r="S89" i="5"/>
  <c r="BA89" i="5" s="1"/>
  <c r="AZ93" i="5"/>
  <c r="S93" i="5"/>
  <c r="BA93" i="5" s="1"/>
  <c r="AZ88" i="5"/>
  <c r="S88" i="5"/>
  <c r="BA88" i="5" s="1"/>
  <c r="BA97" i="5"/>
  <c r="AZ97" i="5"/>
  <c r="AZ95" i="5"/>
  <c r="S95" i="5"/>
  <c r="BA95" i="5" s="1"/>
  <c r="AZ87" i="5"/>
  <c r="S87" i="5"/>
  <c r="BA87" i="5" s="1"/>
  <c r="AV434" i="5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15" i="6"/>
  <c r="AP434" i="5"/>
  <c r="AQ15" i="5"/>
  <c r="AQ434" i="5" s="1"/>
  <c r="AD15" i="5"/>
  <c r="Q433" i="5"/>
  <c r="R433" i="5" s="1"/>
  <c r="Q432" i="5"/>
  <c r="R432" i="5" s="1"/>
  <c r="Q431" i="5"/>
  <c r="R431" i="5" s="1"/>
  <c r="Q430" i="5"/>
  <c r="R430" i="5" s="1"/>
  <c r="Q429" i="5"/>
  <c r="R429" i="5" s="1"/>
  <c r="Q428" i="5"/>
  <c r="R428" i="5" s="1"/>
  <c r="Q427" i="5"/>
  <c r="R427" i="5" s="1"/>
  <c r="Q426" i="5"/>
  <c r="R426" i="5" s="1"/>
  <c r="Q425" i="5"/>
  <c r="R425" i="5" s="1"/>
  <c r="Q424" i="5"/>
  <c r="R424" i="5" s="1"/>
  <c r="Q423" i="5"/>
  <c r="R423" i="5" s="1"/>
  <c r="Q422" i="5"/>
  <c r="R422" i="5" s="1"/>
  <c r="Q421" i="5"/>
  <c r="R421" i="5" s="1"/>
  <c r="Q420" i="5"/>
  <c r="R420" i="5" s="1"/>
  <c r="Q419" i="5"/>
  <c r="R419" i="5" s="1"/>
  <c r="Q418" i="5"/>
  <c r="R418" i="5" s="1"/>
  <c r="Q417" i="5"/>
  <c r="R417" i="5" s="1"/>
  <c r="Q416" i="5"/>
  <c r="R416" i="5" s="1"/>
  <c r="Q415" i="5"/>
  <c r="R415" i="5" s="1"/>
  <c r="Q414" i="5"/>
  <c r="R414" i="5" s="1"/>
  <c r="Q413" i="5"/>
  <c r="R413" i="5" s="1"/>
  <c r="Q412" i="5"/>
  <c r="R412" i="5" s="1"/>
  <c r="Q411" i="5"/>
  <c r="R411" i="5" s="1"/>
  <c r="Q410" i="5"/>
  <c r="R410" i="5" s="1"/>
  <c r="Q409" i="5"/>
  <c r="R409" i="5" s="1"/>
  <c r="Q408" i="5"/>
  <c r="R408" i="5" s="1"/>
  <c r="Q407" i="5"/>
  <c r="R407" i="5" s="1"/>
  <c r="Q406" i="5"/>
  <c r="R406" i="5" s="1"/>
  <c r="Q405" i="5"/>
  <c r="R405" i="5" s="1"/>
  <c r="Q404" i="5"/>
  <c r="R404" i="5" s="1"/>
  <c r="Q403" i="5"/>
  <c r="R403" i="5" s="1"/>
  <c r="Q402" i="5"/>
  <c r="R402" i="5" s="1"/>
  <c r="Q401" i="5"/>
  <c r="R401" i="5" s="1"/>
  <c r="Q400" i="5"/>
  <c r="R400" i="5" s="1"/>
  <c r="Q399" i="5"/>
  <c r="R399" i="5" s="1"/>
  <c r="Q398" i="5"/>
  <c r="R398" i="5" s="1"/>
  <c r="Q397" i="5"/>
  <c r="R397" i="5" s="1"/>
  <c r="Q396" i="5"/>
  <c r="R396" i="5" s="1"/>
  <c r="Q395" i="5"/>
  <c r="R395" i="5" s="1"/>
  <c r="Q394" i="5"/>
  <c r="R394" i="5" s="1"/>
  <c r="Q393" i="5"/>
  <c r="R393" i="5" s="1"/>
  <c r="Q392" i="5"/>
  <c r="R392" i="5" s="1"/>
  <c r="Q391" i="5"/>
  <c r="R391" i="5" s="1"/>
  <c r="Q390" i="5"/>
  <c r="R390" i="5" s="1"/>
  <c r="Q389" i="5"/>
  <c r="R389" i="5" s="1"/>
  <c r="Q388" i="5"/>
  <c r="R388" i="5" s="1"/>
  <c r="Q387" i="5"/>
  <c r="R387" i="5" s="1"/>
  <c r="Q386" i="5"/>
  <c r="R386" i="5" s="1"/>
  <c r="Q385" i="5"/>
  <c r="R385" i="5" s="1"/>
  <c r="Q384" i="5"/>
  <c r="R384" i="5" s="1"/>
  <c r="Q383" i="5"/>
  <c r="R383" i="5" s="1"/>
  <c r="Q382" i="5"/>
  <c r="R382" i="5" s="1"/>
  <c r="Q381" i="5"/>
  <c r="R381" i="5" s="1"/>
  <c r="Q380" i="5"/>
  <c r="R380" i="5" s="1"/>
  <c r="Q379" i="5"/>
  <c r="R379" i="5" s="1"/>
  <c r="Q378" i="5"/>
  <c r="R378" i="5" s="1"/>
  <c r="Q377" i="5"/>
  <c r="R377" i="5" s="1"/>
  <c r="Q376" i="5"/>
  <c r="R376" i="5" s="1"/>
  <c r="Q375" i="5"/>
  <c r="R375" i="5" s="1"/>
  <c r="Q374" i="5"/>
  <c r="R374" i="5" s="1"/>
  <c r="Q373" i="5"/>
  <c r="R373" i="5" s="1"/>
  <c r="Q372" i="5"/>
  <c r="R372" i="5" s="1"/>
  <c r="Q371" i="5"/>
  <c r="R371" i="5" s="1"/>
  <c r="Q370" i="5"/>
  <c r="R370" i="5" s="1"/>
  <c r="Q369" i="5"/>
  <c r="R369" i="5" s="1"/>
  <c r="Q368" i="5"/>
  <c r="R368" i="5" s="1"/>
  <c r="Q367" i="5"/>
  <c r="R367" i="5" s="1"/>
  <c r="Q366" i="5"/>
  <c r="R366" i="5" s="1"/>
  <c r="Q365" i="5"/>
  <c r="R365" i="5" s="1"/>
  <c r="Q364" i="5"/>
  <c r="R364" i="5" s="1"/>
  <c r="Q363" i="5"/>
  <c r="R363" i="5" s="1"/>
  <c r="Q362" i="5"/>
  <c r="R362" i="5" s="1"/>
  <c r="Q361" i="5"/>
  <c r="R361" i="5" s="1"/>
  <c r="Q360" i="5"/>
  <c r="R360" i="5" s="1"/>
  <c r="Q359" i="5"/>
  <c r="R359" i="5" s="1"/>
  <c r="Q358" i="5"/>
  <c r="R358" i="5" s="1"/>
  <c r="Q357" i="5"/>
  <c r="R357" i="5" s="1"/>
  <c r="Q356" i="5"/>
  <c r="R356" i="5" s="1"/>
  <c r="Q355" i="5"/>
  <c r="R355" i="5" s="1"/>
  <c r="Q354" i="5"/>
  <c r="R354" i="5" s="1"/>
  <c r="Q353" i="5"/>
  <c r="R353" i="5" s="1"/>
  <c r="Q352" i="5"/>
  <c r="R352" i="5" s="1"/>
  <c r="Q351" i="5"/>
  <c r="R351" i="5" s="1"/>
  <c r="Q350" i="5"/>
  <c r="R350" i="5" s="1"/>
  <c r="Q349" i="5"/>
  <c r="R349" i="5" s="1"/>
  <c r="Q348" i="5"/>
  <c r="R348" i="5" s="1"/>
  <c r="Q347" i="5"/>
  <c r="R347" i="5" s="1"/>
  <c r="Q346" i="5"/>
  <c r="R346" i="5" s="1"/>
  <c r="Q345" i="5"/>
  <c r="R345" i="5" s="1"/>
  <c r="Q344" i="5"/>
  <c r="R344" i="5" s="1"/>
  <c r="Q343" i="5"/>
  <c r="R343" i="5" s="1"/>
  <c r="Q342" i="5"/>
  <c r="R342" i="5" s="1"/>
  <c r="Q341" i="5"/>
  <c r="R341" i="5" s="1"/>
  <c r="Q340" i="5"/>
  <c r="R340" i="5" s="1"/>
  <c r="Q339" i="5"/>
  <c r="R339" i="5" s="1"/>
  <c r="Q338" i="5"/>
  <c r="R338" i="5" s="1"/>
  <c r="Q337" i="5"/>
  <c r="R337" i="5" s="1"/>
  <c r="Q336" i="5"/>
  <c r="R336" i="5" s="1"/>
  <c r="Q335" i="5"/>
  <c r="R335" i="5" s="1"/>
  <c r="Q334" i="5"/>
  <c r="R334" i="5" s="1"/>
  <c r="Q333" i="5"/>
  <c r="R333" i="5" s="1"/>
  <c r="Q332" i="5"/>
  <c r="R332" i="5" s="1"/>
  <c r="Q331" i="5"/>
  <c r="R331" i="5" s="1"/>
  <c r="Q330" i="5"/>
  <c r="R330" i="5" s="1"/>
  <c r="Q329" i="5"/>
  <c r="R329" i="5" s="1"/>
  <c r="Q328" i="5"/>
  <c r="R328" i="5" s="1"/>
  <c r="Q327" i="5"/>
  <c r="R327" i="5" s="1"/>
  <c r="Q326" i="5"/>
  <c r="R326" i="5" s="1"/>
  <c r="Q325" i="5"/>
  <c r="R325" i="5" s="1"/>
  <c r="Q324" i="5"/>
  <c r="R324" i="5" s="1"/>
  <c r="Q323" i="5"/>
  <c r="R323" i="5" s="1"/>
  <c r="Q322" i="5"/>
  <c r="R322" i="5" s="1"/>
  <c r="Q321" i="5"/>
  <c r="R321" i="5" s="1"/>
  <c r="Q320" i="5"/>
  <c r="R320" i="5" s="1"/>
  <c r="Q319" i="5"/>
  <c r="R319" i="5" s="1"/>
  <c r="Q318" i="5"/>
  <c r="R318" i="5" s="1"/>
  <c r="Q317" i="5"/>
  <c r="R317" i="5" s="1"/>
  <c r="Q316" i="5"/>
  <c r="R316" i="5" s="1"/>
  <c r="Q315" i="5"/>
  <c r="R315" i="5" s="1"/>
  <c r="S315" i="5" s="1"/>
  <c r="Q314" i="5"/>
  <c r="R314" i="5" s="1"/>
  <c r="Q313" i="5"/>
  <c r="R313" i="5" s="1"/>
  <c r="Q312" i="5"/>
  <c r="R312" i="5" s="1"/>
  <c r="Q311" i="5"/>
  <c r="R311" i="5" s="1"/>
  <c r="Q310" i="5"/>
  <c r="R310" i="5" s="1"/>
  <c r="Q309" i="5"/>
  <c r="R309" i="5" s="1"/>
  <c r="Q308" i="5"/>
  <c r="R308" i="5" s="1"/>
  <c r="Q307" i="5"/>
  <c r="R307" i="5" s="1"/>
  <c r="Q306" i="5"/>
  <c r="R306" i="5" s="1"/>
  <c r="Q305" i="5"/>
  <c r="R305" i="5" s="1"/>
  <c r="Q304" i="5"/>
  <c r="R304" i="5" s="1"/>
  <c r="Q303" i="5"/>
  <c r="R303" i="5" s="1"/>
  <c r="Q302" i="5"/>
  <c r="R302" i="5" s="1"/>
  <c r="Q301" i="5"/>
  <c r="R301" i="5" s="1"/>
  <c r="Q300" i="5"/>
  <c r="R300" i="5" s="1"/>
  <c r="Q299" i="5"/>
  <c r="R299" i="5" s="1"/>
  <c r="Q298" i="5"/>
  <c r="R298" i="5" s="1"/>
  <c r="Q297" i="5"/>
  <c r="R297" i="5" s="1"/>
  <c r="Q296" i="5"/>
  <c r="R296" i="5" s="1"/>
  <c r="Q295" i="5"/>
  <c r="R295" i="5" s="1"/>
  <c r="Q294" i="5"/>
  <c r="R294" i="5" s="1"/>
  <c r="Q293" i="5"/>
  <c r="R293" i="5" s="1"/>
  <c r="Q292" i="5"/>
  <c r="R292" i="5" s="1"/>
  <c r="Q291" i="5"/>
  <c r="R291" i="5" s="1"/>
  <c r="Q290" i="5"/>
  <c r="R290" i="5" s="1"/>
  <c r="Q289" i="5"/>
  <c r="R289" i="5" s="1"/>
  <c r="Q288" i="5"/>
  <c r="R288" i="5" s="1"/>
  <c r="Q287" i="5"/>
  <c r="R287" i="5" s="1"/>
  <c r="Q286" i="5"/>
  <c r="R286" i="5" s="1"/>
  <c r="Q285" i="5"/>
  <c r="R285" i="5" s="1"/>
  <c r="Q284" i="5"/>
  <c r="R284" i="5" s="1"/>
  <c r="Q283" i="5"/>
  <c r="R283" i="5" s="1"/>
  <c r="Q282" i="5"/>
  <c r="R282" i="5" s="1"/>
  <c r="Q281" i="5"/>
  <c r="R281" i="5" s="1"/>
  <c r="Q280" i="5"/>
  <c r="R280" i="5" s="1"/>
  <c r="Q279" i="5"/>
  <c r="R279" i="5" s="1"/>
  <c r="Q278" i="5"/>
  <c r="R278" i="5" s="1"/>
  <c r="Q277" i="5"/>
  <c r="R277" i="5" s="1"/>
  <c r="Q276" i="5"/>
  <c r="R276" i="5" s="1"/>
  <c r="Q275" i="5"/>
  <c r="R275" i="5" s="1"/>
  <c r="Q274" i="5"/>
  <c r="R274" i="5" s="1"/>
  <c r="Q273" i="5"/>
  <c r="R273" i="5" s="1"/>
  <c r="Q272" i="5"/>
  <c r="R272" i="5" s="1"/>
  <c r="Q271" i="5"/>
  <c r="R271" i="5" s="1"/>
  <c r="Q270" i="5"/>
  <c r="R270" i="5" s="1"/>
  <c r="Q269" i="5"/>
  <c r="R269" i="5" s="1"/>
  <c r="Q268" i="5"/>
  <c r="R268" i="5" s="1"/>
  <c r="Q267" i="5"/>
  <c r="R267" i="5" s="1"/>
  <c r="Q266" i="5"/>
  <c r="R266" i="5" s="1"/>
  <c r="Q265" i="5"/>
  <c r="R265" i="5" s="1"/>
  <c r="Q264" i="5"/>
  <c r="R264" i="5" s="1"/>
  <c r="Q263" i="5"/>
  <c r="R263" i="5" s="1"/>
  <c r="Q262" i="5"/>
  <c r="R262" i="5" s="1"/>
  <c r="Q261" i="5"/>
  <c r="R261" i="5" s="1"/>
  <c r="Q260" i="5"/>
  <c r="R260" i="5" s="1"/>
  <c r="Q259" i="5"/>
  <c r="R259" i="5" s="1"/>
  <c r="Q258" i="5"/>
  <c r="R258" i="5" s="1"/>
  <c r="S258" i="5" s="1"/>
  <c r="Q257" i="5"/>
  <c r="R257" i="5" s="1"/>
  <c r="S257" i="5" s="1"/>
  <c r="Q256" i="5"/>
  <c r="R256" i="5" s="1"/>
  <c r="Q255" i="5"/>
  <c r="R255" i="5" s="1"/>
  <c r="Q254" i="5"/>
  <c r="R254" i="5" s="1"/>
  <c r="Q253" i="5"/>
  <c r="R253" i="5" s="1"/>
  <c r="Q252" i="5"/>
  <c r="R252" i="5" s="1"/>
  <c r="Q251" i="5"/>
  <c r="R251" i="5" s="1"/>
  <c r="Q250" i="5"/>
  <c r="R250" i="5" s="1"/>
  <c r="Q249" i="5"/>
  <c r="R249" i="5" s="1"/>
  <c r="Q248" i="5"/>
  <c r="R248" i="5" s="1"/>
  <c r="Q247" i="5"/>
  <c r="R247" i="5" s="1"/>
  <c r="Q246" i="5"/>
  <c r="R246" i="5" s="1"/>
  <c r="Q245" i="5"/>
  <c r="R245" i="5" s="1"/>
  <c r="Q244" i="5"/>
  <c r="R244" i="5" s="1"/>
  <c r="Q243" i="5"/>
  <c r="R243" i="5" s="1"/>
  <c r="Q242" i="5"/>
  <c r="R242" i="5" s="1"/>
  <c r="Q241" i="5"/>
  <c r="R241" i="5" s="1"/>
  <c r="Q240" i="5"/>
  <c r="R240" i="5" s="1"/>
  <c r="Q239" i="5"/>
  <c r="R239" i="5" s="1"/>
  <c r="Q238" i="5"/>
  <c r="R238" i="5" s="1"/>
  <c r="Q237" i="5"/>
  <c r="R237" i="5" s="1"/>
  <c r="Q236" i="5"/>
  <c r="R236" i="5" s="1"/>
  <c r="Q235" i="5"/>
  <c r="R235" i="5" s="1"/>
  <c r="Q234" i="5"/>
  <c r="R234" i="5" s="1"/>
  <c r="Q233" i="5"/>
  <c r="R233" i="5" s="1"/>
  <c r="Q232" i="5"/>
  <c r="R232" i="5" s="1"/>
  <c r="Q231" i="5"/>
  <c r="R231" i="5" s="1"/>
  <c r="Q230" i="5"/>
  <c r="R230" i="5" s="1"/>
  <c r="Q229" i="5"/>
  <c r="R229" i="5" s="1"/>
  <c r="Q228" i="5"/>
  <c r="R228" i="5" s="1"/>
  <c r="Q227" i="5"/>
  <c r="R227" i="5" s="1"/>
  <c r="Q226" i="5"/>
  <c r="Q225" i="5"/>
  <c r="Q224" i="5"/>
  <c r="R224" i="5" s="1"/>
  <c r="Q223" i="5"/>
  <c r="R223" i="5" s="1"/>
  <c r="Q222" i="5"/>
  <c r="R222" i="5" s="1"/>
  <c r="Q221" i="5"/>
  <c r="R221" i="5" s="1"/>
  <c r="Q220" i="5"/>
  <c r="R220" i="5" s="1"/>
  <c r="Q219" i="5"/>
  <c r="R219" i="5" s="1"/>
  <c r="Q218" i="5"/>
  <c r="R218" i="5" s="1"/>
  <c r="Q217" i="5"/>
  <c r="R217" i="5" s="1"/>
  <c r="Q216" i="5"/>
  <c r="R216" i="5" s="1"/>
  <c r="Q215" i="5"/>
  <c r="R215" i="5" s="1"/>
  <c r="Q214" i="5"/>
  <c r="R214" i="5" s="1"/>
  <c r="Q213" i="5"/>
  <c r="R213" i="5" s="1"/>
  <c r="Q212" i="5"/>
  <c r="R212" i="5" s="1"/>
  <c r="Q211" i="5"/>
  <c r="R211" i="5" s="1"/>
  <c r="Q210" i="5"/>
  <c r="R210" i="5" s="1"/>
  <c r="Q209" i="5"/>
  <c r="R209" i="5" s="1"/>
  <c r="Q208" i="5"/>
  <c r="R208" i="5" s="1"/>
  <c r="S208" i="5" s="1"/>
  <c r="Q207" i="5"/>
  <c r="R207" i="5" s="1"/>
  <c r="Q206" i="5"/>
  <c r="R206" i="5" s="1"/>
  <c r="Q205" i="5"/>
  <c r="R205" i="5" s="1"/>
  <c r="Q204" i="5"/>
  <c r="R204" i="5" s="1"/>
  <c r="Q203" i="5"/>
  <c r="R203" i="5" s="1"/>
  <c r="Q202" i="5"/>
  <c r="R202" i="5" s="1"/>
  <c r="Q201" i="5"/>
  <c r="Q200" i="5"/>
  <c r="Q199" i="5"/>
  <c r="R199" i="5" s="1"/>
  <c r="Q198" i="5"/>
  <c r="R198" i="5" s="1"/>
  <c r="Q197" i="5"/>
  <c r="R197" i="5" s="1"/>
  <c r="Q196" i="5"/>
  <c r="R196" i="5" s="1"/>
  <c r="Q195" i="5"/>
  <c r="R195" i="5" s="1"/>
  <c r="Q194" i="5"/>
  <c r="R194" i="5" s="1"/>
  <c r="Q193" i="5"/>
  <c r="R193" i="5" s="1"/>
  <c r="Q192" i="5"/>
  <c r="Q191" i="5"/>
  <c r="Q190" i="5"/>
  <c r="R190" i="5" s="1"/>
  <c r="Q189" i="5"/>
  <c r="R189" i="5" s="1"/>
  <c r="Q188" i="5"/>
  <c r="R188" i="5" s="1"/>
  <c r="Q187" i="5"/>
  <c r="R187" i="5" s="1"/>
  <c r="Q186" i="5"/>
  <c r="R186" i="5" s="1"/>
  <c r="Q185" i="5"/>
  <c r="R185" i="5" s="1"/>
  <c r="Q184" i="5"/>
  <c r="R184" i="5" s="1"/>
  <c r="Q183" i="5"/>
  <c r="R183" i="5" s="1"/>
  <c r="Q182" i="5"/>
  <c r="R182" i="5" s="1"/>
  <c r="Q181" i="5"/>
  <c r="R181" i="5" s="1"/>
  <c r="Q180" i="5"/>
  <c r="R180" i="5" s="1"/>
  <c r="Q179" i="5"/>
  <c r="R179" i="5" s="1"/>
  <c r="Q178" i="5"/>
  <c r="R178" i="5" s="1"/>
  <c r="Q177" i="5"/>
  <c r="R177" i="5" s="1"/>
  <c r="Q176" i="5"/>
  <c r="R176" i="5" s="1"/>
  <c r="Q175" i="5"/>
  <c r="R175" i="5" s="1"/>
  <c r="Q174" i="5"/>
  <c r="R174" i="5" s="1"/>
  <c r="Q173" i="5"/>
  <c r="R173" i="5" s="1"/>
  <c r="Q172" i="5"/>
  <c r="R172" i="5" s="1"/>
  <c r="Q171" i="5"/>
  <c r="R171" i="5" s="1"/>
  <c r="Q170" i="5"/>
  <c r="R170" i="5" s="1"/>
  <c r="Q169" i="5"/>
  <c r="R169" i="5" s="1"/>
  <c r="Q168" i="5"/>
  <c r="R168" i="5" s="1"/>
  <c r="Q167" i="5"/>
  <c r="R167" i="5" s="1"/>
  <c r="Q166" i="5"/>
  <c r="R166" i="5" s="1"/>
  <c r="Q165" i="5"/>
  <c r="R165" i="5" s="1"/>
  <c r="Q164" i="5"/>
  <c r="R164" i="5" s="1"/>
  <c r="Q163" i="5"/>
  <c r="R163" i="5" s="1"/>
  <c r="S163" i="5" s="1"/>
  <c r="Q162" i="5"/>
  <c r="R162" i="5" s="1"/>
  <c r="Q161" i="5"/>
  <c r="R161" i="5" s="1"/>
  <c r="Q160" i="5"/>
  <c r="R160" i="5" s="1"/>
  <c r="Q159" i="5"/>
  <c r="R159" i="5" s="1"/>
  <c r="Q158" i="5"/>
  <c r="R158" i="5" s="1"/>
  <c r="Q157" i="5"/>
  <c r="R157" i="5" s="1"/>
  <c r="Q156" i="5"/>
  <c r="R156" i="5" s="1"/>
  <c r="Q155" i="5"/>
  <c r="R155" i="5" s="1"/>
  <c r="Q154" i="5"/>
  <c r="R154" i="5" s="1"/>
  <c r="Q153" i="5"/>
  <c r="R153" i="5" s="1"/>
  <c r="Q152" i="5"/>
  <c r="R152" i="5" s="1"/>
  <c r="Q151" i="5"/>
  <c r="R151" i="5" s="1"/>
  <c r="Q150" i="5"/>
  <c r="R150" i="5" s="1"/>
  <c r="Q149" i="5"/>
  <c r="R149" i="5" s="1"/>
  <c r="Q148" i="5"/>
  <c r="R148" i="5" s="1"/>
  <c r="Q147" i="5"/>
  <c r="R147" i="5" s="1"/>
  <c r="Q146" i="5"/>
  <c r="R146" i="5" s="1"/>
  <c r="Q145" i="5"/>
  <c r="R145" i="5" s="1"/>
  <c r="Q144" i="5"/>
  <c r="R144" i="5" s="1"/>
  <c r="Q143" i="5"/>
  <c r="R143" i="5" s="1"/>
  <c r="Q142" i="5"/>
  <c r="R142" i="5" s="1"/>
  <c r="Q141" i="5"/>
  <c r="R141" i="5" s="1"/>
  <c r="Q140" i="5"/>
  <c r="R140" i="5" s="1"/>
  <c r="Q139" i="5"/>
  <c r="R139" i="5" s="1"/>
  <c r="Q138" i="5"/>
  <c r="R138" i="5" s="1"/>
  <c r="Q137" i="5"/>
  <c r="R137" i="5" s="1"/>
  <c r="Q136" i="5"/>
  <c r="R136" i="5" s="1"/>
  <c r="Q135" i="5"/>
  <c r="R135" i="5" s="1"/>
  <c r="Q134" i="5"/>
  <c r="R134" i="5" s="1"/>
  <c r="Q133" i="5"/>
  <c r="R133" i="5" s="1"/>
  <c r="Q132" i="5"/>
  <c r="R132" i="5" s="1"/>
  <c r="Q131" i="5"/>
  <c r="R131" i="5" s="1"/>
  <c r="Q130" i="5"/>
  <c r="R130" i="5" s="1"/>
  <c r="Q129" i="5"/>
  <c r="R129" i="5" s="1"/>
  <c r="Q128" i="5"/>
  <c r="R128" i="5" s="1"/>
  <c r="Q127" i="5"/>
  <c r="R127" i="5" s="1"/>
  <c r="Q126" i="5"/>
  <c r="R126" i="5" s="1"/>
  <c r="Q125" i="5"/>
  <c r="R125" i="5" s="1"/>
  <c r="Q124" i="5"/>
  <c r="R124" i="5" s="1"/>
  <c r="Q123" i="5"/>
  <c r="R123" i="5" s="1"/>
  <c r="Q122" i="5"/>
  <c r="R122" i="5" s="1"/>
  <c r="Q121" i="5"/>
  <c r="R121" i="5" s="1"/>
  <c r="Q120" i="5"/>
  <c r="R120" i="5" s="1"/>
  <c r="Q119" i="5"/>
  <c r="R119" i="5" s="1"/>
  <c r="Q118" i="5"/>
  <c r="R118" i="5" s="1"/>
  <c r="Q117" i="5"/>
  <c r="R117" i="5" s="1"/>
  <c r="Q116" i="5"/>
  <c r="R116" i="5" s="1"/>
  <c r="Q115" i="5"/>
  <c r="R115" i="5" s="1"/>
  <c r="Q114" i="5"/>
  <c r="R114" i="5" s="1"/>
  <c r="Q113" i="5"/>
  <c r="R113" i="5" s="1"/>
  <c r="Q112" i="5"/>
  <c r="R112" i="5" s="1"/>
  <c r="Q111" i="5"/>
  <c r="R111" i="5" s="1"/>
  <c r="Q110" i="5"/>
  <c r="R110" i="5" s="1"/>
  <c r="Q109" i="5"/>
  <c r="R109" i="5" s="1"/>
  <c r="Q108" i="5"/>
  <c r="R108" i="5" s="1"/>
  <c r="Q107" i="5"/>
  <c r="R107" i="5" s="1"/>
  <c r="Q106" i="5"/>
  <c r="R106" i="5" s="1"/>
  <c r="Q105" i="5"/>
  <c r="R105" i="5" s="1"/>
  <c r="Q104" i="5"/>
  <c r="R104" i="5" s="1"/>
  <c r="Q103" i="5"/>
  <c r="R103" i="5" s="1"/>
  <c r="Q99" i="5"/>
  <c r="R99" i="5" s="1"/>
  <c r="Q98" i="5"/>
  <c r="R98" i="5" s="1"/>
  <c r="Q96" i="5"/>
  <c r="R96" i="5" s="1"/>
  <c r="Q94" i="5"/>
  <c r="R94" i="5" s="1"/>
  <c r="Q92" i="5"/>
  <c r="R92" i="5" s="1"/>
  <c r="Q91" i="5"/>
  <c r="R91" i="5" s="1"/>
  <c r="Q90" i="5"/>
  <c r="R90" i="5" s="1"/>
  <c r="Q86" i="5"/>
  <c r="R86" i="5" s="1"/>
  <c r="Q85" i="5"/>
  <c r="R85" i="5" s="1"/>
  <c r="Q84" i="5"/>
  <c r="R84" i="5" s="1"/>
  <c r="Q102" i="5"/>
  <c r="R102" i="5" s="1"/>
  <c r="Q101" i="5"/>
  <c r="R101" i="5" s="1"/>
  <c r="Q83" i="5"/>
  <c r="R83" i="5" s="1"/>
  <c r="Q82" i="5"/>
  <c r="R82" i="5" s="1"/>
  <c r="Q81" i="5"/>
  <c r="R81" i="5" s="1"/>
  <c r="Q80" i="5"/>
  <c r="R80" i="5" s="1"/>
  <c r="Q79" i="5"/>
  <c r="R79" i="5" s="1"/>
  <c r="Q78" i="5"/>
  <c r="R78" i="5" s="1"/>
  <c r="Q77" i="5"/>
  <c r="R77" i="5" s="1"/>
  <c r="Q76" i="5"/>
  <c r="R76" i="5" s="1"/>
  <c r="Q75" i="5"/>
  <c r="R75" i="5" s="1"/>
  <c r="Q74" i="5"/>
  <c r="R74" i="5" s="1"/>
  <c r="Q73" i="5"/>
  <c r="R73" i="5" s="1"/>
  <c r="Q72" i="5"/>
  <c r="R72" i="5" s="1"/>
  <c r="Q71" i="5"/>
  <c r="R71" i="5" s="1"/>
  <c r="Q70" i="5"/>
  <c r="R70" i="5" s="1"/>
  <c r="Q69" i="5"/>
  <c r="R69" i="5" s="1"/>
  <c r="Q68" i="5"/>
  <c r="R68" i="5" s="1"/>
  <c r="Q67" i="5"/>
  <c r="R67" i="5" s="1"/>
  <c r="Q66" i="5"/>
  <c r="R66" i="5" s="1"/>
  <c r="Q65" i="5"/>
  <c r="R65" i="5" s="1"/>
  <c r="Q64" i="5"/>
  <c r="R64" i="5" s="1"/>
  <c r="Q63" i="5"/>
  <c r="R63" i="5" s="1"/>
  <c r="Q62" i="5"/>
  <c r="R62" i="5" s="1"/>
  <c r="Q61" i="5"/>
  <c r="R61" i="5" s="1"/>
  <c r="Q60" i="5"/>
  <c r="R60" i="5" s="1"/>
  <c r="Q59" i="5"/>
  <c r="R59" i="5" s="1"/>
  <c r="Q58" i="5"/>
  <c r="R58" i="5" s="1"/>
  <c r="Q57" i="5"/>
  <c r="R57" i="5" s="1"/>
  <c r="Q56" i="5"/>
  <c r="R56" i="5" s="1"/>
  <c r="Q55" i="5"/>
  <c r="R55" i="5" s="1"/>
  <c r="Q54" i="5"/>
  <c r="R54" i="5" s="1"/>
  <c r="Q53" i="5"/>
  <c r="R53" i="5" s="1"/>
  <c r="Q52" i="5"/>
  <c r="R52" i="5" s="1"/>
  <c r="Q51" i="5"/>
  <c r="R51" i="5" s="1"/>
  <c r="Q50" i="5"/>
  <c r="R50" i="5" s="1"/>
  <c r="Q49" i="5"/>
  <c r="R49" i="5" s="1"/>
  <c r="Q48" i="5"/>
  <c r="R48" i="5" s="1"/>
  <c r="Q47" i="5"/>
  <c r="R47" i="5" s="1"/>
  <c r="S47" i="5" s="1"/>
  <c r="Q46" i="5"/>
  <c r="R46" i="5" s="1"/>
  <c r="Q45" i="5"/>
  <c r="R45" i="5" s="1"/>
  <c r="Q44" i="5"/>
  <c r="R44" i="5" s="1"/>
  <c r="Q43" i="5"/>
  <c r="R43" i="5" s="1"/>
  <c r="Q42" i="5"/>
  <c r="R42" i="5" s="1"/>
  <c r="Q41" i="5"/>
  <c r="R41" i="5" s="1"/>
  <c r="Q40" i="5"/>
  <c r="R40" i="5" s="1"/>
  <c r="Q39" i="5"/>
  <c r="R39" i="5" s="1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S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BM433" i="5"/>
  <c r="BL433" i="5"/>
  <c r="BM432" i="5"/>
  <c r="BL432" i="5"/>
  <c r="BM431" i="5"/>
  <c r="BL431" i="5"/>
  <c r="BM430" i="5"/>
  <c r="BL430" i="5"/>
  <c r="BM429" i="5"/>
  <c r="BL429" i="5"/>
  <c r="BM428" i="5"/>
  <c r="BL428" i="5"/>
  <c r="BM427" i="5"/>
  <c r="BL427" i="5"/>
  <c r="BM426" i="5"/>
  <c r="BL426" i="5"/>
  <c r="BM425" i="5"/>
  <c r="BL425" i="5"/>
  <c r="BM424" i="5"/>
  <c r="BL424" i="5"/>
  <c r="BM423" i="5"/>
  <c r="BL423" i="5"/>
  <c r="BM422" i="5"/>
  <c r="BL422" i="5"/>
  <c r="BM421" i="5"/>
  <c r="BL421" i="5"/>
  <c r="BM420" i="5"/>
  <c r="BL420" i="5"/>
  <c r="BM419" i="5"/>
  <c r="BL419" i="5"/>
  <c r="BM418" i="5"/>
  <c r="BL418" i="5"/>
  <c r="BM417" i="5"/>
  <c r="BL417" i="5"/>
  <c r="BM416" i="5"/>
  <c r="BL416" i="5"/>
  <c r="BM415" i="5"/>
  <c r="BL415" i="5"/>
  <c r="BM414" i="5"/>
  <c r="BL414" i="5"/>
  <c r="BM413" i="5"/>
  <c r="BL413" i="5"/>
  <c r="BM412" i="5"/>
  <c r="BL412" i="5"/>
  <c r="BM411" i="5"/>
  <c r="BL411" i="5"/>
  <c r="BM410" i="5"/>
  <c r="BL410" i="5"/>
  <c r="BM409" i="5"/>
  <c r="BL409" i="5"/>
  <c r="BM408" i="5"/>
  <c r="BL408" i="5"/>
  <c r="BM407" i="5"/>
  <c r="BL407" i="5"/>
  <c r="BM406" i="5"/>
  <c r="BL406" i="5"/>
  <c r="BM405" i="5"/>
  <c r="BL405" i="5"/>
  <c r="BM404" i="5"/>
  <c r="BL404" i="5"/>
  <c r="BM403" i="5"/>
  <c r="BL403" i="5"/>
  <c r="BM402" i="5"/>
  <c r="BL402" i="5"/>
  <c r="BM401" i="5"/>
  <c r="BL401" i="5"/>
  <c r="BM400" i="5"/>
  <c r="BL400" i="5"/>
  <c r="BM399" i="5"/>
  <c r="BL399" i="5"/>
  <c r="BM398" i="5"/>
  <c r="BL398" i="5"/>
  <c r="BM397" i="5"/>
  <c r="BL397" i="5"/>
  <c r="BM396" i="5"/>
  <c r="BL396" i="5"/>
  <c r="BM395" i="5"/>
  <c r="BL395" i="5"/>
  <c r="BM394" i="5"/>
  <c r="BL394" i="5"/>
  <c r="BM393" i="5"/>
  <c r="BL393" i="5"/>
  <c r="BM392" i="5"/>
  <c r="BL392" i="5"/>
  <c r="BM391" i="5"/>
  <c r="BL391" i="5"/>
  <c r="BM390" i="5"/>
  <c r="BL390" i="5"/>
  <c r="BM389" i="5"/>
  <c r="BL389" i="5"/>
  <c r="BM388" i="5"/>
  <c r="BL388" i="5"/>
  <c r="BM387" i="5"/>
  <c r="BL387" i="5"/>
  <c r="BM386" i="5"/>
  <c r="BL386" i="5"/>
  <c r="BM385" i="5"/>
  <c r="BL385" i="5"/>
  <c r="BM384" i="5"/>
  <c r="BL384" i="5"/>
  <c r="BM383" i="5"/>
  <c r="BL383" i="5"/>
  <c r="BM382" i="5"/>
  <c r="BL382" i="5"/>
  <c r="BM381" i="5"/>
  <c r="BL381" i="5"/>
  <c r="BM380" i="5"/>
  <c r="BL380" i="5"/>
  <c r="BM379" i="5"/>
  <c r="BL379" i="5"/>
  <c r="BM378" i="5"/>
  <c r="BL378" i="5"/>
  <c r="BM377" i="5"/>
  <c r="BL377" i="5"/>
  <c r="BM376" i="5"/>
  <c r="BL376" i="5"/>
  <c r="BM375" i="5"/>
  <c r="BL375" i="5"/>
  <c r="BM374" i="5"/>
  <c r="BL374" i="5"/>
  <c r="BM373" i="5"/>
  <c r="BL373" i="5"/>
  <c r="BM372" i="5"/>
  <c r="BL372" i="5"/>
  <c r="BM371" i="5"/>
  <c r="BL371" i="5"/>
  <c r="BM370" i="5"/>
  <c r="BL370" i="5"/>
  <c r="BM369" i="5"/>
  <c r="BL369" i="5"/>
  <c r="BM368" i="5"/>
  <c r="BL368" i="5"/>
  <c r="BM367" i="5"/>
  <c r="BL367" i="5"/>
  <c r="BM366" i="5"/>
  <c r="BL366" i="5"/>
  <c r="BM365" i="5"/>
  <c r="BL365" i="5"/>
  <c r="BM364" i="5"/>
  <c r="BL364" i="5"/>
  <c r="BM363" i="5"/>
  <c r="BL363" i="5"/>
  <c r="BM362" i="5"/>
  <c r="BL362" i="5"/>
  <c r="BM361" i="5"/>
  <c r="BL361" i="5"/>
  <c r="BM360" i="5"/>
  <c r="BL360" i="5"/>
  <c r="BM359" i="5"/>
  <c r="BL359" i="5"/>
  <c r="BM358" i="5"/>
  <c r="BL358" i="5"/>
  <c r="BM357" i="5"/>
  <c r="BL357" i="5"/>
  <c r="BM356" i="5"/>
  <c r="BL356" i="5"/>
  <c r="BM355" i="5"/>
  <c r="BL355" i="5"/>
  <c r="BM354" i="5"/>
  <c r="BL354" i="5"/>
  <c r="BM353" i="5"/>
  <c r="BL353" i="5"/>
  <c r="BM352" i="5"/>
  <c r="BL352" i="5"/>
  <c r="BM351" i="5"/>
  <c r="BL351" i="5"/>
  <c r="BM350" i="5"/>
  <c r="BL350" i="5"/>
  <c r="BM349" i="5"/>
  <c r="BL349" i="5"/>
  <c r="BM348" i="5"/>
  <c r="BL348" i="5"/>
  <c r="BM347" i="5"/>
  <c r="BL347" i="5"/>
  <c r="BM346" i="5"/>
  <c r="BL346" i="5"/>
  <c r="BM345" i="5"/>
  <c r="BL345" i="5"/>
  <c r="BM344" i="5"/>
  <c r="BL344" i="5"/>
  <c r="BM343" i="5"/>
  <c r="BL343" i="5"/>
  <c r="BM342" i="5"/>
  <c r="BL342" i="5"/>
  <c r="BM341" i="5"/>
  <c r="BL341" i="5"/>
  <c r="BM340" i="5"/>
  <c r="BL340" i="5"/>
  <c r="BM339" i="5"/>
  <c r="BL339" i="5"/>
  <c r="BM338" i="5"/>
  <c r="BL338" i="5"/>
  <c r="BM337" i="5"/>
  <c r="BL337" i="5"/>
  <c r="BM336" i="5"/>
  <c r="BL336" i="5"/>
  <c r="BM335" i="5"/>
  <c r="BL335" i="5"/>
  <c r="BM334" i="5"/>
  <c r="BL334" i="5"/>
  <c r="BM333" i="5"/>
  <c r="BL333" i="5"/>
  <c r="BM332" i="5"/>
  <c r="BL332" i="5"/>
  <c r="BM331" i="5"/>
  <c r="BL331" i="5"/>
  <c r="BM330" i="5"/>
  <c r="BL330" i="5"/>
  <c r="BM329" i="5"/>
  <c r="BL329" i="5"/>
  <c r="BM328" i="5"/>
  <c r="BL328" i="5"/>
  <c r="BM327" i="5"/>
  <c r="BL327" i="5"/>
  <c r="BM326" i="5"/>
  <c r="BL326" i="5"/>
  <c r="BM325" i="5"/>
  <c r="BL325" i="5"/>
  <c r="BM324" i="5"/>
  <c r="BL324" i="5"/>
  <c r="BM323" i="5"/>
  <c r="BL323" i="5"/>
  <c r="BM322" i="5"/>
  <c r="BL322" i="5"/>
  <c r="BM321" i="5"/>
  <c r="BL321" i="5"/>
  <c r="BM320" i="5"/>
  <c r="BL320" i="5"/>
  <c r="BM319" i="5"/>
  <c r="BL319" i="5"/>
  <c r="BM318" i="5"/>
  <c r="BL318" i="5"/>
  <c r="BM317" i="5"/>
  <c r="BL317" i="5"/>
  <c r="BM316" i="5"/>
  <c r="BL316" i="5"/>
  <c r="BM315" i="5"/>
  <c r="BL315" i="5"/>
  <c r="BM314" i="5"/>
  <c r="BL314" i="5"/>
  <c r="BM313" i="5"/>
  <c r="BL313" i="5"/>
  <c r="BM312" i="5"/>
  <c r="BL312" i="5"/>
  <c r="BM311" i="5"/>
  <c r="BL311" i="5"/>
  <c r="BM310" i="5"/>
  <c r="BL310" i="5"/>
  <c r="BM309" i="5"/>
  <c r="BL309" i="5"/>
  <c r="BM308" i="5"/>
  <c r="BL308" i="5"/>
  <c r="BM307" i="5"/>
  <c r="BL307" i="5"/>
  <c r="BM306" i="5"/>
  <c r="BL306" i="5"/>
  <c r="BM305" i="5"/>
  <c r="BL305" i="5"/>
  <c r="BM304" i="5"/>
  <c r="BL304" i="5"/>
  <c r="BM303" i="5"/>
  <c r="BL303" i="5"/>
  <c r="BM302" i="5"/>
  <c r="BL302" i="5"/>
  <c r="BM301" i="5"/>
  <c r="BL301" i="5"/>
  <c r="BM300" i="5"/>
  <c r="BL300" i="5"/>
  <c r="BM299" i="5"/>
  <c r="BL299" i="5"/>
  <c r="BM298" i="5"/>
  <c r="BL298" i="5"/>
  <c r="BM297" i="5"/>
  <c r="BL297" i="5"/>
  <c r="BM296" i="5"/>
  <c r="BL296" i="5"/>
  <c r="BM295" i="5"/>
  <c r="BL295" i="5"/>
  <c r="BM294" i="5"/>
  <c r="BL294" i="5"/>
  <c r="BM293" i="5"/>
  <c r="BL293" i="5"/>
  <c r="BM292" i="5"/>
  <c r="BL292" i="5"/>
  <c r="BM291" i="5"/>
  <c r="BL291" i="5"/>
  <c r="BM290" i="5"/>
  <c r="BL290" i="5"/>
  <c r="BM289" i="5"/>
  <c r="BL289" i="5"/>
  <c r="BM288" i="5"/>
  <c r="BL288" i="5"/>
  <c r="BM287" i="5"/>
  <c r="BL287" i="5"/>
  <c r="BM286" i="5"/>
  <c r="BL286" i="5"/>
  <c r="BM285" i="5"/>
  <c r="BL285" i="5"/>
  <c r="BM284" i="5"/>
  <c r="BL284" i="5"/>
  <c r="BM283" i="5"/>
  <c r="BL283" i="5"/>
  <c r="BM282" i="5"/>
  <c r="BL282" i="5"/>
  <c r="BM281" i="5"/>
  <c r="BL281" i="5"/>
  <c r="BM280" i="5"/>
  <c r="BL280" i="5"/>
  <c r="BM279" i="5"/>
  <c r="BL279" i="5"/>
  <c r="BM278" i="5"/>
  <c r="BL278" i="5"/>
  <c r="BM277" i="5"/>
  <c r="BL277" i="5"/>
  <c r="BM276" i="5"/>
  <c r="BL276" i="5"/>
  <c r="BM275" i="5"/>
  <c r="BL275" i="5"/>
  <c r="BM274" i="5"/>
  <c r="BL274" i="5"/>
  <c r="BM273" i="5"/>
  <c r="BL273" i="5"/>
  <c r="BM272" i="5"/>
  <c r="BL272" i="5"/>
  <c r="BM271" i="5"/>
  <c r="BL271" i="5"/>
  <c r="BM270" i="5"/>
  <c r="BL270" i="5"/>
  <c r="BM269" i="5"/>
  <c r="BL269" i="5"/>
  <c r="BM268" i="5"/>
  <c r="BL268" i="5"/>
  <c r="BM267" i="5"/>
  <c r="BL267" i="5"/>
  <c r="BM266" i="5"/>
  <c r="BL266" i="5"/>
  <c r="BM265" i="5"/>
  <c r="BL265" i="5"/>
  <c r="BM264" i="5"/>
  <c r="BL264" i="5"/>
  <c r="BM263" i="5"/>
  <c r="BL263" i="5"/>
  <c r="BM262" i="5"/>
  <c r="BL262" i="5"/>
  <c r="BM261" i="5"/>
  <c r="BL261" i="5"/>
  <c r="BM260" i="5"/>
  <c r="BL260" i="5"/>
  <c r="BM259" i="5"/>
  <c r="BL259" i="5"/>
  <c r="BM258" i="5"/>
  <c r="BL258" i="5"/>
  <c r="BM257" i="5"/>
  <c r="BL257" i="5"/>
  <c r="BM256" i="5"/>
  <c r="BL256" i="5"/>
  <c r="BM255" i="5"/>
  <c r="BL255" i="5"/>
  <c r="BM254" i="5"/>
  <c r="BL254" i="5"/>
  <c r="BM253" i="5"/>
  <c r="BL253" i="5"/>
  <c r="BM252" i="5"/>
  <c r="BL252" i="5"/>
  <c r="BM251" i="5"/>
  <c r="BL251" i="5"/>
  <c r="BM250" i="5"/>
  <c r="BL250" i="5"/>
  <c r="BM249" i="5"/>
  <c r="BL249" i="5"/>
  <c r="BM248" i="5"/>
  <c r="BL248" i="5"/>
  <c r="BM247" i="5"/>
  <c r="BL247" i="5"/>
  <c r="BM246" i="5"/>
  <c r="BL246" i="5"/>
  <c r="BM245" i="5"/>
  <c r="BL245" i="5"/>
  <c r="BM244" i="5"/>
  <c r="BL244" i="5"/>
  <c r="BM243" i="5"/>
  <c r="BL243" i="5"/>
  <c r="BM242" i="5"/>
  <c r="BL242" i="5"/>
  <c r="BM241" i="5"/>
  <c r="BL241" i="5"/>
  <c r="BM240" i="5"/>
  <c r="BL240" i="5"/>
  <c r="BM239" i="5"/>
  <c r="BL239" i="5"/>
  <c r="BM238" i="5"/>
  <c r="BL238" i="5"/>
  <c r="BM237" i="5"/>
  <c r="BL237" i="5"/>
  <c r="BM236" i="5"/>
  <c r="BL236" i="5"/>
  <c r="BM235" i="5"/>
  <c r="BL235" i="5"/>
  <c r="BM234" i="5"/>
  <c r="BL234" i="5"/>
  <c r="BM233" i="5"/>
  <c r="BL233" i="5"/>
  <c r="BM232" i="5"/>
  <c r="BL232" i="5"/>
  <c r="BM231" i="5"/>
  <c r="BL231" i="5"/>
  <c r="BM230" i="5"/>
  <c r="BL230" i="5"/>
  <c r="BM229" i="5"/>
  <c r="BL229" i="5"/>
  <c r="BM228" i="5"/>
  <c r="BL228" i="5"/>
  <c r="BM227" i="5"/>
  <c r="BL227" i="5"/>
  <c r="BL226" i="5"/>
  <c r="BL225" i="5"/>
  <c r="BM224" i="5"/>
  <c r="BL224" i="5"/>
  <c r="BM223" i="5"/>
  <c r="BL223" i="5"/>
  <c r="BM222" i="5"/>
  <c r="BL222" i="5"/>
  <c r="BM221" i="5"/>
  <c r="BL221" i="5"/>
  <c r="BM220" i="5"/>
  <c r="BL220" i="5"/>
  <c r="BM219" i="5"/>
  <c r="BL219" i="5"/>
  <c r="BM218" i="5"/>
  <c r="BL218" i="5"/>
  <c r="BM217" i="5"/>
  <c r="BL217" i="5"/>
  <c r="BM216" i="5"/>
  <c r="BL216" i="5"/>
  <c r="BM215" i="5"/>
  <c r="BL215" i="5"/>
  <c r="BM214" i="5"/>
  <c r="BL214" i="5"/>
  <c r="BM213" i="5"/>
  <c r="BL213" i="5"/>
  <c r="BM212" i="5"/>
  <c r="BL212" i="5"/>
  <c r="BM211" i="5"/>
  <c r="BL211" i="5"/>
  <c r="BM210" i="5"/>
  <c r="BL210" i="5"/>
  <c r="BM209" i="5"/>
  <c r="BL209" i="5"/>
  <c r="BM208" i="5"/>
  <c r="BL208" i="5"/>
  <c r="BM207" i="5"/>
  <c r="BL207" i="5"/>
  <c r="BM206" i="5"/>
  <c r="BL206" i="5"/>
  <c r="BM205" i="5"/>
  <c r="BL205" i="5"/>
  <c r="BM204" i="5"/>
  <c r="BL204" i="5"/>
  <c r="BM203" i="5"/>
  <c r="BL203" i="5"/>
  <c r="BM202" i="5"/>
  <c r="BL202" i="5"/>
  <c r="BL201" i="5"/>
  <c r="BL200" i="5"/>
  <c r="BM199" i="5"/>
  <c r="BL199" i="5"/>
  <c r="BM198" i="5"/>
  <c r="BL198" i="5"/>
  <c r="BM197" i="5"/>
  <c r="BL197" i="5"/>
  <c r="BM196" i="5"/>
  <c r="BL196" i="5"/>
  <c r="BM195" i="5"/>
  <c r="BL195" i="5"/>
  <c r="BM194" i="5"/>
  <c r="BL194" i="5"/>
  <c r="BM193" i="5"/>
  <c r="BL193" i="5"/>
  <c r="BL192" i="5"/>
  <c r="BL191" i="5"/>
  <c r="BM190" i="5"/>
  <c r="BL190" i="5"/>
  <c r="BM189" i="5"/>
  <c r="BL189" i="5"/>
  <c r="BM188" i="5"/>
  <c r="BL188" i="5"/>
  <c r="BM187" i="5"/>
  <c r="BL187" i="5"/>
  <c r="BM186" i="5"/>
  <c r="BL186" i="5"/>
  <c r="BM185" i="5"/>
  <c r="BL185" i="5"/>
  <c r="BM184" i="5"/>
  <c r="BL184" i="5"/>
  <c r="BM183" i="5"/>
  <c r="BL183" i="5"/>
  <c r="BM182" i="5"/>
  <c r="BL182" i="5"/>
  <c r="BM181" i="5"/>
  <c r="BL181" i="5"/>
  <c r="BM180" i="5"/>
  <c r="BL180" i="5"/>
  <c r="BM179" i="5"/>
  <c r="BL179" i="5"/>
  <c r="BM178" i="5"/>
  <c r="BL178" i="5"/>
  <c r="BM177" i="5"/>
  <c r="BL177" i="5"/>
  <c r="BM176" i="5"/>
  <c r="BL176" i="5"/>
  <c r="BM175" i="5"/>
  <c r="BL175" i="5"/>
  <c r="BM174" i="5"/>
  <c r="BL174" i="5"/>
  <c r="BM173" i="5"/>
  <c r="BL173" i="5"/>
  <c r="BM172" i="5"/>
  <c r="BL172" i="5"/>
  <c r="BM171" i="5"/>
  <c r="BL171" i="5"/>
  <c r="BM170" i="5"/>
  <c r="BL170" i="5"/>
  <c r="BM169" i="5"/>
  <c r="BL169" i="5"/>
  <c r="BM168" i="5"/>
  <c r="BL168" i="5"/>
  <c r="BM167" i="5"/>
  <c r="BL167" i="5"/>
  <c r="BM166" i="5"/>
  <c r="BL166" i="5"/>
  <c r="BM165" i="5"/>
  <c r="BL165" i="5"/>
  <c r="BM164" i="5"/>
  <c r="BL164" i="5"/>
  <c r="BM163" i="5"/>
  <c r="BL163" i="5"/>
  <c r="BM162" i="5"/>
  <c r="BL162" i="5"/>
  <c r="BM161" i="5"/>
  <c r="BL161" i="5"/>
  <c r="BM160" i="5"/>
  <c r="BL160" i="5"/>
  <c r="BM159" i="5"/>
  <c r="BL159" i="5"/>
  <c r="BM158" i="5"/>
  <c r="BL158" i="5"/>
  <c r="BM157" i="5"/>
  <c r="BL157" i="5"/>
  <c r="BM156" i="5"/>
  <c r="BL156" i="5"/>
  <c r="BM155" i="5"/>
  <c r="BL155" i="5"/>
  <c r="BM154" i="5"/>
  <c r="BL154" i="5"/>
  <c r="BM153" i="5"/>
  <c r="BL153" i="5"/>
  <c r="BM152" i="5"/>
  <c r="BL152" i="5"/>
  <c r="BM151" i="5"/>
  <c r="BL151" i="5"/>
  <c r="BM150" i="5"/>
  <c r="BL150" i="5"/>
  <c r="BM149" i="5"/>
  <c r="BL149" i="5"/>
  <c r="BM148" i="5"/>
  <c r="BL148" i="5"/>
  <c r="BM147" i="5"/>
  <c r="BL147" i="5"/>
  <c r="BM146" i="5"/>
  <c r="BL146" i="5"/>
  <c r="BM145" i="5"/>
  <c r="BL145" i="5"/>
  <c r="BM144" i="5"/>
  <c r="BL144" i="5"/>
  <c r="BM143" i="5"/>
  <c r="BL143" i="5"/>
  <c r="BM142" i="5"/>
  <c r="BL142" i="5"/>
  <c r="BM141" i="5"/>
  <c r="BL141" i="5"/>
  <c r="BM140" i="5"/>
  <c r="BL140" i="5"/>
  <c r="BM139" i="5"/>
  <c r="BL139" i="5"/>
  <c r="BM138" i="5"/>
  <c r="BL138" i="5"/>
  <c r="BM137" i="5"/>
  <c r="BL137" i="5"/>
  <c r="BM136" i="5"/>
  <c r="BL136" i="5"/>
  <c r="BM135" i="5"/>
  <c r="BL135" i="5"/>
  <c r="BM134" i="5"/>
  <c r="BL134" i="5"/>
  <c r="BM133" i="5"/>
  <c r="BL133" i="5"/>
  <c r="BM132" i="5"/>
  <c r="BL132" i="5"/>
  <c r="BM131" i="5"/>
  <c r="BL131" i="5"/>
  <c r="BM130" i="5"/>
  <c r="BL130" i="5"/>
  <c r="BM129" i="5"/>
  <c r="BL129" i="5"/>
  <c r="BM128" i="5"/>
  <c r="BL128" i="5"/>
  <c r="BM127" i="5"/>
  <c r="BL127" i="5"/>
  <c r="BM126" i="5"/>
  <c r="BL126" i="5"/>
  <c r="BM125" i="5"/>
  <c r="BL125" i="5"/>
  <c r="BM124" i="5"/>
  <c r="BL124" i="5"/>
  <c r="BM123" i="5"/>
  <c r="BL123" i="5"/>
  <c r="BM122" i="5"/>
  <c r="BL122" i="5"/>
  <c r="BM121" i="5"/>
  <c r="BL121" i="5"/>
  <c r="BM120" i="5"/>
  <c r="BL120" i="5"/>
  <c r="BM119" i="5"/>
  <c r="BL119" i="5"/>
  <c r="BM118" i="5"/>
  <c r="BL118" i="5"/>
  <c r="BM117" i="5"/>
  <c r="BL117" i="5"/>
  <c r="BM116" i="5"/>
  <c r="BL116" i="5"/>
  <c r="BM115" i="5"/>
  <c r="BL115" i="5"/>
  <c r="BM114" i="5"/>
  <c r="BL114" i="5"/>
  <c r="BM113" i="5"/>
  <c r="BL113" i="5"/>
  <c r="BM112" i="5"/>
  <c r="BL112" i="5"/>
  <c r="BM111" i="5"/>
  <c r="BL111" i="5"/>
  <c r="BM110" i="5"/>
  <c r="BL110" i="5"/>
  <c r="BM109" i="5"/>
  <c r="BL109" i="5"/>
  <c r="BM108" i="5"/>
  <c r="BL108" i="5"/>
  <c r="BM107" i="5"/>
  <c r="BL107" i="5"/>
  <c r="BM106" i="5"/>
  <c r="BL106" i="5"/>
  <c r="BM105" i="5"/>
  <c r="BL105" i="5"/>
  <c r="BM104" i="5"/>
  <c r="BL104" i="5"/>
  <c r="BM103" i="5"/>
  <c r="BL103" i="5"/>
  <c r="BM99" i="5"/>
  <c r="BL99" i="5"/>
  <c r="BM98" i="5"/>
  <c r="BL98" i="5"/>
  <c r="BM96" i="5"/>
  <c r="BL96" i="5"/>
  <c r="BM94" i="5"/>
  <c r="BL94" i="5"/>
  <c r="BM92" i="5"/>
  <c r="BL92" i="5"/>
  <c r="BM91" i="5"/>
  <c r="BL91" i="5"/>
  <c r="BM90" i="5"/>
  <c r="BL90" i="5"/>
  <c r="BM86" i="5"/>
  <c r="BL86" i="5"/>
  <c r="BM85" i="5"/>
  <c r="BL85" i="5"/>
  <c r="BM84" i="5"/>
  <c r="BL84" i="5"/>
  <c r="BM102" i="5"/>
  <c r="BL102" i="5"/>
  <c r="BM101" i="5"/>
  <c r="BL101" i="5"/>
  <c r="BM83" i="5"/>
  <c r="BL83" i="5"/>
  <c r="BM82" i="5"/>
  <c r="BL82" i="5"/>
  <c r="BM81" i="5"/>
  <c r="BL81" i="5"/>
  <c r="BM80" i="5"/>
  <c r="BL80" i="5"/>
  <c r="BM79" i="5"/>
  <c r="BL79" i="5"/>
  <c r="BM78" i="5"/>
  <c r="BL78" i="5"/>
  <c r="BM77" i="5"/>
  <c r="BL77" i="5"/>
  <c r="BM76" i="5"/>
  <c r="BL76" i="5"/>
  <c r="BM75" i="5"/>
  <c r="BL75" i="5"/>
  <c r="BM74" i="5"/>
  <c r="BL74" i="5"/>
  <c r="BM73" i="5"/>
  <c r="BL73" i="5"/>
  <c r="BM72" i="5"/>
  <c r="BL72" i="5"/>
  <c r="BM71" i="5"/>
  <c r="BL71" i="5"/>
  <c r="BM70" i="5"/>
  <c r="BL70" i="5"/>
  <c r="BM69" i="5"/>
  <c r="BL69" i="5"/>
  <c r="BM68" i="5"/>
  <c r="BL68" i="5"/>
  <c r="BM67" i="5"/>
  <c r="BL67" i="5"/>
  <c r="BM66" i="5"/>
  <c r="BL66" i="5"/>
  <c r="BM65" i="5"/>
  <c r="BL65" i="5"/>
  <c r="BM64" i="5"/>
  <c r="BL64" i="5"/>
  <c r="BM63" i="5"/>
  <c r="BL63" i="5"/>
  <c r="BM62" i="5"/>
  <c r="BL62" i="5"/>
  <c r="BM61" i="5"/>
  <c r="BL61" i="5"/>
  <c r="BM60" i="5"/>
  <c r="BL60" i="5"/>
  <c r="BM59" i="5"/>
  <c r="BL59" i="5"/>
  <c r="BM58" i="5"/>
  <c r="BL58" i="5"/>
  <c r="BM57" i="5"/>
  <c r="BL57" i="5"/>
  <c r="BM56" i="5"/>
  <c r="BL56" i="5"/>
  <c r="BM55" i="5"/>
  <c r="BL55" i="5"/>
  <c r="BM54" i="5"/>
  <c r="BL54" i="5"/>
  <c r="BM53" i="5"/>
  <c r="BL53" i="5"/>
  <c r="BM52" i="5"/>
  <c r="BL52" i="5"/>
  <c r="BM51" i="5"/>
  <c r="BL51" i="5"/>
  <c r="BM50" i="5"/>
  <c r="BL50" i="5"/>
  <c r="BM49" i="5"/>
  <c r="BL49" i="5"/>
  <c r="BM48" i="5"/>
  <c r="BL48" i="5"/>
  <c r="BM47" i="5"/>
  <c r="BL47" i="5"/>
  <c r="BM46" i="5"/>
  <c r="BL46" i="5"/>
  <c r="BM45" i="5"/>
  <c r="BL45" i="5"/>
  <c r="BM44" i="5"/>
  <c r="BL44" i="5"/>
  <c r="BM43" i="5"/>
  <c r="BL43" i="5"/>
  <c r="BM42" i="5"/>
  <c r="BL42" i="5"/>
  <c r="BM41" i="5"/>
  <c r="BL41" i="5"/>
  <c r="BM40" i="5"/>
  <c r="BL40" i="5"/>
  <c r="BM39" i="5"/>
  <c r="BL39" i="5"/>
  <c r="BM38" i="5"/>
  <c r="BL38" i="5"/>
  <c r="BM37" i="5"/>
  <c r="BL37" i="5"/>
  <c r="BM36" i="5"/>
  <c r="BL36" i="5"/>
  <c r="BM35" i="5"/>
  <c r="BL35" i="5"/>
  <c r="BM34" i="5"/>
  <c r="BL34" i="5"/>
  <c r="BM33" i="5"/>
  <c r="BL33" i="5"/>
  <c r="BM32" i="5"/>
  <c r="BL32" i="5"/>
  <c r="BM31" i="5"/>
  <c r="BL31" i="5"/>
  <c r="BM30" i="5"/>
  <c r="BL30" i="5"/>
  <c r="BM29" i="5"/>
  <c r="BL29" i="5"/>
  <c r="BM28" i="5"/>
  <c r="BL28" i="5"/>
  <c r="BM27" i="5"/>
  <c r="BL27" i="5"/>
  <c r="BM26" i="5"/>
  <c r="BL26" i="5"/>
  <c r="BM25" i="5"/>
  <c r="BL25" i="5"/>
  <c r="BM24" i="5"/>
  <c r="BL24" i="5"/>
  <c r="BM23" i="5"/>
  <c r="BL23" i="5"/>
  <c r="BM22" i="5"/>
  <c r="BL22" i="5"/>
  <c r="BM21" i="5"/>
  <c r="BL21" i="5"/>
  <c r="BM20" i="5"/>
  <c r="BL20" i="5"/>
  <c r="BM19" i="5"/>
  <c r="BL19" i="5"/>
  <c r="BM18" i="5"/>
  <c r="BL18" i="5"/>
  <c r="BM17" i="5"/>
  <c r="BL17" i="5"/>
  <c r="BM16" i="5"/>
  <c r="BL16" i="5"/>
  <c r="BM15" i="5"/>
  <c r="BH15" i="6"/>
  <c r="BL15" i="5"/>
  <c r="H10" i="9"/>
  <c r="E10" i="9" s="1"/>
  <c r="H12" i="9"/>
  <c r="E12" i="9" s="1"/>
  <c r="H11" i="9"/>
  <c r="E11" i="9" s="1"/>
  <c r="H7" i="9"/>
  <c r="E7" i="9" s="1"/>
  <c r="H6" i="9"/>
  <c r="E6" i="9" s="1"/>
  <c r="S16" i="5" l="1"/>
  <c r="BA16" i="5" s="1"/>
  <c r="AZ16" i="5"/>
  <c r="S24" i="5"/>
  <c r="BA24" i="5" s="1"/>
  <c r="AZ24" i="5"/>
  <c r="S32" i="5"/>
  <c r="BA32" i="5" s="1"/>
  <c r="AZ32" i="5"/>
  <c r="S36" i="5"/>
  <c r="BA36" i="5" s="1"/>
  <c r="AZ36" i="5"/>
  <c r="S44" i="5"/>
  <c r="BA44" i="5" s="1"/>
  <c r="AZ44" i="5"/>
  <c r="S52" i="5"/>
  <c r="BA52" i="5" s="1"/>
  <c r="AZ52" i="5"/>
  <c r="S59" i="5"/>
  <c r="BA59" i="5" s="1"/>
  <c r="AZ59" i="5"/>
  <c r="S67" i="5"/>
  <c r="BA67" i="5" s="1"/>
  <c r="AZ67" i="5"/>
  <c r="S75" i="5"/>
  <c r="BA75" i="5" s="1"/>
  <c r="AZ75" i="5"/>
  <c r="S83" i="5"/>
  <c r="BA83" i="5" s="1"/>
  <c r="AZ83" i="5"/>
  <c r="S92" i="5"/>
  <c r="BA92" i="5" s="1"/>
  <c r="AZ92" i="5"/>
  <c r="S106" i="5"/>
  <c r="BA106" i="5" s="1"/>
  <c r="AZ106" i="5"/>
  <c r="S110" i="5"/>
  <c r="BA110" i="5" s="1"/>
  <c r="AZ110" i="5"/>
  <c r="S118" i="5"/>
  <c r="BA118" i="5" s="1"/>
  <c r="AZ118" i="5"/>
  <c r="S126" i="5"/>
  <c r="BA126" i="5" s="1"/>
  <c r="AZ126" i="5"/>
  <c r="S130" i="5"/>
  <c r="BA130" i="5" s="1"/>
  <c r="AZ130" i="5"/>
  <c r="S142" i="5"/>
  <c r="BA142" i="5" s="1"/>
  <c r="AZ142" i="5"/>
  <c r="S146" i="5"/>
  <c r="BA146" i="5" s="1"/>
  <c r="AZ146" i="5"/>
  <c r="S154" i="5"/>
  <c r="BA154" i="5" s="1"/>
  <c r="AZ154" i="5"/>
  <c r="S162" i="5"/>
  <c r="BA162" i="5" s="1"/>
  <c r="AZ162" i="5"/>
  <c r="S170" i="5"/>
  <c r="BA170" i="5" s="1"/>
  <c r="AZ170" i="5"/>
  <c r="S172" i="5"/>
  <c r="BA172" i="5" s="1"/>
  <c r="AZ172" i="5"/>
  <c r="S176" i="5"/>
  <c r="BA176" i="5" s="1"/>
  <c r="AZ176" i="5"/>
  <c r="S184" i="5"/>
  <c r="BA184" i="5" s="1"/>
  <c r="AZ184" i="5"/>
  <c r="S196" i="5"/>
  <c r="BA196" i="5" s="1"/>
  <c r="AZ196" i="5"/>
  <c r="S216" i="5"/>
  <c r="BA216" i="5" s="1"/>
  <c r="AZ216" i="5"/>
  <c r="S220" i="5"/>
  <c r="BA220" i="5" s="1"/>
  <c r="AZ220" i="5"/>
  <c r="S232" i="5"/>
  <c r="BA232" i="5" s="1"/>
  <c r="AZ232" i="5"/>
  <c r="S236" i="5"/>
  <c r="BA236" i="5" s="1"/>
  <c r="AZ236" i="5"/>
  <c r="S240" i="5"/>
  <c r="BA240" i="5" s="1"/>
  <c r="AZ240" i="5"/>
  <c r="S244" i="5"/>
  <c r="BA244" i="5" s="1"/>
  <c r="AZ244" i="5"/>
  <c r="S252" i="5"/>
  <c r="BA252" i="5" s="1"/>
  <c r="AZ252" i="5"/>
  <c r="S260" i="5"/>
  <c r="BA260" i="5" s="1"/>
  <c r="AZ260" i="5"/>
  <c r="S264" i="5"/>
  <c r="BA264" i="5" s="1"/>
  <c r="AZ264" i="5"/>
  <c r="S268" i="5"/>
  <c r="BA268" i="5" s="1"/>
  <c r="AZ268" i="5"/>
  <c r="S272" i="5"/>
  <c r="BA272" i="5" s="1"/>
  <c r="AZ272" i="5"/>
  <c r="S288" i="5"/>
  <c r="BA288" i="5" s="1"/>
  <c r="AZ288" i="5"/>
  <c r="S296" i="5"/>
  <c r="BA296" i="5" s="1"/>
  <c r="AZ296" i="5"/>
  <c r="S300" i="5"/>
  <c r="BA300" i="5" s="1"/>
  <c r="AZ300" i="5"/>
  <c r="S308" i="5"/>
  <c r="BA308" i="5" s="1"/>
  <c r="AZ308" i="5"/>
  <c r="S316" i="5"/>
  <c r="BA316" i="5" s="1"/>
  <c r="AZ316" i="5"/>
  <c r="S324" i="5"/>
  <c r="BA324" i="5" s="1"/>
  <c r="AZ324" i="5"/>
  <c r="S328" i="5"/>
  <c r="BA328" i="5" s="1"/>
  <c r="AZ328" i="5"/>
  <c r="S336" i="5"/>
  <c r="BA336" i="5" s="1"/>
  <c r="AZ336" i="5"/>
  <c r="S344" i="5"/>
  <c r="BA344" i="5" s="1"/>
  <c r="AZ344" i="5"/>
  <c r="S352" i="5"/>
  <c r="BA352" i="5" s="1"/>
  <c r="AZ352" i="5"/>
  <c r="S356" i="5"/>
  <c r="BA356" i="5" s="1"/>
  <c r="AZ356" i="5"/>
  <c r="S360" i="5"/>
  <c r="BA360" i="5" s="1"/>
  <c r="AZ360" i="5"/>
  <c r="S368" i="5"/>
  <c r="BA368" i="5" s="1"/>
  <c r="AZ368" i="5"/>
  <c r="S372" i="5"/>
  <c r="BA372" i="5" s="1"/>
  <c r="AZ372" i="5"/>
  <c r="S376" i="5"/>
  <c r="BA376" i="5" s="1"/>
  <c r="AZ376" i="5"/>
  <c r="S380" i="5"/>
  <c r="BA380" i="5" s="1"/>
  <c r="AZ380" i="5"/>
  <c r="S388" i="5"/>
  <c r="BA388" i="5" s="1"/>
  <c r="AZ388" i="5"/>
  <c r="S396" i="5"/>
  <c r="BA396" i="5" s="1"/>
  <c r="AZ396" i="5"/>
  <c r="S404" i="5"/>
  <c r="BA404" i="5" s="1"/>
  <c r="AZ404" i="5"/>
  <c r="S412" i="5"/>
  <c r="BA412" i="5" s="1"/>
  <c r="AZ412" i="5"/>
  <c r="S416" i="5"/>
  <c r="BA416" i="5" s="1"/>
  <c r="AZ416" i="5"/>
  <c r="S424" i="5"/>
  <c r="BA424" i="5" s="1"/>
  <c r="AZ424" i="5"/>
  <c r="S428" i="5"/>
  <c r="BA428" i="5" s="1"/>
  <c r="AZ428" i="5"/>
  <c r="S432" i="5"/>
  <c r="BA432" i="5" s="1"/>
  <c r="AZ432" i="5"/>
  <c r="S33" i="5"/>
  <c r="BA33" i="5" s="1"/>
  <c r="AZ33" i="5"/>
  <c r="S41" i="5"/>
  <c r="BA41" i="5" s="1"/>
  <c r="AZ41" i="5"/>
  <c r="S53" i="5"/>
  <c r="BA53" i="5" s="1"/>
  <c r="AZ53" i="5"/>
  <c r="S56" i="5"/>
  <c r="BA56" i="5" s="1"/>
  <c r="AZ56" i="5"/>
  <c r="S64" i="5"/>
  <c r="BA64" i="5" s="1"/>
  <c r="AZ64" i="5"/>
  <c r="S68" i="5"/>
  <c r="BA68" i="5" s="1"/>
  <c r="AZ68" i="5"/>
  <c r="S76" i="5"/>
  <c r="BA76" i="5" s="1"/>
  <c r="AZ76" i="5"/>
  <c r="S101" i="5"/>
  <c r="BA101" i="5" s="1"/>
  <c r="AZ101" i="5"/>
  <c r="S103" i="5"/>
  <c r="BA103" i="5" s="1"/>
  <c r="AZ103" i="5"/>
  <c r="S107" i="5"/>
  <c r="BA107" i="5" s="1"/>
  <c r="AZ107" i="5"/>
  <c r="S115" i="5"/>
  <c r="BA115" i="5" s="1"/>
  <c r="AZ115" i="5"/>
  <c r="S123" i="5"/>
  <c r="BA123" i="5" s="1"/>
  <c r="AZ123" i="5"/>
  <c r="S127" i="5"/>
  <c r="BA127" i="5" s="1"/>
  <c r="AZ127" i="5"/>
  <c r="S135" i="5"/>
  <c r="BA135" i="5" s="1"/>
  <c r="AZ135" i="5"/>
  <c r="S139" i="5"/>
  <c r="BA139" i="5" s="1"/>
  <c r="AZ139" i="5"/>
  <c r="S147" i="5"/>
  <c r="BA147" i="5" s="1"/>
  <c r="AZ147" i="5"/>
  <c r="S151" i="5"/>
  <c r="BA151" i="5" s="1"/>
  <c r="AZ151" i="5"/>
  <c r="S155" i="5"/>
  <c r="BA155" i="5" s="1"/>
  <c r="AZ155" i="5"/>
  <c r="S159" i="5"/>
  <c r="BA159" i="5" s="1"/>
  <c r="AZ159" i="5"/>
  <c r="S167" i="5"/>
  <c r="BA167" i="5" s="1"/>
  <c r="AZ167" i="5"/>
  <c r="S177" i="5"/>
  <c r="BA177" i="5" s="1"/>
  <c r="AZ177" i="5"/>
  <c r="S185" i="5"/>
  <c r="BA185" i="5" s="1"/>
  <c r="AZ185" i="5"/>
  <c r="S197" i="5"/>
  <c r="BA197" i="5" s="1"/>
  <c r="AZ197" i="5"/>
  <c r="S205" i="5"/>
  <c r="BA205" i="5" s="1"/>
  <c r="AZ205" i="5"/>
  <c r="S209" i="5"/>
  <c r="BA209" i="5" s="1"/>
  <c r="AZ209" i="5"/>
  <c r="S213" i="5"/>
  <c r="BA213" i="5" s="1"/>
  <c r="AZ213" i="5"/>
  <c r="S221" i="5"/>
  <c r="BA221" i="5" s="1"/>
  <c r="AZ221" i="5"/>
  <c r="S229" i="5"/>
  <c r="BA229" i="5" s="1"/>
  <c r="AZ229" i="5"/>
  <c r="S237" i="5"/>
  <c r="BA237" i="5" s="1"/>
  <c r="AZ237" i="5"/>
  <c r="S241" i="5"/>
  <c r="BA241" i="5" s="1"/>
  <c r="AZ241" i="5"/>
  <c r="S245" i="5"/>
  <c r="BA245" i="5" s="1"/>
  <c r="AZ245" i="5"/>
  <c r="S253" i="5"/>
  <c r="BA253" i="5" s="1"/>
  <c r="AZ253" i="5"/>
  <c r="S261" i="5"/>
  <c r="BA261" i="5" s="1"/>
  <c r="AZ261" i="5"/>
  <c r="S265" i="5"/>
  <c r="BA265" i="5" s="1"/>
  <c r="AZ265" i="5"/>
  <c r="S269" i="5"/>
  <c r="BA269" i="5" s="1"/>
  <c r="AZ269" i="5"/>
  <c r="S273" i="5"/>
  <c r="BA273" i="5" s="1"/>
  <c r="AZ273" i="5"/>
  <c r="S281" i="5"/>
  <c r="BA281" i="5" s="1"/>
  <c r="AZ281" i="5"/>
  <c r="S285" i="5"/>
  <c r="BA285" i="5" s="1"/>
  <c r="AZ285" i="5"/>
  <c r="S293" i="5"/>
  <c r="BA293" i="5" s="1"/>
  <c r="AZ293" i="5"/>
  <c r="S301" i="5"/>
  <c r="BA301" i="5" s="1"/>
  <c r="AZ301" i="5"/>
  <c r="S305" i="5"/>
  <c r="BA305" i="5" s="1"/>
  <c r="AZ305" i="5"/>
  <c r="S309" i="5"/>
  <c r="BA309" i="5" s="1"/>
  <c r="AZ309" i="5"/>
  <c r="S313" i="5"/>
  <c r="BA313" i="5" s="1"/>
  <c r="AZ313" i="5"/>
  <c r="S317" i="5"/>
  <c r="BA317" i="5" s="1"/>
  <c r="AZ317" i="5"/>
  <c r="S321" i="5"/>
  <c r="BA321" i="5" s="1"/>
  <c r="AZ321" i="5"/>
  <c r="S325" i="5"/>
  <c r="BA325" i="5" s="1"/>
  <c r="AZ325" i="5"/>
  <c r="S329" i="5"/>
  <c r="BA329" i="5" s="1"/>
  <c r="AZ329" i="5"/>
  <c r="S333" i="5"/>
  <c r="BA333" i="5" s="1"/>
  <c r="AZ333" i="5"/>
  <c r="S337" i="5"/>
  <c r="BA337" i="5" s="1"/>
  <c r="AZ337" i="5"/>
  <c r="S341" i="5"/>
  <c r="BA341" i="5" s="1"/>
  <c r="AZ341" i="5"/>
  <c r="S345" i="5"/>
  <c r="BA345" i="5" s="1"/>
  <c r="AZ345" i="5"/>
  <c r="S349" i="5"/>
  <c r="BA349" i="5" s="1"/>
  <c r="AZ349" i="5"/>
  <c r="S353" i="5"/>
  <c r="BA353" i="5" s="1"/>
  <c r="AZ353" i="5"/>
  <c r="S357" i="5"/>
  <c r="BA357" i="5" s="1"/>
  <c r="AZ357" i="5"/>
  <c r="S361" i="5"/>
  <c r="BA361" i="5" s="1"/>
  <c r="AZ361" i="5"/>
  <c r="S365" i="5"/>
  <c r="BA365" i="5" s="1"/>
  <c r="AZ365" i="5"/>
  <c r="S369" i="5"/>
  <c r="BA369" i="5" s="1"/>
  <c r="AZ369" i="5"/>
  <c r="S373" i="5"/>
  <c r="BA373" i="5" s="1"/>
  <c r="AZ373" i="5"/>
  <c r="S377" i="5"/>
  <c r="BA377" i="5" s="1"/>
  <c r="AZ377" i="5"/>
  <c r="S381" i="5"/>
  <c r="BA381" i="5" s="1"/>
  <c r="AZ381" i="5"/>
  <c r="S385" i="5"/>
  <c r="BA385" i="5" s="1"/>
  <c r="AZ385" i="5"/>
  <c r="S389" i="5"/>
  <c r="BA389" i="5" s="1"/>
  <c r="AZ389" i="5"/>
  <c r="S393" i="5"/>
  <c r="BA393" i="5" s="1"/>
  <c r="AZ393" i="5"/>
  <c r="S397" i="5"/>
  <c r="BA397" i="5" s="1"/>
  <c r="AZ397" i="5"/>
  <c r="S401" i="5"/>
  <c r="BA401" i="5" s="1"/>
  <c r="AZ401" i="5"/>
  <c r="S405" i="5"/>
  <c r="BA405" i="5" s="1"/>
  <c r="AZ405" i="5"/>
  <c r="S409" i="5"/>
  <c r="BA409" i="5" s="1"/>
  <c r="AZ409" i="5"/>
  <c r="S413" i="5"/>
  <c r="BA413" i="5" s="1"/>
  <c r="AZ413" i="5"/>
  <c r="S417" i="5"/>
  <c r="BA417" i="5" s="1"/>
  <c r="AZ417" i="5"/>
  <c r="S421" i="5"/>
  <c r="BA421" i="5" s="1"/>
  <c r="AZ421" i="5"/>
  <c r="S425" i="5"/>
  <c r="BA425" i="5" s="1"/>
  <c r="AZ425" i="5"/>
  <c r="S429" i="5"/>
  <c r="BA429" i="5" s="1"/>
  <c r="AZ429" i="5"/>
  <c r="S433" i="5"/>
  <c r="BA433" i="5" s="1"/>
  <c r="AZ433" i="5"/>
  <c r="S18" i="5"/>
  <c r="BA18" i="5" s="1"/>
  <c r="AZ18" i="5"/>
  <c r="S22" i="5"/>
  <c r="BA22" i="5" s="1"/>
  <c r="AZ22" i="5"/>
  <c r="S26" i="5"/>
  <c r="BA26" i="5" s="1"/>
  <c r="AZ26" i="5"/>
  <c r="S30" i="5"/>
  <c r="BA30" i="5" s="1"/>
  <c r="AZ30" i="5"/>
  <c r="S34" i="5"/>
  <c r="BA34" i="5" s="1"/>
  <c r="AZ34" i="5"/>
  <c r="S38" i="5"/>
  <c r="BA38" i="5" s="1"/>
  <c r="AZ38" i="5"/>
  <c r="S42" i="5"/>
  <c r="BA42" i="5" s="1"/>
  <c r="AZ42" i="5"/>
  <c r="S46" i="5"/>
  <c r="BA46" i="5" s="1"/>
  <c r="AZ46" i="5"/>
  <c r="S50" i="5"/>
  <c r="BA50" i="5" s="1"/>
  <c r="AZ50" i="5"/>
  <c r="S57" i="5"/>
  <c r="BA57" i="5" s="1"/>
  <c r="AZ57" i="5"/>
  <c r="S61" i="5"/>
  <c r="BA61" i="5" s="1"/>
  <c r="AZ61" i="5"/>
  <c r="S65" i="5"/>
  <c r="BA65" i="5" s="1"/>
  <c r="AZ65" i="5"/>
  <c r="S69" i="5"/>
  <c r="BA69" i="5" s="1"/>
  <c r="AZ69" i="5"/>
  <c r="S73" i="5"/>
  <c r="BA73" i="5" s="1"/>
  <c r="AZ73" i="5"/>
  <c r="S77" i="5"/>
  <c r="BA77" i="5" s="1"/>
  <c r="AZ77" i="5"/>
  <c r="S81" i="5"/>
  <c r="BA81" i="5" s="1"/>
  <c r="AZ81" i="5"/>
  <c r="S102" i="5"/>
  <c r="BA102" i="5" s="1"/>
  <c r="AZ102" i="5"/>
  <c r="S90" i="5"/>
  <c r="BA90" i="5" s="1"/>
  <c r="AZ90" i="5"/>
  <c r="S96" i="5"/>
  <c r="BA96" i="5" s="1"/>
  <c r="AZ96" i="5"/>
  <c r="S104" i="5"/>
  <c r="BA104" i="5" s="1"/>
  <c r="AZ104" i="5"/>
  <c r="S108" i="5"/>
  <c r="BA108" i="5" s="1"/>
  <c r="AZ108" i="5"/>
  <c r="S112" i="5"/>
  <c r="BA112" i="5" s="1"/>
  <c r="AZ112" i="5"/>
  <c r="S116" i="5"/>
  <c r="BA116" i="5" s="1"/>
  <c r="AZ116" i="5"/>
  <c r="S120" i="5"/>
  <c r="BA120" i="5" s="1"/>
  <c r="AZ120" i="5"/>
  <c r="S124" i="5"/>
  <c r="BA124" i="5" s="1"/>
  <c r="AZ124" i="5"/>
  <c r="S128" i="5"/>
  <c r="BA128" i="5" s="1"/>
  <c r="AZ128" i="5"/>
  <c r="S132" i="5"/>
  <c r="BA132" i="5" s="1"/>
  <c r="AZ132" i="5"/>
  <c r="S136" i="5"/>
  <c r="BA136" i="5" s="1"/>
  <c r="AZ136" i="5"/>
  <c r="S140" i="5"/>
  <c r="BA140" i="5" s="1"/>
  <c r="AZ140" i="5"/>
  <c r="S144" i="5"/>
  <c r="BA144" i="5" s="1"/>
  <c r="AZ144" i="5"/>
  <c r="S148" i="5"/>
  <c r="BA148" i="5" s="1"/>
  <c r="AZ148" i="5"/>
  <c r="S152" i="5"/>
  <c r="BA152" i="5" s="1"/>
  <c r="AZ152" i="5"/>
  <c r="S156" i="5"/>
  <c r="BA156" i="5" s="1"/>
  <c r="AZ156" i="5"/>
  <c r="S160" i="5"/>
  <c r="BA160" i="5" s="1"/>
  <c r="AZ160" i="5"/>
  <c r="S164" i="5"/>
  <c r="BA164" i="5" s="1"/>
  <c r="AZ164" i="5"/>
  <c r="S168" i="5"/>
  <c r="BA168" i="5" s="1"/>
  <c r="AZ168" i="5"/>
  <c r="S171" i="5"/>
  <c r="BA171" i="5" s="1"/>
  <c r="AZ171" i="5"/>
  <c r="S174" i="5"/>
  <c r="BA174" i="5" s="1"/>
  <c r="AZ174" i="5"/>
  <c r="S178" i="5"/>
  <c r="BA178" i="5" s="1"/>
  <c r="AZ178" i="5"/>
  <c r="S182" i="5"/>
  <c r="BA182" i="5" s="1"/>
  <c r="AZ182" i="5"/>
  <c r="S186" i="5"/>
  <c r="BA186" i="5" s="1"/>
  <c r="AZ186" i="5"/>
  <c r="S190" i="5"/>
  <c r="BA190" i="5" s="1"/>
  <c r="AZ190" i="5"/>
  <c r="S194" i="5"/>
  <c r="BA194" i="5" s="1"/>
  <c r="AZ194" i="5"/>
  <c r="S198" i="5"/>
  <c r="BA198" i="5" s="1"/>
  <c r="AZ198" i="5"/>
  <c r="S202" i="5"/>
  <c r="BA202" i="5" s="1"/>
  <c r="AZ202" i="5"/>
  <c r="S206" i="5"/>
  <c r="BA206" i="5" s="1"/>
  <c r="AZ206" i="5"/>
  <c r="S210" i="5"/>
  <c r="BA210" i="5" s="1"/>
  <c r="AZ210" i="5"/>
  <c r="S214" i="5"/>
  <c r="BA214" i="5" s="1"/>
  <c r="AZ214" i="5"/>
  <c r="S218" i="5"/>
  <c r="BA218" i="5" s="1"/>
  <c r="AZ218" i="5"/>
  <c r="S222" i="5"/>
  <c r="BA222" i="5" s="1"/>
  <c r="AZ222" i="5"/>
  <c r="S230" i="5"/>
  <c r="BA230" i="5" s="1"/>
  <c r="AZ230" i="5"/>
  <c r="S234" i="5"/>
  <c r="BA234" i="5" s="1"/>
  <c r="AZ234" i="5"/>
  <c r="S238" i="5"/>
  <c r="BA238" i="5" s="1"/>
  <c r="AZ238" i="5"/>
  <c r="S242" i="5"/>
  <c r="BA242" i="5" s="1"/>
  <c r="AZ242" i="5"/>
  <c r="S246" i="5"/>
  <c r="BA246" i="5" s="1"/>
  <c r="AZ246" i="5"/>
  <c r="S250" i="5"/>
  <c r="BA250" i="5" s="1"/>
  <c r="AZ250" i="5"/>
  <c r="S254" i="5"/>
  <c r="BA254" i="5" s="1"/>
  <c r="AZ254" i="5"/>
  <c r="S262" i="5"/>
  <c r="BA262" i="5" s="1"/>
  <c r="AZ262" i="5"/>
  <c r="S266" i="5"/>
  <c r="BA266" i="5" s="1"/>
  <c r="AZ266" i="5"/>
  <c r="S270" i="5"/>
  <c r="BA270" i="5" s="1"/>
  <c r="AZ270" i="5"/>
  <c r="S274" i="5"/>
  <c r="BA274" i="5" s="1"/>
  <c r="AZ274" i="5"/>
  <c r="S278" i="5"/>
  <c r="BA278" i="5" s="1"/>
  <c r="AZ278" i="5"/>
  <c r="S282" i="5"/>
  <c r="BA282" i="5" s="1"/>
  <c r="AZ282" i="5"/>
  <c r="S286" i="5"/>
  <c r="BA286" i="5" s="1"/>
  <c r="AZ286" i="5"/>
  <c r="S290" i="5"/>
  <c r="BA290" i="5" s="1"/>
  <c r="AZ290" i="5"/>
  <c r="S294" i="5"/>
  <c r="BA294" i="5" s="1"/>
  <c r="AZ294" i="5"/>
  <c r="S298" i="5"/>
  <c r="BA298" i="5" s="1"/>
  <c r="AZ298" i="5"/>
  <c r="S302" i="5"/>
  <c r="BA302" i="5" s="1"/>
  <c r="AZ302" i="5"/>
  <c r="S306" i="5"/>
  <c r="BA306" i="5" s="1"/>
  <c r="AZ306" i="5"/>
  <c r="S310" i="5"/>
  <c r="BA310" i="5" s="1"/>
  <c r="AZ310" i="5"/>
  <c r="S314" i="5"/>
  <c r="BA314" i="5" s="1"/>
  <c r="AZ314" i="5"/>
  <c r="S318" i="5"/>
  <c r="BA318" i="5" s="1"/>
  <c r="AZ318" i="5"/>
  <c r="S322" i="5"/>
  <c r="BA322" i="5" s="1"/>
  <c r="AZ322" i="5"/>
  <c r="S326" i="5"/>
  <c r="BA326" i="5" s="1"/>
  <c r="AZ326" i="5"/>
  <c r="S330" i="5"/>
  <c r="BA330" i="5" s="1"/>
  <c r="AZ330" i="5"/>
  <c r="S334" i="5"/>
  <c r="BA334" i="5" s="1"/>
  <c r="AZ334" i="5"/>
  <c r="S338" i="5"/>
  <c r="BA338" i="5" s="1"/>
  <c r="AZ338" i="5"/>
  <c r="S342" i="5"/>
  <c r="BA342" i="5" s="1"/>
  <c r="AZ342" i="5"/>
  <c r="S346" i="5"/>
  <c r="BA346" i="5" s="1"/>
  <c r="AZ346" i="5"/>
  <c r="S350" i="5"/>
  <c r="BA350" i="5" s="1"/>
  <c r="AZ350" i="5"/>
  <c r="S354" i="5"/>
  <c r="BA354" i="5" s="1"/>
  <c r="AZ354" i="5"/>
  <c r="S358" i="5"/>
  <c r="BA358" i="5" s="1"/>
  <c r="AZ358" i="5"/>
  <c r="S362" i="5"/>
  <c r="BA362" i="5" s="1"/>
  <c r="AZ362" i="5"/>
  <c r="S366" i="5"/>
  <c r="BA366" i="5" s="1"/>
  <c r="AZ366" i="5"/>
  <c r="S370" i="5"/>
  <c r="BA370" i="5" s="1"/>
  <c r="AZ370" i="5"/>
  <c r="S374" i="5"/>
  <c r="BA374" i="5" s="1"/>
  <c r="AZ374" i="5"/>
  <c r="S378" i="5"/>
  <c r="BA378" i="5" s="1"/>
  <c r="AZ378" i="5"/>
  <c r="S382" i="5"/>
  <c r="BA382" i="5" s="1"/>
  <c r="AZ382" i="5"/>
  <c r="S386" i="5"/>
  <c r="BA386" i="5" s="1"/>
  <c r="AZ386" i="5"/>
  <c r="S390" i="5"/>
  <c r="BA390" i="5" s="1"/>
  <c r="AZ390" i="5"/>
  <c r="S394" i="5"/>
  <c r="BA394" i="5" s="1"/>
  <c r="AZ394" i="5"/>
  <c r="S398" i="5"/>
  <c r="BA398" i="5" s="1"/>
  <c r="AZ398" i="5"/>
  <c r="S402" i="5"/>
  <c r="BA402" i="5" s="1"/>
  <c r="AZ402" i="5"/>
  <c r="S406" i="5"/>
  <c r="BA406" i="5" s="1"/>
  <c r="AZ406" i="5"/>
  <c r="S410" i="5"/>
  <c r="BA410" i="5" s="1"/>
  <c r="AZ410" i="5"/>
  <c r="S414" i="5"/>
  <c r="BA414" i="5" s="1"/>
  <c r="AZ414" i="5"/>
  <c r="S418" i="5"/>
  <c r="BA418" i="5" s="1"/>
  <c r="AZ418" i="5"/>
  <c r="S422" i="5"/>
  <c r="BA422" i="5" s="1"/>
  <c r="AZ422" i="5"/>
  <c r="S426" i="5"/>
  <c r="BA426" i="5" s="1"/>
  <c r="AZ426" i="5"/>
  <c r="S430" i="5"/>
  <c r="BA430" i="5" s="1"/>
  <c r="AZ430" i="5"/>
  <c r="S20" i="5"/>
  <c r="BA20" i="5" s="1"/>
  <c r="AZ20" i="5"/>
  <c r="S28" i="5"/>
  <c r="BA28" i="5" s="1"/>
  <c r="AZ28" i="5"/>
  <c r="S40" i="5"/>
  <c r="BA40" i="5" s="1"/>
  <c r="AZ40" i="5"/>
  <c r="S48" i="5"/>
  <c r="BA48" i="5" s="1"/>
  <c r="AZ48" i="5"/>
  <c r="S55" i="5"/>
  <c r="BA55" i="5" s="1"/>
  <c r="AZ55" i="5"/>
  <c r="S63" i="5"/>
  <c r="BA63" i="5" s="1"/>
  <c r="AZ63" i="5"/>
  <c r="S71" i="5"/>
  <c r="BA71" i="5" s="1"/>
  <c r="AZ71" i="5"/>
  <c r="S79" i="5"/>
  <c r="BA79" i="5" s="1"/>
  <c r="AZ79" i="5"/>
  <c r="S85" i="5"/>
  <c r="BA85" i="5" s="1"/>
  <c r="AZ85" i="5"/>
  <c r="S99" i="5"/>
  <c r="BA99" i="5" s="1"/>
  <c r="AZ99" i="5"/>
  <c r="S114" i="5"/>
  <c r="BA114" i="5" s="1"/>
  <c r="AZ114" i="5"/>
  <c r="S122" i="5"/>
  <c r="BA122" i="5" s="1"/>
  <c r="AZ122" i="5"/>
  <c r="S134" i="5"/>
  <c r="BA134" i="5" s="1"/>
  <c r="AZ134" i="5"/>
  <c r="S138" i="5"/>
  <c r="BA138" i="5" s="1"/>
  <c r="AZ138" i="5"/>
  <c r="S150" i="5"/>
  <c r="BA150" i="5" s="1"/>
  <c r="AZ150" i="5"/>
  <c r="S158" i="5"/>
  <c r="BA158" i="5" s="1"/>
  <c r="AZ158" i="5"/>
  <c r="S166" i="5"/>
  <c r="BA166" i="5" s="1"/>
  <c r="AZ166" i="5"/>
  <c r="S180" i="5"/>
  <c r="BA180" i="5" s="1"/>
  <c r="AZ180" i="5"/>
  <c r="S188" i="5"/>
  <c r="BA188" i="5" s="1"/>
  <c r="AZ188" i="5"/>
  <c r="S204" i="5"/>
  <c r="BA204" i="5" s="1"/>
  <c r="AZ204" i="5"/>
  <c r="S212" i="5"/>
  <c r="BA212" i="5" s="1"/>
  <c r="AZ212" i="5"/>
  <c r="S224" i="5"/>
  <c r="BA224" i="5" s="1"/>
  <c r="AZ224" i="5"/>
  <c r="S228" i="5"/>
  <c r="BA228" i="5" s="1"/>
  <c r="AZ228" i="5"/>
  <c r="S248" i="5"/>
  <c r="BA248" i="5" s="1"/>
  <c r="AZ248" i="5"/>
  <c r="S256" i="5"/>
  <c r="BA256" i="5" s="1"/>
  <c r="AZ256" i="5"/>
  <c r="S276" i="5"/>
  <c r="BA276" i="5" s="1"/>
  <c r="AZ276" i="5"/>
  <c r="S280" i="5"/>
  <c r="BA280" i="5" s="1"/>
  <c r="AZ280" i="5"/>
  <c r="S284" i="5"/>
  <c r="BA284" i="5" s="1"/>
  <c r="AZ284" i="5"/>
  <c r="S292" i="5"/>
  <c r="BA292" i="5" s="1"/>
  <c r="AZ292" i="5"/>
  <c r="S304" i="5"/>
  <c r="BA304" i="5" s="1"/>
  <c r="AZ304" i="5"/>
  <c r="S312" i="5"/>
  <c r="BA312" i="5" s="1"/>
  <c r="AZ312" i="5"/>
  <c r="S320" i="5"/>
  <c r="BA320" i="5" s="1"/>
  <c r="AZ320" i="5"/>
  <c r="S332" i="5"/>
  <c r="BA332" i="5" s="1"/>
  <c r="AZ332" i="5"/>
  <c r="S340" i="5"/>
  <c r="BA340" i="5" s="1"/>
  <c r="AZ340" i="5"/>
  <c r="S348" i="5"/>
  <c r="BA348" i="5" s="1"/>
  <c r="AZ348" i="5"/>
  <c r="S364" i="5"/>
  <c r="BA364" i="5" s="1"/>
  <c r="AZ364" i="5"/>
  <c r="S384" i="5"/>
  <c r="BA384" i="5" s="1"/>
  <c r="AZ384" i="5"/>
  <c r="S392" i="5"/>
  <c r="BA392" i="5" s="1"/>
  <c r="AZ392" i="5"/>
  <c r="S400" i="5"/>
  <c r="BA400" i="5" s="1"/>
  <c r="AZ400" i="5"/>
  <c r="S408" i="5"/>
  <c r="BA408" i="5" s="1"/>
  <c r="AZ408" i="5"/>
  <c r="S420" i="5"/>
  <c r="BA420" i="5" s="1"/>
  <c r="AZ420" i="5"/>
  <c r="S17" i="5"/>
  <c r="BA17" i="5" s="1"/>
  <c r="AZ17" i="5"/>
  <c r="S21" i="5"/>
  <c r="BA21" i="5" s="1"/>
  <c r="AZ21" i="5"/>
  <c r="S29" i="5"/>
  <c r="BA29" i="5" s="1"/>
  <c r="AZ29" i="5"/>
  <c r="S37" i="5"/>
  <c r="BA37" i="5" s="1"/>
  <c r="AZ37" i="5"/>
  <c r="S45" i="5"/>
  <c r="BA45" i="5" s="1"/>
  <c r="AZ45" i="5"/>
  <c r="S49" i="5"/>
  <c r="BA49" i="5" s="1"/>
  <c r="AZ49" i="5"/>
  <c r="S60" i="5"/>
  <c r="BA60" i="5" s="1"/>
  <c r="AZ60" i="5"/>
  <c r="S72" i="5"/>
  <c r="BA72" i="5" s="1"/>
  <c r="AZ72" i="5"/>
  <c r="S80" i="5"/>
  <c r="BA80" i="5" s="1"/>
  <c r="AZ80" i="5"/>
  <c r="S86" i="5"/>
  <c r="BA86" i="5" s="1"/>
  <c r="AZ86" i="5"/>
  <c r="S94" i="5"/>
  <c r="BA94" i="5" s="1"/>
  <c r="AZ94" i="5"/>
  <c r="S111" i="5"/>
  <c r="BA111" i="5" s="1"/>
  <c r="AZ111" i="5"/>
  <c r="S119" i="5"/>
  <c r="BA119" i="5" s="1"/>
  <c r="AZ119" i="5"/>
  <c r="S131" i="5"/>
  <c r="BA131" i="5" s="1"/>
  <c r="AZ131" i="5"/>
  <c r="S143" i="5"/>
  <c r="BA143" i="5" s="1"/>
  <c r="AZ143" i="5"/>
  <c r="S173" i="5"/>
  <c r="BA173" i="5" s="1"/>
  <c r="AZ173" i="5"/>
  <c r="S181" i="5"/>
  <c r="BA181" i="5" s="1"/>
  <c r="AZ181" i="5"/>
  <c r="S189" i="5"/>
  <c r="BA189" i="5" s="1"/>
  <c r="AZ189" i="5"/>
  <c r="S193" i="5"/>
  <c r="BA193" i="5" s="1"/>
  <c r="AZ193" i="5"/>
  <c r="S217" i="5"/>
  <c r="BA217" i="5" s="1"/>
  <c r="AZ217" i="5"/>
  <c r="S233" i="5"/>
  <c r="BA233" i="5" s="1"/>
  <c r="AZ233" i="5"/>
  <c r="S249" i="5"/>
  <c r="BA249" i="5" s="1"/>
  <c r="AZ249" i="5"/>
  <c r="S277" i="5"/>
  <c r="BA277" i="5" s="1"/>
  <c r="AZ277" i="5"/>
  <c r="S289" i="5"/>
  <c r="BA289" i="5" s="1"/>
  <c r="AZ289" i="5"/>
  <c r="S297" i="5"/>
  <c r="BA297" i="5" s="1"/>
  <c r="AZ297" i="5"/>
  <c r="S19" i="5"/>
  <c r="BA19" i="5" s="1"/>
  <c r="AZ19" i="5"/>
  <c r="S23" i="5"/>
  <c r="BA23" i="5" s="1"/>
  <c r="AZ23" i="5"/>
  <c r="S27" i="5"/>
  <c r="BA27" i="5" s="1"/>
  <c r="AZ27" i="5"/>
  <c r="S31" i="5"/>
  <c r="BA31" i="5" s="1"/>
  <c r="AZ31" i="5"/>
  <c r="S35" i="5"/>
  <c r="BA35" i="5" s="1"/>
  <c r="AZ35" i="5"/>
  <c r="S39" i="5"/>
  <c r="BA39" i="5" s="1"/>
  <c r="AZ39" i="5"/>
  <c r="S43" i="5"/>
  <c r="BA43" i="5" s="1"/>
  <c r="AZ43" i="5"/>
  <c r="S51" i="5"/>
  <c r="BA51" i="5" s="1"/>
  <c r="AZ51" i="5"/>
  <c r="S54" i="5"/>
  <c r="BA54" i="5" s="1"/>
  <c r="AZ54" i="5"/>
  <c r="S58" i="5"/>
  <c r="BA58" i="5" s="1"/>
  <c r="AZ58" i="5"/>
  <c r="S62" i="5"/>
  <c r="BA62" i="5" s="1"/>
  <c r="AZ62" i="5"/>
  <c r="S66" i="5"/>
  <c r="BA66" i="5" s="1"/>
  <c r="AZ66" i="5"/>
  <c r="S70" i="5"/>
  <c r="BA70" i="5" s="1"/>
  <c r="AZ70" i="5"/>
  <c r="S74" i="5"/>
  <c r="BA74" i="5" s="1"/>
  <c r="AZ74" i="5"/>
  <c r="S78" i="5"/>
  <c r="BA78" i="5" s="1"/>
  <c r="AZ78" i="5"/>
  <c r="S82" i="5"/>
  <c r="BA82" i="5" s="1"/>
  <c r="AZ82" i="5"/>
  <c r="S84" i="5"/>
  <c r="BA84" i="5" s="1"/>
  <c r="AZ84" i="5"/>
  <c r="S91" i="5"/>
  <c r="BA91" i="5" s="1"/>
  <c r="AZ91" i="5"/>
  <c r="S98" i="5"/>
  <c r="BA98" i="5" s="1"/>
  <c r="AZ98" i="5"/>
  <c r="S105" i="5"/>
  <c r="BA105" i="5" s="1"/>
  <c r="AZ105" i="5"/>
  <c r="S109" i="5"/>
  <c r="BA109" i="5" s="1"/>
  <c r="AZ109" i="5"/>
  <c r="S113" i="5"/>
  <c r="BA113" i="5" s="1"/>
  <c r="AZ113" i="5"/>
  <c r="S117" i="5"/>
  <c r="BA117" i="5" s="1"/>
  <c r="AZ117" i="5"/>
  <c r="S121" i="5"/>
  <c r="BA121" i="5" s="1"/>
  <c r="AZ121" i="5"/>
  <c r="S125" i="5"/>
  <c r="BA125" i="5" s="1"/>
  <c r="AZ125" i="5"/>
  <c r="S129" i="5"/>
  <c r="BA129" i="5" s="1"/>
  <c r="AZ129" i="5"/>
  <c r="S133" i="5"/>
  <c r="BA133" i="5" s="1"/>
  <c r="AZ133" i="5"/>
  <c r="S137" i="5"/>
  <c r="BA137" i="5" s="1"/>
  <c r="AZ137" i="5"/>
  <c r="S141" i="5"/>
  <c r="BA141" i="5" s="1"/>
  <c r="AZ141" i="5"/>
  <c r="S145" i="5"/>
  <c r="BA145" i="5" s="1"/>
  <c r="AZ145" i="5"/>
  <c r="S149" i="5"/>
  <c r="BA149" i="5" s="1"/>
  <c r="AZ149" i="5"/>
  <c r="S153" i="5"/>
  <c r="BA153" i="5" s="1"/>
  <c r="AZ153" i="5"/>
  <c r="S157" i="5"/>
  <c r="BA157" i="5" s="1"/>
  <c r="AZ157" i="5"/>
  <c r="S161" i="5"/>
  <c r="BA161" i="5" s="1"/>
  <c r="AZ161" i="5"/>
  <c r="S165" i="5"/>
  <c r="BA165" i="5" s="1"/>
  <c r="AZ165" i="5"/>
  <c r="S169" i="5"/>
  <c r="BA169" i="5" s="1"/>
  <c r="AZ169" i="5"/>
  <c r="S175" i="5"/>
  <c r="BA175" i="5" s="1"/>
  <c r="AZ175" i="5"/>
  <c r="S179" i="5"/>
  <c r="BA179" i="5" s="1"/>
  <c r="AZ179" i="5"/>
  <c r="S183" i="5"/>
  <c r="BA183" i="5" s="1"/>
  <c r="AZ183" i="5"/>
  <c r="S187" i="5"/>
  <c r="BA187" i="5" s="1"/>
  <c r="AZ187" i="5"/>
  <c r="S195" i="5"/>
  <c r="BA195" i="5" s="1"/>
  <c r="AZ195" i="5"/>
  <c r="S199" i="5"/>
  <c r="BA199" i="5" s="1"/>
  <c r="AZ199" i="5"/>
  <c r="S203" i="5"/>
  <c r="BA203" i="5" s="1"/>
  <c r="AZ203" i="5"/>
  <c r="S207" i="5"/>
  <c r="BA207" i="5" s="1"/>
  <c r="AZ207" i="5"/>
  <c r="S211" i="5"/>
  <c r="BA211" i="5" s="1"/>
  <c r="AZ211" i="5"/>
  <c r="S215" i="5"/>
  <c r="BA215" i="5" s="1"/>
  <c r="AZ215" i="5"/>
  <c r="S219" i="5"/>
  <c r="BA219" i="5" s="1"/>
  <c r="AZ219" i="5"/>
  <c r="S223" i="5"/>
  <c r="BA223" i="5" s="1"/>
  <c r="AZ223" i="5"/>
  <c r="S227" i="5"/>
  <c r="BA227" i="5" s="1"/>
  <c r="AZ227" i="5"/>
  <c r="S231" i="5"/>
  <c r="BA231" i="5" s="1"/>
  <c r="AZ231" i="5"/>
  <c r="S235" i="5"/>
  <c r="BA235" i="5" s="1"/>
  <c r="AZ235" i="5"/>
  <c r="S239" i="5"/>
  <c r="BA239" i="5" s="1"/>
  <c r="AZ239" i="5"/>
  <c r="S243" i="5"/>
  <c r="BA243" i="5" s="1"/>
  <c r="AZ243" i="5"/>
  <c r="S247" i="5"/>
  <c r="BA247" i="5" s="1"/>
  <c r="AZ247" i="5"/>
  <c r="S251" i="5"/>
  <c r="BA251" i="5" s="1"/>
  <c r="AZ251" i="5"/>
  <c r="S255" i="5"/>
  <c r="BA255" i="5" s="1"/>
  <c r="AZ255" i="5"/>
  <c r="S259" i="5"/>
  <c r="BA259" i="5" s="1"/>
  <c r="AZ259" i="5"/>
  <c r="S263" i="5"/>
  <c r="BA263" i="5" s="1"/>
  <c r="AZ263" i="5"/>
  <c r="S267" i="5"/>
  <c r="BA267" i="5" s="1"/>
  <c r="AZ267" i="5"/>
  <c r="S271" i="5"/>
  <c r="BA271" i="5" s="1"/>
  <c r="AZ271" i="5"/>
  <c r="S275" i="5"/>
  <c r="BA275" i="5" s="1"/>
  <c r="AZ275" i="5"/>
  <c r="S279" i="5"/>
  <c r="BA279" i="5" s="1"/>
  <c r="AZ279" i="5"/>
  <c r="S283" i="5"/>
  <c r="BA283" i="5" s="1"/>
  <c r="AZ283" i="5"/>
  <c r="S287" i="5"/>
  <c r="BA287" i="5" s="1"/>
  <c r="AZ287" i="5"/>
  <c r="S291" i="5"/>
  <c r="BA291" i="5" s="1"/>
  <c r="AZ291" i="5"/>
  <c r="S295" i="5"/>
  <c r="BA295" i="5" s="1"/>
  <c r="AZ295" i="5"/>
  <c r="S299" i="5"/>
  <c r="BA299" i="5" s="1"/>
  <c r="AZ299" i="5"/>
  <c r="S303" i="5"/>
  <c r="BA303" i="5" s="1"/>
  <c r="AZ303" i="5"/>
  <c r="S307" i="5"/>
  <c r="BA307" i="5" s="1"/>
  <c r="AZ307" i="5"/>
  <c r="S311" i="5"/>
  <c r="BA311" i="5" s="1"/>
  <c r="AZ311" i="5"/>
  <c r="S319" i="5"/>
  <c r="BA319" i="5" s="1"/>
  <c r="AZ319" i="5"/>
  <c r="S323" i="5"/>
  <c r="BA323" i="5" s="1"/>
  <c r="AZ323" i="5"/>
  <c r="S327" i="5"/>
  <c r="BA327" i="5" s="1"/>
  <c r="AZ327" i="5"/>
  <c r="S331" i="5"/>
  <c r="BA331" i="5" s="1"/>
  <c r="AZ331" i="5"/>
  <c r="S335" i="5"/>
  <c r="BA335" i="5" s="1"/>
  <c r="AZ335" i="5"/>
  <c r="S339" i="5"/>
  <c r="BA339" i="5" s="1"/>
  <c r="AZ339" i="5"/>
  <c r="S343" i="5"/>
  <c r="BA343" i="5" s="1"/>
  <c r="AZ343" i="5"/>
  <c r="S347" i="5"/>
  <c r="BA347" i="5" s="1"/>
  <c r="AZ347" i="5"/>
  <c r="S351" i="5"/>
  <c r="BA351" i="5" s="1"/>
  <c r="AZ351" i="5"/>
  <c r="S355" i="5"/>
  <c r="BA355" i="5" s="1"/>
  <c r="AZ355" i="5"/>
  <c r="S359" i="5"/>
  <c r="BA359" i="5" s="1"/>
  <c r="AZ359" i="5"/>
  <c r="S363" i="5"/>
  <c r="BA363" i="5" s="1"/>
  <c r="AZ363" i="5"/>
  <c r="S367" i="5"/>
  <c r="BA367" i="5" s="1"/>
  <c r="AZ367" i="5"/>
  <c r="S371" i="5"/>
  <c r="BA371" i="5" s="1"/>
  <c r="AZ371" i="5"/>
  <c r="S375" i="5"/>
  <c r="BA375" i="5" s="1"/>
  <c r="AZ375" i="5"/>
  <c r="S379" i="5"/>
  <c r="BA379" i="5" s="1"/>
  <c r="AZ379" i="5"/>
  <c r="S383" i="5"/>
  <c r="BA383" i="5" s="1"/>
  <c r="AZ383" i="5"/>
  <c r="S387" i="5"/>
  <c r="BA387" i="5" s="1"/>
  <c r="AZ387" i="5"/>
  <c r="S391" i="5"/>
  <c r="BA391" i="5" s="1"/>
  <c r="AZ391" i="5"/>
  <c r="S395" i="5"/>
  <c r="BA395" i="5" s="1"/>
  <c r="AZ395" i="5"/>
  <c r="S399" i="5"/>
  <c r="BA399" i="5" s="1"/>
  <c r="AZ399" i="5"/>
  <c r="S403" i="5"/>
  <c r="BA403" i="5" s="1"/>
  <c r="AZ403" i="5"/>
  <c r="S407" i="5"/>
  <c r="BA407" i="5" s="1"/>
  <c r="AZ407" i="5"/>
  <c r="S411" i="5"/>
  <c r="BA411" i="5" s="1"/>
  <c r="AZ411" i="5"/>
  <c r="S415" i="5"/>
  <c r="BA415" i="5" s="1"/>
  <c r="AZ415" i="5"/>
  <c r="S419" i="5"/>
  <c r="BA419" i="5" s="1"/>
  <c r="AZ419" i="5"/>
  <c r="S423" i="5"/>
  <c r="BA423" i="5" s="1"/>
  <c r="AZ423" i="5"/>
  <c r="S427" i="5"/>
  <c r="BA427" i="5" s="1"/>
  <c r="AZ427" i="5"/>
  <c r="S431" i="5"/>
  <c r="BA431" i="5" s="1"/>
  <c r="AZ431" i="5"/>
  <c r="AD434" i="5"/>
  <c r="AE15" i="5"/>
  <c r="AE434" i="5" s="1"/>
  <c r="R15" i="5"/>
  <c r="BE15" i="6"/>
  <c r="BC50" i="6"/>
  <c r="S15" i="5" l="1"/>
  <c r="BA15" i="5" s="1"/>
  <c r="AZ15" i="5"/>
  <c r="BH47" i="6"/>
  <c r="BG47" i="6"/>
  <c r="BH46" i="6"/>
  <c r="BG46" i="6"/>
  <c r="BH45" i="6"/>
  <c r="BG45" i="6"/>
  <c r="BH44" i="6"/>
  <c r="BG44" i="6"/>
  <c r="BH43" i="6"/>
  <c r="BG43" i="6"/>
  <c r="BH42" i="6"/>
  <c r="BG42" i="6"/>
  <c r="BH41" i="6"/>
  <c r="BG41" i="6"/>
  <c r="BH40" i="6"/>
  <c r="BG40" i="6"/>
  <c r="BH39" i="6"/>
  <c r="BG39" i="6"/>
  <c r="BH38" i="6"/>
  <c r="BG38" i="6"/>
  <c r="BH37" i="6"/>
  <c r="BG37" i="6"/>
  <c r="BH36" i="6"/>
  <c r="BG36" i="6"/>
  <c r="BH35" i="6"/>
  <c r="BG35" i="6"/>
  <c r="BH34" i="6"/>
  <c r="BG34" i="6"/>
  <c r="BH33" i="6"/>
  <c r="BG33" i="6"/>
  <c r="BH32" i="6"/>
  <c r="BG32" i="6"/>
  <c r="BH31" i="6"/>
  <c r="BG31" i="6"/>
  <c r="BH30" i="6"/>
  <c r="BG30" i="6"/>
  <c r="BH29" i="6"/>
  <c r="BG29" i="6"/>
  <c r="BH28" i="6"/>
  <c r="BG28" i="6"/>
  <c r="BH27" i="6"/>
  <c r="BG27" i="6"/>
  <c r="BH26" i="6"/>
  <c r="BG26" i="6"/>
  <c r="BH25" i="6"/>
  <c r="BG25" i="6"/>
  <c r="BH24" i="6"/>
  <c r="BG24" i="6"/>
  <c r="BH23" i="6"/>
  <c r="BG23" i="6"/>
  <c r="BH22" i="6"/>
  <c r="BG22" i="6"/>
  <c r="BH21" i="6"/>
  <c r="BG21" i="6"/>
  <c r="BH20" i="6"/>
  <c r="BG20" i="6"/>
  <c r="BH19" i="6"/>
  <c r="BG19" i="6"/>
  <c r="BH18" i="6"/>
  <c r="BG18" i="6"/>
  <c r="BH17" i="6"/>
  <c r="BG17" i="6"/>
  <c r="BH16" i="6"/>
  <c r="BG16" i="6"/>
  <c r="BG15" i="6"/>
  <c r="AM47" i="6"/>
  <c r="AN47" i="6" s="1"/>
  <c r="AO47" i="6" s="1"/>
  <c r="AM46" i="6"/>
  <c r="AN46" i="6" s="1"/>
  <c r="AO46" i="6" s="1"/>
  <c r="AM45" i="6"/>
  <c r="AN45" i="6" s="1"/>
  <c r="AO45" i="6" s="1"/>
  <c r="AM44" i="6"/>
  <c r="AN44" i="6" s="1"/>
  <c r="AO44" i="6" s="1"/>
  <c r="AM43" i="6"/>
  <c r="AN43" i="6" s="1"/>
  <c r="AO43" i="6" s="1"/>
  <c r="AM42" i="6"/>
  <c r="AN42" i="6" s="1"/>
  <c r="AO42" i="6" s="1"/>
  <c r="AM41" i="6"/>
  <c r="AN41" i="6" s="1"/>
  <c r="AO41" i="6" s="1"/>
  <c r="AM40" i="6"/>
  <c r="AN40" i="6" s="1"/>
  <c r="AO40" i="6" s="1"/>
  <c r="AM39" i="6"/>
  <c r="AN39" i="6" s="1"/>
  <c r="AO39" i="6" s="1"/>
  <c r="AM38" i="6"/>
  <c r="AN38" i="6" s="1"/>
  <c r="AO38" i="6" s="1"/>
  <c r="AM37" i="6"/>
  <c r="AN37" i="6" s="1"/>
  <c r="AO37" i="6" s="1"/>
  <c r="AM36" i="6"/>
  <c r="AN36" i="6" s="1"/>
  <c r="AO36" i="6" s="1"/>
  <c r="AM35" i="6"/>
  <c r="AN35" i="6" s="1"/>
  <c r="AO35" i="6" s="1"/>
  <c r="AM34" i="6"/>
  <c r="AN34" i="6" s="1"/>
  <c r="AO34" i="6" s="1"/>
  <c r="AM33" i="6"/>
  <c r="AN33" i="6" s="1"/>
  <c r="AO33" i="6" s="1"/>
  <c r="AM32" i="6"/>
  <c r="AN32" i="6" s="1"/>
  <c r="AO32" i="6" s="1"/>
  <c r="AM31" i="6"/>
  <c r="AN31" i="6" s="1"/>
  <c r="AO31" i="6" s="1"/>
  <c r="AM30" i="6"/>
  <c r="AN30" i="6" s="1"/>
  <c r="AO30" i="6" s="1"/>
  <c r="AM29" i="6"/>
  <c r="AN29" i="6" s="1"/>
  <c r="AO29" i="6" s="1"/>
  <c r="AM28" i="6"/>
  <c r="AN28" i="6" s="1"/>
  <c r="AO28" i="6" s="1"/>
  <c r="AM27" i="6"/>
  <c r="AN27" i="6" s="1"/>
  <c r="AO27" i="6" s="1"/>
  <c r="AM26" i="6"/>
  <c r="AN26" i="6" s="1"/>
  <c r="AO26" i="6" s="1"/>
  <c r="AM25" i="6"/>
  <c r="AN25" i="6" s="1"/>
  <c r="AO25" i="6" s="1"/>
  <c r="AM24" i="6"/>
  <c r="AN24" i="6" s="1"/>
  <c r="AO24" i="6" s="1"/>
  <c r="AM23" i="6"/>
  <c r="AN23" i="6" s="1"/>
  <c r="AO23" i="6" s="1"/>
  <c r="AM22" i="6"/>
  <c r="AN22" i="6" s="1"/>
  <c r="AO22" i="6" s="1"/>
  <c r="AM21" i="6"/>
  <c r="AN21" i="6" s="1"/>
  <c r="AO21" i="6" s="1"/>
  <c r="AM20" i="6"/>
  <c r="AN20" i="6" s="1"/>
  <c r="AO20" i="6" s="1"/>
  <c r="AM19" i="6"/>
  <c r="AN19" i="6" s="1"/>
  <c r="AO19" i="6" s="1"/>
  <c r="AM18" i="6"/>
  <c r="AN18" i="6" s="1"/>
  <c r="AO18" i="6" s="1"/>
  <c r="AM17" i="6"/>
  <c r="AN17" i="6" s="1"/>
  <c r="AO17" i="6" s="1"/>
  <c r="AM16" i="6"/>
  <c r="AN16" i="6" s="1"/>
  <c r="AO16" i="6" s="1"/>
  <c r="AM15" i="6"/>
  <c r="AA47" i="6"/>
  <c r="AB47" i="6" s="1"/>
  <c r="AC47" i="6" s="1"/>
  <c r="AA46" i="6"/>
  <c r="AB46" i="6" s="1"/>
  <c r="AC46" i="6" s="1"/>
  <c r="AA45" i="6"/>
  <c r="AB45" i="6" s="1"/>
  <c r="AC45" i="6" s="1"/>
  <c r="AA44" i="6"/>
  <c r="AB44" i="6" s="1"/>
  <c r="AC44" i="6" s="1"/>
  <c r="AA43" i="6"/>
  <c r="AB43" i="6" s="1"/>
  <c r="AC43" i="6" s="1"/>
  <c r="AA42" i="6"/>
  <c r="AB42" i="6" s="1"/>
  <c r="AC42" i="6" s="1"/>
  <c r="AA41" i="6"/>
  <c r="AB41" i="6" s="1"/>
  <c r="AC41" i="6" s="1"/>
  <c r="AA40" i="6"/>
  <c r="AB40" i="6" s="1"/>
  <c r="AC40" i="6" s="1"/>
  <c r="AA39" i="6"/>
  <c r="AB39" i="6" s="1"/>
  <c r="AC39" i="6" s="1"/>
  <c r="AA38" i="6"/>
  <c r="AB38" i="6" s="1"/>
  <c r="AC38" i="6" s="1"/>
  <c r="AA37" i="6"/>
  <c r="AB37" i="6" s="1"/>
  <c r="AC37" i="6" s="1"/>
  <c r="AA36" i="6"/>
  <c r="AB36" i="6" s="1"/>
  <c r="AC36" i="6" s="1"/>
  <c r="AA35" i="6"/>
  <c r="AB35" i="6" s="1"/>
  <c r="AC35" i="6" s="1"/>
  <c r="AA34" i="6"/>
  <c r="AB34" i="6" s="1"/>
  <c r="AC34" i="6" s="1"/>
  <c r="AA33" i="6"/>
  <c r="AB33" i="6" s="1"/>
  <c r="AC33" i="6" s="1"/>
  <c r="AA32" i="6"/>
  <c r="AB32" i="6" s="1"/>
  <c r="AC32" i="6" s="1"/>
  <c r="AA31" i="6"/>
  <c r="AB31" i="6" s="1"/>
  <c r="AC31" i="6" s="1"/>
  <c r="AA30" i="6"/>
  <c r="AB30" i="6" s="1"/>
  <c r="AC30" i="6" s="1"/>
  <c r="AA29" i="6"/>
  <c r="AB29" i="6" s="1"/>
  <c r="AC29" i="6" s="1"/>
  <c r="AA28" i="6"/>
  <c r="AB28" i="6" s="1"/>
  <c r="AC28" i="6" s="1"/>
  <c r="AA27" i="6"/>
  <c r="AB27" i="6" s="1"/>
  <c r="AC27" i="6" s="1"/>
  <c r="AA26" i="6"/>
  <c r="AB26" i="6" s="1"/>
  <c r="AC26" i="6" s="1"/>
  <c r="AA25" i="6"/>
  <c r="AB25" i="6" s="1"/>
  <c r="AC25" i="6" s="1"/>
  <c r="AA24" i="6"/>
  <c r="AB24" i="6" s="1"/>
  <c r="AC24" i="6" s="1"/>
  <c r="AA23" i="6"/>
  <c r="AB23" i="6" s="1"/>
  <c r="AC23" i="6" s="1"/>
  <c r="AA22" i="6"/>
  <c r="AB22" i="6" s="1"/>
  <c r="AC22" i="6" s="1"/>
  <c r="AA21" i="6"/>
  <c r="AB21" i="6" s="1"/>
  <c r="AC21" i="6" s="1"/>
  <c r="AA20" i="6"/>
  <c r="AB20" i="6" s="1"/>
  <c r="AC20" i="6" s="1"/>
  <c r="AA19" i="6"/>
  <c r="AB19" i="6" s="1"/>
  <c r="AC19" i="6" s="1"/>
  <c r="AA18" i="6"/>
  <c r="AB18" i="6" s="1"/>
  <c r="AC18" i="6" s="1"/>
  <c r="AA17" i="6"/>
  <c r="AB17" i="6" s="1"/>
  <c r="AC17" i="6" s="1"/>
  <c r="AA16" i="6"/>
  <c r="AB16" i="6" s="1"/>
  <c r="AC16" i="6" s="1"/>
  <c r="AA15" i="6"/>
  <c r="O49" i="6"/>
  <c r="P49" i="6" s="1"/>
  <c r="O48" i="6"/>
  <c r="P48" i="6" s="1"/>
  <c r="O47" i="6"/>
  <c r="P47" i="6" s="1"/>
  <c r="O46" i="6"/>
  <c r="P46" i="6" s="1"/>
  <c r="O45" i="6"/>
  <c r="P45" i="6" s="1"/>
  <c r="O44" i="6"/>
  <c r="P44" i="6" s="1"/>
  <c r="O43" i="6"/>
  <c r="P43" i="6" s="1"/>
  <c r="O42" i="6"/>
  <c r="P42" i="6" s="1"/>
  <c r="O41" i="6"/>
  <c r="P41" i="6" s="1"/>
  <c r="O40" i="6"/>
  <c r="P40" i="6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O29" i="6"/>
  <c r="P29" i="6" s="1"/>
  <c r="O28" i="6"/>
  <c r="P28" i="6" s="1"/>
  <c r="O27" i="6"/>
  <c r="P27" i="6" s="1"/>
  <c r="O26" i="6"/>
  <c r="P26" i="6" s="1"/>
  <c r="O25" i="6"/>
  <c r="P25" i="6" s="1"/>
  <c r="O24" i="6"/>
  <c r="P24" i="6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O17" i="6"/>
  <c r="P17" i="6" s="1"/>
  <c r="O16" i="6"/>
  <c r="P16" i="6" s="1"/>
  <c r="O15" i="6"/>
  <c r="P15" i="6" s="1"/>
  <c r="AV16" i="7"/>
  <c r="AX16" i="7" s="1"/>
  <c r="AY16" i="7" s="1"/>
  <c r="BE16" i="7"/>
  <c r="AV17" i="7"/>
  <c r="AX17" i="7" s="1"/>
  <c r="AY17" i="7" s="1"/>
  <c r="BE17" i="7"/>
  <c r="AV18" i="7"/>
  <c r="AX18" i="7" s="1"/>
  <c r="BE18" i="7"/>
  <c r="AV19" i="7"/>
  <c r="AX19" i="7" s="1"/>
  <c r="BE19" i="7"/>
  <c r="AV20" i="7"/>
  <c r="AX20" i="7" s="1"/>
  <c r="AY20" i="7" s="1"/>
  <c r="BE20" i="7"/>
  <c r="AV21" i="7"/>
  <c r="AX21" i="7" s="1"/>
  <c r="AY21" i="7" s="1"/>
  <c r="BE21" i="7"/>
  <c r="AV22" i="7"/>
  <c r="AX22" i="7" s="1"/>
  <c r="BE22" i="7"/>
  <c r="AV23" i="7"/>
  <c r="AX23" i="7" s="1"/>
  <c r="BE23" i="7"/>
  <c r="AV24" i="7"/>
  <c r="AX24" i="7" s="1"/>
  <c r="AY24" i="7" s="1"/>
  <c r="BE24" i="7"/>
  <c r="AV25" i="7"/>
  <c r="AX25" i="7" s="1"/>
  <c r="AY25" i="7" s="1"/>
  <c r="BE25" i="7"/>
  <c r="AV26" i="7"/>
  <c r="AX26" i="7" s="1"/>
  <c r="BE26" i="7"/>
  <c r="AV27" i="7"/>
  <c r="AX27" i="7" s="1"/>
  <c r="BE27" i="7"/>
  <c r="AV28" i="7"/>
  <c r="AX28" i="7" s="1"/>
  <c r="AY28" i="7" s="1"/>
  <c r="BE28" i="7"/>
  <c r="AV29" i="7"/>
  <c r="AX29" i="7" s="1"/>
  <c r="AY29" i="7" s="1"/>
  <c r="BE29" i="7"/>
  <c r="AV30" i="7"/>
  <c r="AX30" i="7" s="1"/>
  <c r="BE30" i="7"/>
  <c r="AV31" i="7"/>
  <c r="AX31" i="7" s="1"/>
  <c r="BE31" i="7"/>
  <c r="AV32" i="7"/>
  <c r="AX32" i="7" s="1"/>
  <c r="AY32" i="7" s="1"/>
  <c r="BE32" i="7"/>
  <c r="AV33" i="7"/>
  <c r="AX33" i="7" s="1"/>
  <c r="AY33" i="7" s="1"/>
  <c r="BE33" i="7"/>
  <c r="AV34" i="7"/>
  <c r="AX34" i="7" s="1"/>
  <c r="BE34" i="7"/>
  <c r="AV35" i="7"/>
  <c r="AX35" i="7" s="1"/>
  <c r="BE35" i="7"/>
  <c r="AV36" i="7"/>
  <c r="AX36" i="7" s="1"/>
  <c r="AY36" i="7" s="1"/>
  <c r="BE36" i="7"/>
  <c r="AV37" i="7"/>
  <c r="AX37" i="7" s="1"/>
  <c r="AY37" i="7" s="1"/>
  <c r="BE37" i="7"/>
  <c r="AV38" i="7"/>
  <c r="AX38" i="7" s="1"/>
  <c r="BE38" i="7"/>
  <c r="AV39" i="7"/>
  <c r="AX39" i="7" s="1"/>
  <c r="BE39" i="7"/>
  <c r="AV40" i="7"/>
  <c r="AX40" i="7" s="1"/>
  <c r="AY40" i="7" s="1"/>
  <c r="BE40" i="7"/>
  <c r="AV41" i="7"/>
  <c r="AX41" i="7" s="1"/>
  <c r="AY41" i="7" s="1"/>
  <c r="BE41" i="7"/>
  <c r="AV42" i="7"/>
  <c r="AX42" i="7" s="1"/>
  <c r="BE42" i="7"/>
  <c r="AV43" i="7"/>
  <c r="AX43" i="7" s="1"/>
  <c r="BE43" i="7"/>
  <c r="AV44" i="7"/>
  <c r="AX44" i="7" s="1"/>
  <c r="AY44" i="7" s="1"/>
  <c r="BE44" i="7"/>
  <c r="AV45" i="7"/>
  <c r="AX45" i="7" s="1"/>
  <c r="AY45" i="7" s="1"/>
  <c r="BE45" i="7"/>
  <c r="AV46" i="7"/>
  <c r="AX46" i="7" s="1"/>
  <c r="BE46" i="7"/>
  <c r="AV47" i="7"/>
  <c r="AX47" i="7" s="1"/>
  <c r="BE47" i="7"/>
  <c r="AV48" i="7"/>
  <c r="AX48" i="7" s="1"/>
  <c r="AY48" i="7" s="1"/>
  <c r="BE48" i="7"/>
  <c r="AV49" i="7"/>
  <c r="AX49" i="7" s="1"/>
  <c r="AY49" i="7" s="1"/>
  <c r="BE49" i="7"/>
  <c r="AV50" i="7"/>
  <c r="AX50" i="7" s="1"/>
  <c r="BE50" i="7"/>
  <c r="AV51" i="7"/>
  <c r="AX51" i="7" s="1"/>
  <c r="BE51" i="7"/>
  <c r="AV52" i="7"/>
  <c r="AX52" i="7" s="1"/>
  <c r="AY52" i="7" s="1"/>
  <c r="BE52" i="7"/>
  <c r="AV53" i="7"/>
  <c r="AX53" i="7" s="1"/>
  <c r="AY53" i="7" s="1"/>
  <c r="BE53" i="7"/>
  <c r="AV54" i="7"/>
  <c r="AX54" i="7" s="1"/>
  <c r="BE54" i="7"/>
  <c r="AV55" i="7"/>
  <c r="AX55" i="7" s="1"/>
  <c r="BE55" i="7"/>
  <c r="AV56" i="7"/>
  <c r="AX56" i="7" s="1"/>
  <c r="AY56" i="7" s="1"/>
  <c r="BE56" i="7"/>
  <c r="AV57" i="7"/>
  <c r="AX57" i="7" s="1"/>
  <c r="AY57" i="7" s="1"/>
  <c r="BE57" i="7"/>
  <c r="AV58" i="7"/>
  <c r="AX58" i="7" s="1"/>
  <c r="BE58" i="7"/>
  <c r="AV59" i="7"/>
  <c r="AX59" i="7" s="1"/>
  <c r="BE59" i="7"/>
  <c r="AV60" i="7"/>
  <c r="AX60" i="7" s="1"/>
  <c r="AY60" i="7" s="1"/>
  <c r="BE60" i="7"/>
  <c r="AV61" i="7"/>
  <c r="AX61" i="7" s="1"/>
  <c r="AY61" i="7" s="1"/>
  <c r="BE61" i="7"/>
  <c r="AV62" i="7"/>
  <c r="AX62" i="7" s="1"/>
  <c r="BE62" i="7"/>
  <c r="AV63" i="7"/>
  <c r="AX63" i="7" s="1"/>
  <c r="BE63" i="7"/>
  <c r="AV64" i="7"/>
  <c r="AX64" i="7" s="1"/>
  <c r="AY64" i="7" s="1"/>
  <c r="BE64" i="7"/>
  <c r="AV65" i="7"/>
  <c r="AX65" i="7" s="1"/>
  <c r="AY65" i="7" s="1"/>
  <c r="BE65" i="7"/>
  <c r="AV66" i="7"/>
  <c r="AX66" i="7" s="1"/>
  <c r="BE66" i="7"/>
  <c r="AV67" i="7"/>
  <c r="AX67" i="7" s="1"/>
  <c r="BE67" i="7"/>
  <c r="AV68" i="7"/>
  <c r="AX68" i="7" s="1"/>
  <c r="AY68" i="7" s="1"/>
  <c r="BE68" i="7"/>
  <c r="AV69" i="7"/>
  <c r="AX69" i="7" s="1"/>
  <c r="AY69" i="7" s="1"/>
  <c r="BE69" i="7"/>
  <c r="AV70" i="7"/>
  <c r="AX70" i="7" s="1"/>
  <c r="BE70" i="7"/>
  <c r="AV71" i="7"/>
  <c r="AX71" i="7" s="1"/>
  <c r="BE71" i="7"/>
  <c r="AV72" i="7"/>
  <c r="AX72" i="7" s="1"/>
  <c r="AY72" i="7" s="1"/>
  <c r="BE72" i="7"/>
  <c r="AV73" i="7"/>
  <c r="AX73" i="7" s="1"/>
  <c r="AY73" i="7" s="1"/>
  <c r="BE73" i="7"/>
  <c r="AV74" i="7"/>
  <c r="AX74" i="7" s="1"/>
  <c r="BE74" i="7"/>
  <c r="AV75" i="7"/>
  <c r="AX75" i="7" s="1"/>
  <c r="BE75" i="7"/>
  <c r="AV76" i="7"/>
  <c r="AX76" i="7" s="1"/>
  <c r="AY76" i="7" s="1"/>
  <c r="BE76" i="7"/>
  <c r="AV77" i="7"/>
  <c r="AX77" i="7" s="1"/>
  <c r="AY77" i="7" s="1"/>
  <c r="BE77" i="7"/>
  <c r="AV78" i="7"/>
  <c r="AX78" i="7" s="1"/>
  <c r="BE78" i="7"/>
  <c r="AV79" i="7"/>
  <c r="AX79" i="7" s="1"/>
  <c r="BE79" i="7"/>
  <c r="AV80" i="7"/>
  <c r="AX80" i="7" s="1"/>
  <c r="AY80" i="7" s="1"/>
  <c r="BE80" i="7"/>
  <c r="AV81" i="7"/>
  <c r="AX81" i="7" s="1"/>
  <c r="AY81" i="7" s="1"/>
  <c r="BE81" i="7"/>
  <c r="AV82" i="7"/>
  <c r="AX82" i="7" s="1"/>
  <c r="BE82" i="7"/>
  <c r="AV83" i="7"/>
  <c r="AX83" i="7" s="1"/>
  <c r="BE83" i="7"/>
  <c r="AV84" i="7"/>
  <c r="AX84" i="7" s="1"/>
  <c r="AY84" i="7" s="1"/>
  <c r="BE84" i="7"/>
  <c r="AV85" i="7"/>
  <c r="AX85" i="7" s="1"/>
  <c r="AY85" i="7" s="1"/>
  <c r="BE85" i="7"/>
  <c r="AV86" i="7"/>
  <c r="AX86" i="7" s="1"/>
  <c r="BE86" i="7"/>
  <c r="AV87" i="7"/>
  <c r="AX87" i="7" s="1"/>
  <c r="BE87" i="7"/>
  <c r="AV88" i="7"/>
  <c r="AX88" i="7" s="1"/>
  <c r="AY88" i="7" s="1"/>
  <c r="BE88" i="7"/>
  <c r="AV89" i="7"/>
  <c r="AX89" i="7" s="1"/>
  <c r="AY89" i="7" s="1"/>
  <c r="BE89" i="7"/>
  <c r="AV90" i="7"/>
  <c r="AX90" i="7" s="1"/>
  <c r="BE90" i="7"/>
  <c r="AV91" i="7"/>
  <c r="AX91" i="7" s="1"/>
  <c r="BE91" i="7"/>
  <c r="AV92" i="7"/>
  <c r="AX92" i="7" s="1"/>
  <c r="AY92" i="7" s="1"/>
  <c r="BE92" i="7"/>
  <c r="AV93" i="7"/>
  <c r="AX93" i="7" s="1"/>
  <c r="AY93" i="7" s="1"/>
  <c r="BE93" i="7"/>
  <c r="AV94" i="7"/>
  <c r="AX94" i="7" s="1"/>
  <c r="BE94" i="7"/>
  <c r="AV95" i="7"/>
  <c r="AX95" i="7" s="1"/>
  <c r="BE95" i="7"/>
  <c r="AV96" i="7"/>
  <c r="AX96" i="7" s="1"/>
  <c r="AY96" i="7" s="1"/>
  <c r="BE96" i="7"/>
  <c r="AV97" i="7"/>
  <c r="AX97" i="7" s="1"/>
  <c r="AY97" i="7" s="1"/>
  <c r="BE97" i="7"/>
  <c r="AV98" i="7"/>
  <c r="AX98" i="7" s="1"/>
  <c r="BE98" i="7"/>
  <c r="AV99" i="7"/>
  <c r="AX99" i="7" s="1"/>
  <c r="BE99" i="7"/>
  <c r="AV100" i="7"/>
  <c r="AX100" i="7" s="1"/>
  <c r="AY100" i="7" s="1"/>
  <c r="BE100" i="7"/>
  <c r="AV101" i="7"/>
  <c r="AX101" i="7" s="1"/>
  <c r="AY101" i="7" s="1"/>
  <c r="BE101" i="7"/>
  <c r="AV102" i="7"/>
  <c r="AX102" i="7" s="1"/>
  <c r="BE102" i="7"/>
  <c r="AV103" i="7"/>
  <c r="AX103" i="7" s="1"/>
  <c r="AY103" i="7" s="1"/>
  <c r="BE103" i="7"/>
  <c r="AV104" i="7"/>
  <c r="AX104" i="7" s="1"/>
  <c r="BE104" i="7"/>
  <c r="AV105" i="7"/>
  <c r="AX105" i="7" s="1"/>
  <c r="AY105" i="7" s="1"/>
  <c r="BE105" i="7"/>
  <c r="AV106" i="7"/>
  <c r="AX106" i="7" s="1"/>
  <c r="BE106" i="7"/>
  <c r="AV107" i="7"/>
  <c r="AX107" i="7" s="1"/>
  <c r="BE107" i="7"/>
  <c r="AV108" i="7"/>
  <c r="AX108" i="7" s="1"/>
  <c r="BE108" i="7"/>
  <c r="AV109" i="7"/>
  <c r="AX109" i="7" s="1"/>
  <c r="AY109" i="7" s="1"/>
  <c r="BE109" i="7"/>
  <c r="AV110" i="7"/>
  <c r="AX110" i="7" s="1"/>
  <c r="BE110" i="7"/>
  <c r="AV111" i="7"/>
  <c r="AX111" i="7" s="1"/>
  <c r="AY111" i="7" s="1"/>
  <c r="BE111" i="7"/>
  <c r="AV112" i="7"/>
  <c r="AX112" i="7" s="1"/>
  <c r="BE112" i="7"/>
  <c r="AV113" i="7"/>
  <c r="AX113" i="7" s="1"/>
  <c r="AY113" i="7" s="1"/>
  <c r="BE113" i="7"/>
  <c r="AV114" i="7"/>
  <c r="AX114" i="7" s="1"/>
  <c r="AY114" i="7" s="1"/>
  <c r="BE114" i="7"/>
  <c r="AV115" i="7"/>
  <c r="AX115" i="7" s="1"/>
  <c r="AY115" i="7" s="1"/>
  <c r="BE115" i="7"/>
  <c r="AV116" i="7"/>
  <c r="AX116" i="7" s="1"/>
  <c r="BE116" i="7"/>
  <c r="AV117" i="7"/>
  <c r="AX117" i="7" s="1"/>
  <c r="BE117" i="7"/>
  <c r="AV118" i="7"/>
  <c r="AX118" i="7" s="1"/>
  <c r="BE118" i="7"/>
  <c r="AV119" i="7"/>
  <c r="AX119" i="7" s="1"/>
  <c r="BE119" i="7"/>
  <c r="AV120" i="7"/>
  <c r="AX120" i="7" s="1"/>
  <c r="BE120" i="7"/>
  <c r="AV121" i="7"/>
  <c r="AX121" i="7" s="1"/>
  <c r="BE121" i="7"/>
  <c r="AV122" i="7"/>
  <c r="AX122" i="7" s="1"/>
  <c r="AY122" i="7" s="1"/>
  <c r="BE122" i="7"/>
  <c r="AV123" i="7"/>
  <c r="AX123" i="7" s="1"/>
  <c r="BE123" i="7"/>
  <c r="AV124" i="7"/>
  <c r="AX124" i="7" s="1"/>
  <c r="BE124" i="7"/>
  <c r="AV125" i="7"/>
  <c r="AX125" i="7" s="1"/>
  <c r="BE125" i="7"/>
  <c r="AV126" i="7"/>
  <c r="AX126" i="7" s="1"/>
  <c r="BE126" i="7"/>
  <c r="AV127" i="7"/>
  <c r="AX127" i="7" s="1"/>
  <c r="BE127" i="7"/>
  <c r="AV128" i="7"/>
  <c r="AX128" i="7" s="1"/>
  <c r="BE128" i="7"/>
  <c r="AV129" i="7"/>
  <c r="AX129" i="7" s="1"/>
  <c r="BE129" i="7"/>
  <c r="AV130" i="7"/>
  <c r="AX130" i="7" s="1"/>
  <c r="BE130" i="7"/>
  <c r="AV131" i="7"/>
  <c r="AX131" i="7" s="1"/>
  <c r="BE131" i="7"/>
  <c r="AV132" i="7"/>
  <c r="AX132" i="7" s="1"/>
  <c r="BE132" i="7"/>
  <c r="AV133" i="7"/>
  <c r="AX133" i="7" s="1"/>
  <c r="BE133" i="7"/>
  <c r="AV134" i="7"/>
  <c r="AX134" i="7" s="1"/>
  <c r="BE134" i="7"/>
  <c r="AV135" i="7"/>
  <c r="AX135" i="7" s="1"/>
  <c r="BE135" i="7"/>
  <c r="AV136" i="7"/>
  <c r="AX136" i="7" s="1"/>
  <c r="BE136" i="7"/>
  <c r="AV137" i="7"/>
  <c r="AX137" i="7" s="1"/>
  <c r="BE137" i="7"/>
  <c r="AV138" i="7"/>
  <c r="AX138" i="7" s="1"/>
  <c r="BE138" i="7"/>
  <c r="AV139" i="7"/>
  <c r="AX139" i="7" s="1"/>
  <c r="BE139" i="7"/>
  <c r="AV140" i="7"/>
  <c r="AX140" i="7" s="1"/>
  <c r="BE140" i="7"/>
  <c r="AV141" i="7"/>
  <c r="AX141" i="7" s="1"/>
  <c r="BE141" i="7"/>
  <c r="AV142" i="7"/>
  <c r="AX142" i="7" s="1"/>
  <c r="BE142" i="7"/>
  <c r="AV143" i="7"/>
  <c r="AX143" i="7" s="1"/>
  <c r="BE143" i="7"/>
  <c r="AV144" i="7"/>
  <c r="AX144" i="7" s="1"/>
  <c r="BE144" i="7"/>
  <c r="AV145" i="7"/>
  <c r="AX145" i="7" s="1"/>
  <c r="BE145" i="7"/>
  <c r="AV146" i="7"/>
  <c r="AX146" i="7" s="1"/>
  <c r="BE146" i="7"/>
  <c r="AV147" i="7"/>
  <c r="AX147" i="7" s="1"/>
  <c r="BE147" i="7"/>
  <c r="AV148" i="7"/>
  <c r="AX148" i="7" s="1"/>
  <c r="BE148" i="7"/>
  <c r="AV149" i="7"/>
  <c r="AX149" i="7" s="1"/>
  <c r="BE149" i="7"/>
  <c r="AV150" i="7"/>
  <c r="AX150" i="7" s="1"/>
  <c r="BE150" i="7"/>
  <c r="AV151" i="7"/>
  <c r="AX151" i="7" s="1"/>
  <c r="BE151" i="7"/>
  <c r="AV152" i="7"/>
  <c r="AX152" i="7" s="1"/>
  <c r="BE152" i="7"/>
  <c r="AV153" i="7"/>
  <c r="AX153" i="7" s="1"/>
  <c r="BE153" i="7"/>
  <c r="AV154" i="7"/>
  <c r="AX154" i="7" s="1"/>
  <c r="BE154" i="7"/>
  <c r="AV155" i="7"/>
  <c r="AX155" i="7" s="1"/>
  <c r="BE155" i="7"/>
  <c r="AV156" i="7"/>
  <c r="AX156" i="7" s="1"/>
  <c r="BE156" i="7"/>
  <c r="AV157" i="7"/>
  <c r="AX157" i="7" s="1"/>
  <c r="BE157" i="7"/>
  <c r="AV158" i="7"/>
  <c r="AX158" i="7" s="1"/>
  <c r="BE158" i="7"/>
  <c r="AV159" i="7"/>
  <c r="AX159" i="7" s="1"/>
  <c r="BE159" i="7"/>
  <c r="AV160" i="7"/>
  <c r="AX160" i="7" s="1"/>
  <c r="BE160" i="7"/>
  <c r="AV161" i="7"/>
  <c r="AX161" i="7" s="1"/>
  <c r="BE161" i="7"/>
  <c r="AV162" i="7"/>
  <c r="AX162" i="7" s="1"/>
  <c r="BE162" i="7"/>
  <c r="AV163" i="7"/>
  <c r="AX163" i="7" s="1"/>
  <c r="BE163" i="7"/>
  <c r="AV164" i="7"/>
  <c r="AX164" i="7" s="1"/>
  <c r="BE164" i="7"/>
  <c r="AV165" i="7"/>
  <c r="AX165" i="7" s="1"/>
  <c r="BE165" i="7"/>
  <c r="AV166" i="7"/>
  <c r="AX166" i="7" s="1"/>
  <c r="BE166" i="7"/>
  <c r="AV167" i="7"/>
  <c r="AX167" i="7" s="1"/>
  <c r="BE167" i="7"/>
  <c r="AV168" i="7"/>
  <c r="AX168" i="7" s="1"/>
  <c r="BE168" i="7"/>
  <c r="AV169" i="7"/>
  <c r="AX169" i="7" s="1"/>
  <c r="BE169" i="7"/>
  <c r="AV170" i="7"/>
  <c r="AX170" i="7" s="1"/>
  <c r="BE170" i="7"/>
  <c r="AV171" i="7"/>
  <c r="AX171" i="7" s="1"/>
  <c r="BE171" i="7"/>
  <c r="AV172" i="7"/>
  <c r="AX172" i="7" s="1"/>
  <c r="BE172" i="7"/>
  <c r="BE15" i="7"/>
  <c r="AV15" i="7"/>
  <c r="AX15" i="7" s="1"/>
  <c r="Q18" i="6" l="1"/>
  <c r="BA18" i="6" s="1"/>
  <c r="AZ18" i="6"/>
  <c r="Q22" i="6"/>
  <c r="BA22" i="6" s="1"/>
  <c r="AZ22" i="6"/>
  <c r="Q26" i="6"/>
  <c r="BA26" i="6" s="1"/>
  <c r="AZ26" i="6"/>
  <c r="Q30" i="6"/>
  <c r="BA30" i="6" s="1"/>
  <c r="AZ30" i="6"/>
  <c r="Q34" i="6"/>
  <c r="BA34" i="6" s="1"/>
  <c r="AZ34" i="6"/>
  <c r="Q38" i="6"/>
  <c r="BA38" i="6" s="1"/>
  <c r="AZ38" i="6"/>
  <c r="Q42" i="6"/>
  <c r="BA42" i="6" s="1"/>
  <c r="AZ42" i="6"/>
  <c r="Q46" i="6"/>
  <c r="BA46" i="6" s="1"/>
  <c r="AZ46" i="6"/>
  <c r="Q15" i="6"/>
  <c r="Q19" i="6"/>
  <c r="BA19" i="6" s="1"/>
  <c r="AZ19" i="6"/>
  <c r="Q23" i="6"/>
  <c r="BA23" i="6" s="1"/>
  <c r="AZ23" i="6"/>
  <c r="Q27" i="6"/>
  <c r="BA27" i="6" s="1"/>
  <c r="AZ27" i="6"/>
  <c r="Q31" i="6"/>
  <c r="BA31" i="6" s="1"/>
  <c r="AZ31" i="6"/>
  <c r="Q35" i="6"/>
  <c r="BA35" i="6" s="1"/>
  <c r="AZ35" i="6"/>
  <c r="Q39" i="6"/>
  <c r="BA39" i="6" s="1"/>
  <c r="AZ39" i="6"/>
  <c r="Q43" i="6"/>
  <c r="BA43" i="6" s="1"/>
  <c r="AZ43" i="6"/>
  <c r="Q47" i="6"/>
  <c r="BA47" i="6" s="1"/>
  <c r="AZ47" i="6"/>
  <c r="Q16" i="6"/>
  <c r="BA16" i="6" s="1"/>
  <c r="AZ16" i="6"/>
  <c r="Q20" i="6"/>
  <c r="BA20" i="6" s="1"/>
  <c r="AZ20" i="6"/>
  <c r="Q24" i="6"/>
  <c r="BA24" i="6" s="1"/>
  <c r="AZ24" i="6"/>
  <c r="Q28" i="6"/>
  <c r="BA28" i="6" s="1"/>
  <c r="AZ28" i="6"/>
  <c r="Q32" i="6"/>
  <c r="BA32" i="6" s="1"/>
  <c r="AZ32" i="6"/>
  <c r="Q36" i="6"/>
  <c r="BA36" i="6" s="1"/>
  <c r="AZ36" i="6"/>
  <c r="Q40" i="6"/>
  <c r="BA40" i="6" s="1"/>
  <c r="AZ40" i="6"/>
  <c r="Q44" i="6"/>
  <c r="BA44" i="6" s="1"/>
  <c r="AZ44" i="6"/>
  <c r="Q17" i="6"/>
  <c r="BA17" i="6" s="1"/>
  <c r="AZ17" i="6"/>
  <c r="Q21" i="6"/>
  <c r="BA21" i="6" s="1"/>
  <c r="AZ21" i="6"/>
  <c r="Q25" i="6"/>
  <c r="BA25" i="6" s="1"/>
  <c r="AZ25" i="6"/>
  <c r="Q29" i="6"/>
  <c r="BA29" i="6" s="1"/>
  <c r="AZ29" i="6"/>
  <c r="Q33" i="6"/>
  <c r="BA33" i="6" s="1"/>
  <c r="AZ33" i="6"/>
  <c r="Q37" i="6"/>
  <c r="BA37" i="6" s="1"/>
  <c r="AZ37" i="6"/>
  <c r="Q41" i="6"/>
  <c r="BA41" i="6" s="1"/>
  <c r="AZ41" i="6"/>
  <c r="Q45" i="6"/>
  <c r="BA45" i="6" s="1"/>
  <c r="AZ45" i="6"/>
  <c r="AY167" i="7"/>
  <c r="AY163" i="7"/>
  <c r="AY159" i="7"/>
  <c r="AY171" i="7"/>
  <c r="AY155" i="7"/>
  <c r="AY151" i="7"/>
  <c r="AY169" i="7"/>
  <c r="AY165" i="7"/>
  <c r="AY161" i="7"/>
  <c r="AY157" i="7"/>
  <c r="AY153" i="7"/>
  <c r="AY149" i="7"/>
  <c r="AY116" i="7"/>
  <c r="AY107" i="7"/>
  <c r="AA50" i="6"/>
  <c r="AR48" i="6"/>
  <c r="AS48" i="6" s="1"/>
  <c r="AR33" i="6"/>
  <c r="AS33" i="6" s="1"/>
  <c r="AR16" i="6"/>
  <c r="AS16" i="6" s="1"/>
  <c r="AR23" i="6"/>
  <c r="AS23" i="6" s="1"/>
  <c r="AR47" i="6"/>
  <c r="AS47" i="6" s="1"/>
  <c r="AR26" i="6"/>
  <c r="AS26" i="6" s="1"/>
  <c r="AR42" i="6"/>
  <c r="AS42" i="6" s="1"/>
  <c r="AR17" i="6"/>
  <c r="AS17" i="6" s="1"/>
  <c r="AR21" i="6"/>
  <c r="AS21" i="6" s="1"/>
  <c r="AR25" i="6"/>
  <c r="AS25" i="6" s="1"/>
  <c r="AR29" i="6"/>
  <c r="AS29" i="6" s="1"/>
  <c r="AR20" i="6"/>
  <c r="AS20" i="6" s="1"/>
  <c r="AR28" i="6"/>
  <c r="AS28" i="6" s="1"/>
  <c r="AR36" i="6"/>
  <c r="AS36" i="6" s="1"/>
  <c r="AR44" i="6"/>
  <c r="AS44" i="6" s="1"/>
  <c r="AR19" i="6"/>
  <c r="AS19" i="6" s="1"/>
  <c r="AR27" i="6"/>
  <c r="AS27" i="6" s="1"/>
  <c r="AR31" i="6"/>
  <c r="AS31" i="6" s="1"/>
  <c r="AR24" i="6"/>
  <c r="AS24" i="6" s="1"/>
  <c r="AR32" i="6"/>
  <c r="AS32" i="6" s="1"/>
  <c r="AR40" i="6"/>
  <c r="AS40" i="6" s="1"/>
  <c r="AR35" i="6"/>
  <c r="AS35" i="6" s="1"/>
  <c r="AR39" i="6"/>
  <c r="AS39" i="6" s="1"/>
  <c r="AR43" i="6"/>
  <c r="AS43" i="6" s="1"/>
  <c r="AR18" i="6"/>
  <c r="AS18" i="6" s="1"/>
  <c r="AR34" i="6"/>
  <c r="AS34" i="6" s="1"/>
  <c r="AR37" i="6"/>
  <c r="AS37" i="6" s="1"/>
  <c r="AR41" i="6"/>
  <c r="AS41" i="6" s="1"/>
  <c r="AR45" i="6"/>
  <c r="AS45" i="6" s="1"/>
  <c r="AR49" i="6"/>
  <c r="AS49" i="6" s="1"/>
  <c r="AR22" i="6"/>
  <c r="AS22" i="6" s="1"/>
  <c r="AR30" i="6"/>
  <c r="AS30" i="6" s="1"/>
  <c r="AR38" i="6"/>
  <c r="AS38" i="6" s="1"/>
  <c r="AR46" i="6"/>
  <c r="AS46" i="6" s="1"/>
  <c r="AM50" i="6"/>
  <c r="AN15" i="6"/>
  <c r="AO15" i="6" s="1"/>
  <c r="AB15" i="6"/>
  <c r="AY150" i="7"/>
  <c r="AY145" i="7"/>
  <c r="AY143" i="7"/>
  <c r="AY141" i="7"/>
  <c r="AY139" i="7"/>
  <c r="AY137" i="7"/>
  <c r="AY135" i="7"/>
  <c r="AY133" i="7"/>
  <c r="AY131" i="7"/>
  <c r="AY129" i="7"/>
  <c r="AY127" i="7"/>
  <c r="AY125" i="7"/>
  <c r="AY123" i="7"/>
  <c r="AY170" i="7"/>
  <c r="AY166" i="7"/>
  <c r="AY162" i="7"/>
  <c r="AY158" i="7"/>
  <c r="AY154" i="7"/>
  <c r="AY147" i="7"/>
  <c r="AY172" i="7"/>
  <c r="AY168" i="7"/>
  <c r="AY164" i="7"/>
  <c r="AY160" i="7"/>
  <c r="AY156" i="7"/>
  <c r="AY152" i="7"/>
  <c r="AY148" i="7"/>
  <c r="AY146" i="7"/>
  <c r="AY144" i="7"/>
  <c r="AY142" i="7"/>
  <c r="AY140" i="7"/>
  <c r="AY138" i="7"/>
  <c r="AY136" i="7"/>
  <c r="AY134" i="7"/>
  <c r="AY132" i="7"/>
  <c r="AY130" i="7"/>
  <c r="AY128" i="7"/>
  <c r="AY126" i="7"/>
  <c r="AY124" i="7"/>
  <c r="AY110" i="7"/>
  <c r="AY106" i="7"/>
  <c r="AY102" i="7"/>
  <c r="AY99" i="7"/>
  <c r="AY95" i="7"/>
  <c r="AY91" i="7"/>
  <c r="AY87" i="7"/>
  <c r="AY83" i="7"/>
  <c r="AY79" i="7"/>
  <c r="AY75" i="7"/>
  <c r="AY71" i="7"/>
  <c r="AY67" i="7"/>
  <c r="AY63" i="7"/>
  <c r="AY59" i="7"/>
  <c r="AY55" i="7"/>
  <c r="AY51" i="7"/>
  <c r="AY47" i="7"/>
  <c r="AY43" i="7"/>
  <c r="AY39" i="7"/>
  <c r="AY35" i="7"/>
  <c r="AY31" i="7"/>
  <c r="AY27" i="7"/>
  <c r="AY23" i="7"/>
  <c r="AY19" i="7"/>
  <c r="AY121" i="7"/>
  <c r="AY120" i="7"/>
  <c r="AY119" i="7"/>
  <c r="AY118" i="7"/>
  <c r="AY117" i="7"/>
  <c r="AY112" i="7"/>
  <c r="AY108" i="7"/>
  <c r="AY104" i="7"/>
  <c r="AY98" i="7"/>
  <c r="AY94" i="7"/>
  <c r="AY90" i="7"/>
  <c r="AY86" i="7"/>
  <c r="AY82" i="7"/>
  <c r="AY78" i="7"/>
  <c r="AY74" i="7"/>
  <c r="AY70" i="7"/>
  <c r="AY66" i="7"/>
  <c r="AY62" i="7"/>
  <c r="AY58" i="7"/>
  <c r="AY54" i="7"/>
  <c r="AY50" i="7"/>
  <c r="AY46" i="7"/>
  <c r="AY42" i="7"/>
  <c r="AY38" i="7"/>
  <c r="AY34" i="7"/>
  <c r="AY30" i="7"/>
  <c r="AY26" i="7"/>
  <c r="AY22" i="7"/>
  <c r="AY18" i="7"/>
  <c r="AY15" i="7"/>
  <c r="AV16" i="8"/>
  <c r="AX16" i="8" s="1"/>
  <c r="AY16" i="8" s="1"/>
  <c r="BE16" i="8"/>
  <c r="AV17" i="8"/>
  <c r="AX17" i="8" s="1"/>
  <c r="BE17" i="8"/>
  <c r="AV18" i="8"/>
  <c r="AX18" i="8" s="1"/>
  <c r="AY18" i="8" s="1"/>
  <c r="BE18" i="8"/>
  <c r="AV19" i="8"/>
  <c r="AX19" i="8" s="1"/>
  <c r="BE19" i="8"/>
  <c r="AV20" i="8"/>
  <c r="AX20" i="8" s="1"/>
  <c r="AY20" i="8" s="1"/>
  <c r="BE20" i="8"/>
  <c r="AV21" i="8"/>
  <c r="AX21" i="8" s="1"/>
  <c r="BE21" i="8"/>
  <c r="AV22" i="8"/>
  <c r="AX22" i="8" s="1"/>
  <c r="AY22" i="8" s="1"/>
  <c r="BE22" i="8"/>
  <c r="AV23" i="8"/>
  <c r="AX23" i="8" s="1"/>
  <c r="BE23" i="8"/>
  <c r="AV24" i="8"/>
  <c r="AX24" i="8" s="1"/>
  <c r="AY24" i="8" s="1"/>
  <c r="BE24" i="8"/>
  <c r="AV25" i="8"/>
  <c r="AX25" i="8" s="1"/>
  <c r="BE25" i="8"/>
  <c r="AV26" i="8"/>
  <c r="AX26" i="8" s="1"/>
  <c r="AY26" i="8" s="1"/>
  <c r="BE26" i="8"/>
  <c r="AV27" i="8"/>
  <c r="AX27" i="8" s="1"/>
  <c r="BE27" i="8"/>
  <c r="AV28" i="8"/>
  <c r="AX28" i="8" s="1"/>
  <c r="AY28" i="8" s="1"/>
  <c r="BE28" i="8"/>
  <c r="AV29" i="8"/>
  <c r="AX29" i="8" s="1"/>
  <c r="BE29" i="8"/>
  <c r="AV30" i="8"/>
  <c r="AX30" i="8" s="1"/>
  <c r="AY30" i="8" s="1"/>
  <c r="BE30" i="8"/>
  <c r="AV31" i="8"/>
  <c r="AX31" i="8" s="1"/>
  <c r="BE31" i="8"/>
  <c r="AV32" i="8"/>
  <c r="AX32" i="8" s="1"/>
  <c r="AY32" i="8" s="1"/>
  <c r="BE32" i="8"/>
  <c r="AV33" i="8"/>
  <c r="AX33" i="8" s="1"/>
  <c r="BE33" i="8"/>
  <c r="AV34" i="8"/>
  <c r="AX34" i="8" s="1"/>
  <c r="AY34" i="8" s="1"/>
  <c r="BE34" i="8"/>
  <c r="AV35" i="8"/>
  <c r="AX35" i="8" s="1"/>
  <c r="BE35" i="8"/>
  <c r="AV36" i="8"/>
  <c r="AX36" i="8" s="1"/>
  <c r="AY36" i="8" s="1"/>
  <c r="BE36" i="8"/>
  <c r="AV37" i="8"/>
  <c r="AX37" i="8" s="1"/>
  <c r="BE37" i="8"/>
  <c r="AV38" i="8"/>
  <c r="AX38" i="8" s="1"/>
  <c r="AY38" i="8" s="1"/>
  <c r="BE38" i="8"/>
  <c r="AV39" i="8"/>
  <c r="AX39" i="8" s="1"/>
  <c r="BE39" i="8"/>
  <c r="AV40" i="8"/>
  <c r="AX40" i="8" s="1"/>
  <c r="AY40" i="8" s="1"/>
  <c r="BE40" i="8"/>
  <c r="AV41" i="8"/>
  <c r="AX41" i="8" s="1"/>
  <c r="BE41" i="8"/>
  <c r="AV42" i="8"/>
  <c r="AX42" i="8" s="1"/>
  <c r="AY42" i="8" s="1"/>
  <c r="BE42" i="8"/>
  <c r="AV43" i="8"/>
  <c r="AX43" i="8" s="1"/>
  <c r="BE43" i="8"/>
  <c r="AV44" i="8"/>
  <c r="AX44" i="8" s="1"/>
  <c r="AY44" i="8" s="1"/>
  <c r="BE44" i="8"/>
  <c r="AV45" i="8"/>
  <c r="AX45" i="8" s="1"/>
  <c r="BE45" i="8"/>
  <c r="AV46" i="8"/>
  <c r="AX46" i="8" s="1"/>
  <c r="AY46" i="8" s="1"/>
  <c r="BE46" i="8"/>
  <c r="AV47" i="8"/>
  <c r="AX47" i="8" s="1"/>
  <c r="BE47" i="8"/>
  <c r="AV48" i="8"/>
  <c r="AX48" i="8" s="1"/>
  <c r="AY48" i="8" s="1"/>
  <c r="BE48" i="8"/>
  <c r="AV49" i="8"/>
  <c r="AX49" i="8" s="1"/>
  <c r="BE49" i="8"/>
  <c r="AV50" i="8"/>
  <c r="AX50" i="8" s="1"/>
  <c r="AY50" i="8" s="1"/>
  <c r="BE50" i="8"/>
  <c r="AV51" i="8"/>
  <c r="AX51" i="8" s="1"/>
  <c r="BE51" i="8"/>
  <c r="AV52" i="8"/>
  <c r="AX52" i="8" s="1"/>
  <c r="AY52" i="8" s="1"/>
  <c r="BE52" i="8"/>
  <c r="AV53" i="8"/>
  <c r="AX53" i="8" s="1"/>
  <c r="BE53" i="8"/>
  <c r="AV54" i="8"/>
  <c r="AX54" i="8" s="1"/>
  <c r="AY54" i="8" s="1"/>
  <c r="BE54" i="8"/>
  <c r="AV55" i="8"/>
  <c r="AX55" i="8" s="1"/>
  <c r="BE55" i="8"/>
  <c r="AV56" i="8"/>
  <c r="AX56" i="8" s="1"/>
  <c r="AY56" i="8" s="1"/>
  <c r="BE56" i="8"/>
  <c r="AV57" i="8"/>
  <c r="AX57" i="8" s="1"/>
  <c r="BE57" i="8"/>
  <c r="AV58" i="8"/>
  <c r="AX58" i="8" s="1"/>
  <c r="AY58" i="8" s="1"/>
  <c r="BE58" i="8"/>
  <c r="AV59" i="8"/>
  <c r="AX59" i="8" s="1"/>
  <c r="BE59" i="8"/>
  <c r="AV60" i="8"/>
  <c r="AX60" i="8" s="1"/>
  <c r="AY60" i="8" s="1"/>
  <c r="BE60" i="8"/>
  <c r="AV61" i="8"/>
  <c r="AX61" i="8" s="1"/>
  <c r="BE61" i="8"/>
  <c r="AV62" i="8"/>
  <c r="AX62" i="8" s="1"/>
  <c r="AY62" i="8" s="1"/>
  <c r="BE62" i="8"/>
  <c r="AV63" i="8"/>
  <c r="AX63" i="8" s="1"/>
  <c r="BE63" i="8"/>
  <c r="AV64" i="8"/>
  <c r="AX64" i="8" s="1"/>
  <c r="AY64" i="8" s="1"/>
  <c r="BE64" i="8"/>
  <c r="AV65" i="8"/>
  <c r="AX65" i="8" s="1"/>
  <c r="BE65" i="8"/>
  <c r="AV66" i="8"/>
  <c r="AX66" i="8" s="1"/>
  <c r="AY66" i="8" s="1"/>
  <c r="BE66" i="8"/>
  <c r="AV67" i="8"/>
  <c r="AX67" i="8" s="1"/>
  <c r="BE67" i="8"/>
  <c r="AV68" i="8"/>
  <c r="AX68" i="8" s="1"/>
  <c r="AY68" i="8" s="1"/>
  <c r="BE68" i="8"/>
  <c r="AV69" i="8"/>
  <c r="AX69" i="8" s="1"/>
  <c r="BE69" i="8"/>
  <c r="AV70" i="8"/>
  <c r="AX70" i="8" s="1"/>
  <c r="AY70" i="8" s="1"/>
  <c r="BE70" i="8"/>
  <c r="AV71" i="8"/>
  <c r="AX71" i="8" s="1"/>
  <c r="BE71" i="8"/>
  <c r="AV72" i="8"/>
  <c r="AX72" i="8" s="1"/>
  <c r="AY72" i="8" s="1"/>
  <c r="BE72" i="8"/>
  <c r="AV73" i="8"/>
  <c r="AX73" i="8" s="1"/>
  <c r="BE73" i="8"/>
  <c r="AV74" i="8"/>
  <c r="AX74" i="8" s="1"/>
  <c r="AY74" i="8" s="1"/>
  <c r="BE74" i="8"/>
  <c r="AV75" i="8"/>
  <c r="AX75" i="8" s="1"/>
  <c r="BE75" i="8"/>
  <c r="AV76" i="8"/>
  <c r="AX76" i="8" s="1"/>
  <c r="AY76" i="8" s="1"/>
  <c r="BE76" i="8"/>
  <c r="AV77" i="8"/>
  <c r="AX77" i="8" s="1"/>
  <c r="BE77" i="8"/>
  <c r="AV78" i="8"/>
  <c r="AX78" i="8" s="1"/>
  <c r="AY78" i="8" s="1"/>
  <c r="BE78" i="8"/>
  <c r="AV79" i="8"/>
  <c r="AX79" i="8" s="1"/>
  <c r="BE79" i="8"/>
  <c r="AV80" i="8"/>
  <c r="AX80" i="8" s="1"/>
  <c r="AY80" i="8" s="1"/>
  <c r="BE80" i="8"/>
  <c r="AV81" i="8"/>
  <c r="AX81" i="8" s="1"/>
  <c r="BE81" i="8"/>
  <c r="AV82" i="8"/>
  <c r="AX82" i="8" s="1"/>
  <c r="AY82" i="8" s="1"/>
  <c r="BE82" i="8"/>
  <c r="AV83" i="8"/>
  <c r="AX83" i="8" s="1"/>
  <c r="BE83" i="8"/>
  <c r="AV84" i="8"/>
  <c r="AX84" i="8" s="1"/>
  <c r="AY84" i="8" s="1"/>
  <c r="BE84" i="8"/>
  <c r="AV85" i="8"/>
  <c r="AX85" i="8" s="1"/>
  <c r="BE85" i="8"/>
  <c r="AV86" i="8"/>
  <c r="AX86" i="8" s="1"/>
  <c r="AY86" i="8" s="1"/>
  <c r="BE86" i="8"/>
  <c r="AV87" i="8"/>
  <c r="AX87" i="8" s="1"/>
  <c r="BE87" i="8"/>
  <c r="AV88" i="8"/>
  <c r="AX88" i="8" s="1"/>
  <c r="AY88" i="8" s="1"/>
  <c r="BE88" i="8"/>
  <c r="AV89" i="8"/>
  <c r="AX89" i="8" s="1"/>
  <c r="BE89" i="8"/>
  <c r="BE15" i="8"/>
  <c r="AV15" i="8"/>
  <c r="AX15" i="8" s="1"/>
  <c r="AZ15" i="6" l="1"/>
  <c r="Q50" i="6"/>
  <c r="AR15" i="6"/>
  <c r="AS15" i="6" s="1"/>
  <c r="AC15" i="6"/>
  <c r="BA15" i="6" s="1"/>
  <c r="AN50" i="6"/>
  <c r="AO50" i="6"/>
  <c r="AB50" i="6"/>
  <c r="AY73" i="8"/>
  <c r="AY81" i="8"/>
  <c r="AY89" i="8"/>
  <c r="AY57" i="8"/>
  <c r="AY65" i="8"/>
  <c r="AY79" i="8"/>
  <c r="AY71" i="8"/>
  <c r="AY63" i="8"/>
  <c r="AY55" i="8"/>
  <c r="AY69" i="8"/>
  <c r="AY61" i="8"/>
  <c r="AY53" i="8"/>
  <c r="AY51" i="8"/>
  <c r="AY47" i="8"/>
  <c r="AY45" i="8"/>
  <c r="AY39" i="8"/>
  <c r="AY27" i="8"/>
  <c r="AY19" i="8"/>
  <c r="AY83" i="8"/>
  <c r="AY75" i="8"/>
  <c r="AY67" i="8"/>
  <c r="AY59" i="8"/>
  <c r="AY87" i="8"/>
  <c r="AY85" i="8"/>
  <c r="AY77" i="8"/>
  <c r="AY49" i="8"/>
  <c r="AY43" i="8"/>
  <c r="AY35" i="8"/>
  <c r="AY31" i="8"/>
  <c r="AY23" i="8"/>
  <c r="AY41" i="8"/>
  <c r="AY37" i="8"/>
  <c r="AY33" i="8"/>
  <c r="AY29" i="8"/>
  <c r="AY25" i="8"/>
  <c r="AY21" i="8"/>
  <c r="AY17" i="8"/>
  <c r="AY15" i="8"/>
  <c r="AC50" i="6" l="1"/>
  <c r="BG52" i="6" s="1"/>
  <c r="BG16" i="8"/>
  <c r="BH16" i="8"/>
  <c r="BG17" i="8"/>
  <c r="BH17" i="8"/>
  <c r="BG18" i="8"/>
  <c r="BH18" i="8"/>
  <c r="BG19" i="8"/>
  <c r="BH19" i="8"/>
  <c r="BG20" i="8"/>
  <c r="BH20" i="8"/>
  <c r="BG21" i="8"/>
  <c r="BH21" i="8"/>
  <c r="BG22" i="8"/>
  <c r="BH22" i="8"/>
  <c r="BG23" i="8"/>
  <c r="BH23" i="8"/>
  <c r="BG24" i="8"/>
  <c r="BH24" i="8"/>
  <c r="BG25" i="8"/>
  <c r="BH25" i="8"/>
  <c r="BG26" i="8"/>
  <c r="BH26" i="8"/>
  <c r="BG27" i="8"/>
  <c r="BH27" i="8"/>
  <c r="BG28" i="8"/>
  <c r="BH28" i="8"/>
  <c r="BG29" i="8"/>
  <c r="BH29" i="8"/>
  <c r="BG30" i="8"/>
  <c r="BH30" i="8"/>
  <c r="BG31" i="8"/>
  <c r="BH31" i="8"/>
  <c r="BG32" i="8"/>
  <c r="BH32" i="8"/>
  <c r="BG33" i="8"/>
  <c r="BH33" i="8"/>
  <c r="BG34" i="8"/>
  <c r="BH34" i="8"/>
  <c r="BG35" i="8"/>
  <c r="BH35" i="8"/>
  <c r="BG36" i="8"/>
  <c r="BH36" i="8"/>
  <c r="BG37" i="8"/>
  <c r="BH37" i="8"/>
  <c r="BG38" i="8"/>
  <c r="BH38" i="8"/>
  <c r="BG39" i="8"/>
  <c r="BH39" i="8"/>
  <c r="BG40" i="8"/>
  <c r="BH40" i="8"/>
  <c r="BG41" i="8"/>
  <c r="BH41" i="8"/>
  <c r="BG42" i="8"/>
  <c r="BH42" i="8"/>
  <c r="BG43" i="8"/>
  <c r="BH43" i="8"/>
  <c r="BG44" i="8"/>
  <c r="BH44" i="8"/>
  <c r="BG45" i="8"/>
  <c r="BH45" i="8"/>
  <c r="BG46" i="8"/>
  <c r="BH46" i="8"/>
  <c r="BG47" i="8"/>
  <c r="BH47" i="8"/>
  <c r="BG48" i="8"/>
  <c r="BH48" i="8"/>
  <c r="BG49" i="8"/>
  <c r="BH49" i="8"/>
  <c r="BG50" i="8"/>
  <c r="BH50" i="8"/>
  <c r="BG51" i="8"/>
  <c r="BH51" i="8"/>
  <c r="BG52" i="8"/>
  <c r="BH52" i="8"/>
  <c r="BG53" i="8"/>
  <c r="BH53" i="8"/>
  <c r="BG54" i="8"/>
  <c r="BH54" i="8"/>
  <c r="BG55" i="8"/>
  <c r="BH55" i="8"/>
  <c r="BG56" i="8"/>
  <c r="BH56" i="8"/>
  <c r="BG57" i="8"/>
  <c r="BH57" i="8"/>
  <c r="BG58" i="8"/>
  <c r="BH58" i="8"/>
  <c r="BG59" i="8"/>
  <c r="BH59" i="8"/>
  <c r="BG60" i="8"/>
  <c r="BH60" i="8"/>
  <c r="BG61" i="8"/>
  <c r="BH61" i="8"/>
  <c r="BG62" i="8"/>
  <c r="BH62" i="8"/>
  <c r="BG63" i="8"/>
  <c r="BH63" i="8"/>
  <c r="BG64" i="8"/>
  <c r="BH64" i="8"/>
  <c r="BG65" i="8"/>
  <c r="BH65" i="8"/>
  <c r="BG66" i="8"/>
  <c r="BH66" i="8"/>
  <c r="BG67" i="8"/>
  <c r="BH67" i="8"/>
  <c r="BG68" i="8"/>
  <c r="BH68" i="8"/>
  <c r="BG69" i="8"/>
  <c r="BH69" i="8"/>
  <c r="BG70" i="8"/>
  <c r="BH70" i="8"/>
  <c r="BG71" i="8"/>
  <c r="BH71" i="8"/>
  <c r="BG72" i="8"/>
  <c r="BH72" i="8"/>
  <c r="BG73" i="8"/>
  <c r="BH73" i="8"/>
  <c r="BG74" i="8"/>
  <c r="BH74" i="8"/>
  <c r="BG75" i="8"/>
  <c r="BH75" i="8"/>
  <c r="BG76" i="8"/>
  <c r="BH76" i="8"/>
  <c r="BG77" i="8"/>
  <c r="BH77" i="8"/>
  <c r="BG78" i="8"/>
  <c r="BH78" i="8"/>
  <c r="BG79" i="8"/>
  <c r="BH79" i="8"/>
  <c r="BG80" i="8"/>
  <c r="BH80" i="8"/>
  <c r="BG81" i="8"/>
  <c r="BH81" i="8"/>
  <c r="BG82" i="8"/>
  <c r="BH82" i="8"/>
  <c r="BG83" i="8"/>
  <c r="BH83" i="8"/>
  <c r="BG84" i="8"/>
  <c r="BH84" i="8"/>
  <c r="BG85" i="8"/>
  <c r="BH85" i="8"/>
  <c r="BG86" i="8"/>
  <c r="BH86" i="8"/>
  <c r="BG87" i="8"/>
  <c r="BH87" i="8"/>
  <c r="BG88" i="8"/>
  <c r="BH88" i="8"/>
  <c r="BG89" i="8"/>
  <c r="BH89" i="8"/>
  <c r="BG15" i="8"/>
  <c r="BH15" i="8"/>
  <c r="AM89" i="8" l="1"/>
  <c r="AN89" i="8" s="1"/>
  <c r="AO89" i="8" s="1"/>
  <c r="AM88" i="8"/>
  <c r="AN88" i="8" s="1"/>
  <c r="AO88" i="8" s="1"/>
  <c r="AM87" i="8"/>
  <c r="AN87" i="8" s="1"/>
  <c r="AO87" i="8" s="1"/>
  <c r="AM86" i="8"/>
  <c r="AN86" i="8" s="1"/>
  <c r="AO86" i="8" s="1"/>
  <c r="AM85" i="8"/>
  <c r="AN85" i="8" s="1"/>
  <c r="AO85" i="8" s="1"/>
  <c r="AM84" i="8"/>
  <c r="AN84" i="8" s="1"/>
  <c r="AO84" i="8" s="1"/>
  <c r="AM83" i="8"/>
  <c r="AN83" i="8" s="1"/>
  <c r="AO83" i="8" s="1"/>
  <c r="AM82" i="8"/>
  <c r="AN82" i="8" s="1"/>
  <c r="AO82" i="8" s="1"/>
  <c r="AM81" i="8"/>
  <c r="AN81" i="8" s="1"/>
  <c r="AO81" i="8" s="1"/>
  <c r="AM80" i="8"/>
  <c r="AN80" i="8" s="1"/>
  <c r="AO80" i="8" s="1"/>
  <c r="AM79" i="8"/>
  <c r="AN79" i="8" s="1"/>
  <c r="AO79" i="8" s="1"/>
  <c r="AM78" i="8"/>
  <c r="AN78" i="8" s="1"/>
  <c r="AO78" i="8" s="1"/>
  <c r="AM77" i="8"/>
  <c r="AN77" i="8" s="1"/>
  <c r="AO77" i="8" s="1"/>
  <c r="AM76" i="8"/>
  <c r="AN76" i="8" s="1"/>
  <c r="AO76" i="8" s="1"/>
  <c r="AM75" i="8"/>
  <c r="AN75" i="8" s="1"/>
  <c r="AO75" i="8" s="1"/>
  <c r="AM74" i="8"/>
  <c r="AN74" i="8" s="1"/>
  <c r="AO74" i="8" s="1"/>
  <c r="AM73" i="8"/>
  <c r="AN73" i="8" s="1"/>
  <c r="AO73" i="8" s="1"/>
  <c r="AM72" i="8"/>
  <c r="AN72" i="8" s="1"/>
  <c r="AO72" i="8" s="1"/>
  <c r="AM71" i="8"/>
  <c r="AN71" i="8" s="1"/>
  <c r="AO71" i="8" s="1"/>
  <c r="AM70" i="8"/>
  <c r="AN70" i="8" s="1"/>
  <c r="AO70" i="8" s="1"/>
  <c r="AM69" i="8"/>
  <c r="AN69" i="8" s="1"/>
  <c r="AO69" i="8" s="1"/>
  <c r="AM68" i="8"/>
  <c r="AN68" i="8" s="1"/>
  <c r="AO68" i="8" s="1"/>
  <c r="AM67" i="8"/>
  <c r="AN67" i="8" s="1"/>
  <c r="AO67" i="8" s="1"/>
  <c r="AM66" i="8"/>
  <c r="AN66" i="8" s="1"/>
  <c r="AO66" i="8" s="1"/>
  <c r="AM65" i="8"/>
  <c r="AN65" i="8" s="1"/>
  <c r="AO65" i="8" s="1"/>
  <c r="AM64" i="8"/>
  <c r="AN64" i="8" s="1"/>
  <c r="AO64" i="8" s="1"/>
  <c r="AM63" i="8"/>
  <c r="AN63" i="8" s="1"/>
  <c r="AO63" i="8" s="1"/>
  <c r="AM62" i="8"/>
  <c r="AN62" i="8" s="1"/>
  <c r="AO62" i="8" s="1"/>
  <c r="AM61" i="8"/>
  <c r="AN61" i="8" s="1"/>
  <c r="AO61" i="8" s="1"/>
  <c r="AM60" i="8"/>
  <c r="AN60" i="8" s="1"/>
  <c r="AO60" i="8" s="1"/>
  <c r="AM59" i="8"/>
  <c r="AN59" i="8" s="1"/>
  <c r="AO59" i="8" s="1"/>
  <c r="AM58" i="8"/>
  <c r="AN58" i="8" s="1"/>
  <c r="AO58" i="8" s="1"/>
  <c r="AM57" i="8"/>
  <c r="AN57" i="8" s="1"/>
  <c r="AO57" i="8" s="1"/>
  <c r="AM56" i="8"/>
  <c r="AN56" i="8" s="1"/>
  <c r="AO56" i="8" s="1"/>
  <c r="AM55" i="8"/>
  <c r="AN55" i="8" s="1"/>
  <c r="AO55" i="8" s="1"/>
  <c r="AM54" i="8"/>
  <c r="AN54" i="8" s="1"/>
  <c r="AO54" i="8" s="1"/>
  <c r="AM53" i="8"/>
  <c r="AN53" i="8" s="1"/>
  <c r="AO53" i="8" s="1"/>
  <c r="AM52" i="8"/>
  <c r="AN52" i="8" s="1"/>
  <c r="AO52" i="8" s="1"/>
  <c r="AM51" i="8"/>
  <c r="AN51" i="8" s="1"/>
  <c r="AO51" i="8" s="1"/>
  <c r="AM50" i="8"/>
  <c r="AN50" i="8" s="1"/>
  <c r="AO50" i="8" s="1"/>
  <c r="AM49" i="8"/>
  <c r="AN49" i="8" s="1"/>
  <c r="AO49" i="8" s="1"/>
  <c r="AM48" i="8"/>
  <c r="AN48" i="8" s="1"/>
  <c r="AO48" i="8" s="1"/>
  <c r="AM47" i="8"/>
  <c r="AN47" i="8" s="1"/>
  <c r="AO47" i="8" s="1"/>
  <c r="AM46" i="8"/>
  <c r="AN46" i="8" s="1"/>
  <c r="AO46" i="8" s="1"/>
  <c r="AM45" i="8"/>
  <c r="AN45" i="8" s="1"/>
  <c r="AO45" i="8" s="1"/>
  <c r="AM44" i="8"/>
  <c r="AN44" i="8" s="1"/>
  <c r="AO44" i="8" s="1"/>
  <c r="AM43" i="8"/>
  <c r="AN43" i="8" s="1"/>
  <c r="AO43" i="8" s="1"/>
  <c r="AM42" i="8"/>
  <c r="AN42" i="8" s="1"/>
  <c r="AO42" i="8" s="1"/>
  <c r="AM41" i="8"/>
  <c r="AN41" i="8" s="1"/>
  <c r="AO41" i="8" s="1"/>
  <c r="AM40" i="8"/>
  <c r="AN40" i="8" s="1"/>
  <c r="AO40" i="8" s="1"/>
  <c r="AM39" i="8"/>
  <c r="AN39" i="8" s="1"/>
  <c r="AO39" i="8" s="1"/>
  <c r="AM38" i="8"/>
  <c r="AN38" i="8" s="1"/>
  <c r="AO38" i="8" s="1"/>
  <c r="AM37" i="8"/>
  <c r="AN37" i="8" s="1"/>
  <c r="AO37" i="8" s="1"/>
  <c r="AM36" i="8"/>
  <c r="AN36" i="8" s="1"/>
  <c r="AO36" i="8" s="1"/>
  <c r="AM35" i="8"/>
  <c r="AN35" i="8" s="1"/>
  <c r="AO35" i="8" s="1"/>
  <c r="AM34" i="8"/>
  <c r="AN34" i="8" s="1"/>
  <c r="AO34" i="8" s="1"/>
  <c r="AM33" i="8"/>
  <c r="AN33" i="8" s="1"/>
  <c r="AO33" i="8" s="1"/>
  <c r="AM32" i="8"/>
  <c r="AN32" i="8" s="1"/>
  <c r="AO32" i="8" s="1"/>
  <c r="AM31" i="8"/>
  <c r="AN31" i="8" s="1"/>
  <c r="AO31" i="8" s="1"/>
  <c r="AM30" i="8"/>
  <c r="AN30" i="8" s="1"/>
  <c r="AO30" i="8" s="1"/>
  <c r="AM29" i="8"/>
  <c r="AN29" i="8" s="1"/>
  <c r="AO29" i="8" s="1"/>
  <c r="AM28" i="8"/>
  <c r="AN28" i="8" s="1"/>
  <c r="AO28" i="8" s="1"/>
  <c r="AM27" i="8"/>
  <c r="AN27" i="8" s="1"/>
  <c r="AO27" i="8" s="1"/>
  <c r="AM26" i="8"/>
  <c r="AN26" i="8" s="1"/>
  <c r="AO26" i="8" s="1"/>
  <c r="AM25" i="8"/>
  <c r="AN25" i="8" s="1"/>
  <c r="AO25" i="8" s="1"/>
  <c r="AM24" i="8"/>
  <c r="AN24" i="8" s="1"/>
  <c r="AO24" i="8" s="1"/>
  <c r="AM23" i="8"/>
  <c r="AN23" i="8" s="1"/>
  <c r="AO23" i="8" s="1"/>
  <c r="AM22" i="8"/>
  <c r="AN22" i="8" s="1"/>
  <c r="AO22" i="8" s="1"/>
  <c r="AM21" i="8"/>
  <c r="AN21" i="8" s="1"/>
  <c r="AO21" i="8" s="1"/>
  <c r="AM20" i="8"/>
  <c r="AN20" i="8" s="1"/>
  <c r="AO20" i="8" s="1"/>
  <c r="AM19" i="8"/>
  <c r="AN19" i="8" s="1"/>
  <c r="AO19" i="8" s="1"/>
  <c r="AM18" i="8"/>
  <c r="AN18" i="8" s="1"/>
  <c r="AO18" i="8" s="1"/>
  <c r="AM17" i="8"/>
  <c r="AN17" i="8" s="1"/>
  <c r="AO17" i="8" s="1"/>
  <c r="AM16" i="8"/>
  <c r="AN16" i="8" s="1"/>
  <c r="AO16" i="8" s="1"/>
  <c r="AM15" i="8"/>
  <c r="AA89" i="8"/>
  <c r="AB89" i="8" s="1"/>
  <c r="AC89" i="8" s="1"/>
  <c r="AA88" i="8"/>
  <c r="AB88" i="8" s="1"/>
  <c r="AC88" i="8" s="1"/>
  <c r="AA87" i="8"/>
  <c r="AB87" i="8" s="1"/>
  <c r="AC87" i="8" s="1"/>
  <c r="AA86" i="8"/>
  <c r="AB86" i="8" s="1"/>
  <c r="AC86" i="8" s="1"/>
  <c r="AA85" i="8"/>
  <c r="AB85" i="8" s="1"/>
  <c r="AC85" i="8" s="1"/>
  <c r="AA84" i="8"/>
  <c r="AB84" i="8" s="1"/>
  <c r="AC84" i="8" s="1"/>
  <c r="AA83" i="8"/>
  <c r="AB83" i="8" s="1"/>
  <c r="AC83" i="8" s="1"/>
  <c r="AA82" i="8"/>
  <c r="AB82" i="8" s="1"/>
  <c r="AC82" i="8" s="1"/>
  <c r="AA81" i="8"/>
  <c r="AB81" i="8" s="1"/>
  <c r="AC81" i="8" s="1"/>
  <c r="AA80" i="8"/>
  <c r="AB80" i="8" s="1"/>
  <c r="AC80" i="8" s="1"/>
  <c r="AA79" i="8"/>
  <c r="AB79" i="8" s="1"/>
  <c r="AC79" i="8" s="1"/>
  <c r="AA78" i="8"/>
  <c r="AB78" i="8" s="1"/>
  <c r="AC78" i="8" s="1"/>
  <c r="AA77" i="8"/>
  <c r="AB77" i="8" s="1"/>
  <c r="AC77" i="8" s="1"/>
  <c r="AA76" i="8"/>
  <c r="AB76" i="8" s="1"/>
  <c r="AC76" i="8" s="1"/>
  <c r="AA75" i="8"/>
  <c r="AB75" i="8" s="1"/>
  <c r="AC75" i="8" s="1"/>
  <c r="AA74" i="8"/>
  <c r="AB74" i="8" s="1"/>
  <c r="AC74" i="8" s="1"/>
  <c r="AA73" i="8"/>
  <c r="AB73" i="8" s="1"/>
  <c r="AC73" i="8" s="1"/>
  <c r="AA72" i="8"/>
  <c r="AB72" i="8" s="1"/>
  <c r="AC72" i="8" s="1"/>
  <c r="AA71" i="8"/>
  <c r="AB71" i="8" s="1"/>
  <c r="AC71" i="8" s="1"/>
  <c r="AA70" i="8"/>
  <c r="AB70" i="8" s="1"/>
  <c r="AC70" i="8" s="1"/>
  <c r="AA69" i="8"/>
  <c r="AB69" i="8" s="1"/>
  <c r="AC69" i="8" s="1"/>
  <c r="AA68" i="8"/>
  <c r="AB68" i="8" s="1"/>
  <c r="AC68" i="8" s="1"/>
  <c r="AA67" i="8"/>
  <c r="AB67" i="8" s="1"/>
  <c r="AC67" i="8" s="1"/>
  <c r="AA66" i="8"/>
  <c r="AB66" i="8" s="1"/>
  <c r="AC66" i="8" s="1"/>
  <c r="AA65" i="8"/>
  <c r="AB65" i="8" s="1"/>
  <c r="AC65" i="8" s="1"/>
  <c r="AA64" i="8"/>
  <c r="AB64" i="8" s="1"/>
  <c r="AC64" i="8" s="1"/>
  <c r="AA63" i="8"/>
  <c r="AB63" i="8" s="1"/>
  <c r="AC63" i="8" s="1"/>
  <c r="AA62" i="8"/>
  <c r="AB62" i="8" s="1"/>
  <c r="AC62" i="8" s="1"/>
  <c r="AA61" i="8"/>
  <c r="AB61" i="8" s="1"/>
  <c r="AC61" i="8" s="1"/>
  <c r="AA60" i="8"/>
  <c r="AB60" i="8" s="1"/>
  <c r="AC60" i="8" s="1"/>
  <c r="AA59" i="8"/>
  <c r="AB59" i="8" s="1"/>
  <c r="AC59" i="8" s="1"/>
  <c r="AA58" i="8"/>
  <c r="AB58" i="8" s="1"/>
  <c r="AC58" i="8" s="1"/>
  <c r="AA57" i="8"/>
  <c r="AB57" i="8" s="1"/>
  <c r="AC57" i="8" s="1"/>
  <c r="AA56" i="8"/>
  <c r="AB56" i="8" s="1"/>
  <c r="AC56" i="8" s="1"/>
  <c r="AA55" i="8"/>
  <c r="AB55" i="8" s="1"/>
  <c r="AC55" i="8" s="1"/>
  <c r="AA54" i="8"/>
  <c r="AB54" i="8" s="1"/>
  <c r="AC54" i="8" s="1"/>
  <c r="AA53" i="8"/>
  <c r="AB53" i="8" s="1"/>
  <c r="AC53" i="8" s="1"/>
  <c r="AA52" i="8"/>
  <c r="AB52" i="8" s="1"/>
  <c r="AC52" i="8" s="1"/>
  <c r="AA51" i="8"/>
  <c r="AB51" i="8" s="1"/>
  <c r="AC51" i="8" s="1"/>
  <c r="AA50" i="8"/>
  <c r="AB50" i="8" s="1"/>
  <c r="AC50" i="8" s="1"/>
  <c r="AA49" i="8"/>
  <c r="AB49" i="8" s="1"/>
  <c r="AC49" i="8" s="1"/>
  <c r="AA48" i="8"/>
  <c r="AB48" i="8" s="1"/>
  <c r="AC48" i="8" s="1"/>
  <c r="AA47" i="8"/>
  <c r="AB47" i="8" s="1"/>
  <c r="AC47" i="8" s="1"/>
  <c r="AA46" i="8"/>
  <c r="AB46" i="8" s="1"/>
  <c r="AC46" i="8" s="1"/>
  <c r="AA45" i="8"/>
  <c r="AB45" i="8" s="1"/>
  <c r="AC45" i="8" s="1"/>
  <c r="AA44" i="8"/>
  <c r="AB44" i="8" s="1"/>
  <c r="AC44" i="8" s="1"/>
  <c r="AA43" i="8"/>
  <c r="AB43" i="8" s="1"/>
  <c r="AC43" i="8" s="1"/>
  <c r="AA42" i="8"/>
  <c r="AB42" i="8" s="1"/>
  <c r="AC42" i="8" s="1"/>
  <c r="AA41" i="8"/>
  <c r="AB41" i="8" s="1"/>
  <c r="AC41" i="8" s="1"/>
  <c r="AA40" i="8"/>
  <c r="AB40" i="8" s="1"/>
  <c r="AC40" i="8" s="1"/>
  <c r="AA39" i="8"/>
  <c r="AB39" i="8" s="1"/>
  <c r="AC39" i="8" s="1"/>
  <c r="AA38" i="8"/>
  <c r="AB38" i="8" s="1"/>
  <c r="AC38" i="8" s="1"/>
  <c r="AA37" i="8"/>
  <c r="AB37" i="8" s="1"/>
  <c r="AC37" i="8" s="1"/>
  <c r="AA36" i="8"/>
  <c r="AB36" i="8" s="1"/>
  <c r="AC36" i="8" s="1"/>
  <c r="AA35" i="8"/>
  <c r="AB35" i="8" s="1"/>
  <c r="AC35" i="8" s="1"/>
  <c r="AA34" i="8"/>
  <c r="AB34" i="8" s="1"/>
  <c r="AC34" i="8" s="1"/>
  <c r="AA33" i="8"/>
  <c r="AB33" i="8" s="1"/>
  <c r="AC33" i="8" s="1"/>
  <c r="AA32" i="8"/>
  <c r="AB32" i="8" s="1"/>
  <c r="AC32" i="8" s="1"/>
  <c r="AA31" i="8"/>
  <c r="AB31" i="8" s="1"/>
  <c r="AC31" i="8" s="1"/>
  <c r="AA30" i="8"/>
  <c r="AB30" i="8" s="1"/>
  <c r="AC30" i="8" s="1"/>
  <c r="AA29" i="8"/>
  <c r="AB29" i="8" s="1"/>
  <c r="AC29" i="8" s="1"/>
  <c r="AA28" i="8"/>
  <c r="AB28" i="8" s="1"/>
  <c r="AC28" i="8" s="1"/>
  <c r="AA27" i="8"/>
  <c r="AB27" i="8" s="1"/>
  <c r="AC27" i="8" s="1"/>
  <c r="AA26" i="8"/>
  <c r="AB26" i="8" s="1"/>
  <c r="AC26" i="8" s="1"/>
  <c r="AA25" i="8"/>
  <c r="AB25" i="8" s="1"/>
  <c r="AC25" i="8" s="1"/>
  <c r="AA24" i="8"/>
  <c r="AB24" i="8" s="1"/>
  <c r="AC24" i="8" s="1"/>
  <c r="AA23" i="8"/>
  <c r="AB23" i="8" s="1"/>
  <c r="AC23" i="8" s="1"/>
  <c r="AA22" i="8"/>
  <c r="AB22" i="8" s="1"/>
  <c r="AC22" i="8" s="1"/>
  <c r="AA21" i="8"/>
  <c r="AB21" i="8" s="1"/>
  <c r="AC21" i="8" s="1"/>
  <c r="AA20" i="8"/>
  <c r="AB20" i="8" s="1"/>
  <c r="AC20" i="8" s="1"/>
  <c r="AA19" i="8"/>
  <c r="AB19" i="8" s="1"/>
  <c r="AC19" i="8" s="1"/>
  <c r="AA18" i="8"/>
  <c r="AB18" i="8" s="1"/>
  <c r="AC18" i="8" s="1"/>
  <c r="AA17" i="8"/>
  <c r="AB17" i="8" s="1"/>
  <c r="AC17" i="8" s="1"/>
  <c r="AA16" i="8"/>
  <c r="AB16" i="8" s="1"/>
  <c r="AC16" i="8" s="1"/>
  <c r="AA15" i="8"/>
  <c r="O89" i="8"/>
  <c r="P89" i="8" s="1"/>
  <c r="Q89" i="8" s="1"/>
  <c r="O88" i="8"/>
  <c r="P88" i="8" s="1"/>
  <c r="Q88" i="8" s="1"/>
  <c r="O87" i="8"/>
  <c r="P87" i="8" s="1"/>
  <c r="Q87" i="8" s="1"/>
  <c r="O86" i="8"/>
  <c r="P86" i="8" s="1"/>
  <c r="Q86" i="8" s="1"/>
  <c r="O85" i="8"/>
  <c r="P85" i="8" s="1"/>
  <c r="Q85" i="8" s="1"/>
  <c r="O84" i="8"/>
  <c r="P84" i="8" s="1"/>
  <c r="Q84" i="8" s="1"/>
  <c r="O83" i="8"/>
  <c r="P83" i="8" s="1"/>
  <c r="Q83" i="8" s="1"/>
  <c r="O82" i="8"/>
  <c r="P82" i="8" s="1"/>
  <c r="Q82" i="8" s="1"/>
  <c r="O81" i="8"/>
  <c r="P81" i="8" s="1"/>
  <c r="Q81" i="8" s="1"/>
  <c r="O80" i="8"/>
  <c r="P80" i="8" s="1"/>
  <c r="Q80" i="8" s="1"/>
  <c r="O79" i="8"/>
  <c r="P79" i="8" s="1"/>
  <c r="Q79" i="8" s="1"/>
  <c r="O78" i="8"/>
  <c r="P78" i="8" s="1"/>
  <c r="Q78" i="8" s="1"/>
  <c r="O77" i="8"/>
  <c r="P77" i="8" s="1"/>
  <c r="Q77" i="8" s="1"/>
  <c r="O76" i="8"/>
  <c r="P76" i="8" s="1"/>
  <c r="Q76" i="8" s="1"/>
  <c r="O75" i="8"/>
  <c r="P75" i="8" s="1"/>
  <c r="Q75" i="8" s="1"/>
  <c r="O74" i="8"/>
  <c r="P74" i="8" s="1"/>
  <c r="Q74" i="8" s="1"/>
  <c r="O73" i="8"/>
  <c r="P73" i="8" s="1"/>
  <c r="Q73" i="8" s="1"/>
  <c r="O72" i="8"/>
  <c r="P72" i="8" s="1"/>
  <c r="Q72" i="8" s="1"/>
  <c r="O71" i="8"/>
  <c r="P71" i="8" s="1"/>
  <c r="Q71" i="8" s="1"/>
  <c r="O70" i="8"/>
  <c r="P70" i="8" s="1"/>
  <c r="Q70" i="8" s="1"/>
  <c r="O69" i="8"/>
  <c r="P69" i="8" s="1"/>
  <c r="Q69" i="8" s="1"/>
  <c r="O68" i="8"/>
  <c r="P68" i="8" s="1"/>
  <c r="Q68" i="8" s="1"/>
  <c r="O67" i="8"/>
  <c r="P67" i="8" s="1"/>
  <c r="Q67" i="8" s="1"/>
  <c r="O66" i="8"/>
  <c r="P66" i="8" s="1"/>
  <c r="Q66" i="8" s="1"/>
  <c r="O65" i="8"/>
  <c r="P65" i="8" s="1"/>
  <c r="Q65" i="8" s="1"/>
  <c r="O64" i="8"/>
  <c r="P64" i="8" s="1"/>
  <c r="Q64" i="8" s="1"/>
  <c r="O63" i="8"/>
  <c r="P63" i="8" s="1"/>
  <c r="Q63" i="8" s="1"/>
  <c r="O62" i="8"/>
  <c r="P62" i="8" s="1"/>
  <c r="Q62" i="8" s="1"/>
  <c r="O61" i="8"/>
  <c r="P61" i="8" s="1"/>
  <c r="Q61" i="8" s="1"/>
  <c r="O60" i="8"/>
  <c r="P60" i="8" s="1"/>
  <c r="Q60" i="8" s="1"/>
  <c r="O59" i="8"/>
  <c r="P59" i="8" s="1"/>
  <c r="Q59" i="8" s="1"/>
  <c r="O58" i="8"/>
  <c r="P58" i="8" s="1"/>
  <c r="Q58" i="8" s="1"/>
  <c r="O57" i="8"/>
  <c r="P57" i="8" s="1"/>
  <c r="Q57" i="8" s="1"/>
  <c r="O56" i="8"/>
  <c r="P56" i="8" s="1"/>
  <c r="Q56" i="8" s="1"/>
  <c r="O55" i="8"/>
  <c r="P55" i="8" s="1"/>
  <c r="Q55" i="8" s="1"/>
  <c r="O54" i="8"/>
  <c r="P54" i="8" s="1"/>
  <c r="Q54" i="8" s="1"/>
  <c r="O53" i="8"/>
  <c r="P53" i="8" s="1"/>
  <c r="Q53" i="8" s="1"/>
  <c r="O52" i="8"/>
  <c r="P52" i="8" s="1"/>
  <c r="Q52" i="8" s="1"/>
  <c r="O51" i="8"/>
  <c r="P51" i="8" s="1"/>
  <c r="Q51" i="8" s="1"/>
  <c r="O50" i="8"/>
  <c r="P50" i="8" s="1"/>
  <c r="Q50" i="8" s="1"/>
  <c r="O49" i="8"/>
  <c r="P49" i="8" s="1"/>
  <c r="Q49" i="8" s="1"/>
  <c r="O48" i="8"/>
  <c r="P48" i="8" s="1"/>
  <c r="Q48" i="8" s="1"/>
  <c r="O47" i="8"/>
  <c r="P47" i="8" s="1"/>
  <c r="Q47" i="8" s="1"/>
  <c r="O46" i="8"/>
  <c r="P46" i="8" s="1"/>
  <c r="Q46" i="8" s="1"/>
  <c r="O45" i="8"/>
  <c r="P45" i="8" s="1"/>
  <c r="Q45" i="8" s="1"/>
  <c r="O44" i="8"/>
  <c r="P44" i="8" s="1"/>
  <c r="Q44" i="8" s="1"/>
  <c r="O43" i="8"/>
  <c r="P43" i="8" s="1"/>
  <c r="Q43" i="8" s="1"/>
  <c r="O42" i="8"/>
  <c r="P42" i="8" s="1"/>
  <c r="Q42" i="8" s="1"/>
  <c r="O41" i="8"/>
  <c r="P41" i="8" s="1"/>
  <c r="Q41" i="8" s="1"/>
  <c r="O40" i="8"/>
  <c r="P40" i="8" s="1"/>
  <c r="Q40" i="8" s="1"/>
  <c r="O39" i="8"/>
  <c r="P39" i="8" s="1"/>
  <c r="Q39" i="8" s="1"/>
  <c r="O38" i="8"/>
  <c r="P38" i="8" s="1"/>
  <c r="Q38" i="8" s="1"/>
  <c r="O37" i="8"/>
  <c r="P37" i="8" s="1"/>
  <c r="Q37" i="8" s="1"/>
  <c r="O36" i="8"/>
  <c r="P36" i="8" s="1"/>
  <c r="Q36" i="8" s="1"/>
  <c r="O35" i="8"/>
  <c r="P35" i="8" s="1"/>
  <c r="Q35" i="8" s="1"/>
  <c r="O34" i="8"/>
  <c r="P34" i="8" s="1"/>
  <c r="Q34" i="8" s="1"/>
  <c r="O33" i="8"/>
  <c r="P33" i="8" s="1"/>
  <c r="Q33" i="8" s="1"/>
  <c r="O32" i="8"/>
  <c r="P32" i="8" s="1"/>
  <c r="Q32" i="8" s="1"/>
  <c r="O31" i="8"/>
  <c r="P31" i="8" s="1"/>
  <c r="Q31" i="8" s="1"/>
  <c r="O30" i="8"/>
  <c r="P30" i="8" s="1"/>
  <c r="Q30" i="8" s="1"/>
  <c r="O29" i="8"/>
  <c r="P29" i="8" s="1"/>
  <c r="Q29" i="8" s="1"/>
  <c r="O28" i="8"/>
  <c r="P28" i="8" s="1"/>
  <c r="Q28" i="8" s="1"/>
  <c r="O27" i="8"/>
  <c r="P27" i="8" s="1"/>
  <c r="Q27" i="8" s="1"/>
  <c r="O26" i="8"/>
  <c r="P26" i="8" s="1"/>
  <c r="Q26" i="8" s="1"/>
  <c r="O25" i="8"/>
  <c r="P25" i="8" s="1"/>
  <c r="Q25" i="8" s="1"/>
  <c r="O24" i="8"/>
  <c r="P24" i="8" s="1"/>
  <c r="Q24" i="8" s="1"/>
  <c r="O23" i="8"/>
  <c r="P23" i="8" s="1"/>
  <c r="Q23" i="8" s="1"/>
  <c r="O22" i="8"/>
  <c r="P22" i="8" s="1"/>
  <c r="Q22" i="8" s="1"/>
  <c r="O21" i="8"/>
  <c r="P21" i="8" s="1"/>
  <c r="Q21" i="8" s="1"/>
  <c r="O20" i="8"/>
  <c r="P20" i="8" s="1"/>
  <c r="Q20" i="8" s="1"/>
  <c r="O19" i="8"/>
  <c r="P19" i="8" s="1"/>
  <c r="Q19" i="8" s="1"/>
  <c r="O18" i="8"/>
  <c r="P18" i="8" s="1"/>
  <c r="Q18" i="8" s="1"/>
  <c r="O17" i="8"/>
  <c r="P17" i="8" s="1"/>
  <c r="Q17" i="8" s="1"/>
  <c r="O16" i="8"/>
  <c r="P16" i="8" s="1"/>
  <c r="Q16" i="8" s="1"/>
  <c r="O15" i="8"/>
  <c r="P15" i="8" s="1"/>
  <c r="Q15" i="8" s="1"/>
  <c r="BA24" i="8" l="1"/>
  <c r="AZ24" i="8"/>
  <c r="BA40" i="8"/>
  <c r="AZ40" i="8"/>
  <c r="BA52" i="8"/>
  <c r="AZ52" i="8"/>
  <c r="AZ64" i="8"/>
  <c r="AZ76" i="8"/>
  <c r="AZ88" i="8"/>
  <c r="BA17" i="8"/>
  <c r="AZ17" i="8"/>
  <c r="BA21" i="8"/>
  <c r="AZ21" i="8"/>
  <c r="BA25" i="8"/>
  <c r="AZ25" i="8"/>
  <c r="BA29" i="8"/>
  <c r="AZ29" i="8"/>
  <c r="BA33" i="8"/>
  <c r="AZ33" i="8"/>
  <c r="BA37" i="8"/>
  <c r="AZ37" i="8"/>
  <c r="BA41" i="8"/>
  <c r="AZ41" i="8"/>
  <c r="BA45" i="8"/>
  <c r="AZ45" i="8"/>
  <c r="BA49" i="8"/>
  <c r="AZ49" i="8"/>
  <c r="BA53" i="8"/>
  <c r="AZ53" i="8"/>
  <c r="BA57" i="8"/>
  <c r="AZ57" i="8"/>
  <c r="BA61" i="8"/>
  <c r="AZ61" i="8"/>
  <c r="BA65" i="8"/>
  <c r="AZ65" i="8"/>
  <c r="BA69" i="8"/>
  <c r="AZ69" i="8"/>
  <c r="BA73" i="8"/>
  <c r="AZ73" i="8"/>
  <c r="BA77" i="8"/>
  <c r="AZ77" i="8"/>
  <c r="BA81" i="8"/>
  <c r="AZ81" i="8"/>
  <c r="BA85" i="8"/>
  <c r="AZ85" i="8"/>
  <c r="BA89" i="8"/>
  <c r="AZ89" i="8"/>
  <c r="BA20" i="8"/>
  <c r="AZ20" i="8"/>
  <c r="BA32" i="8"/>
  <c r="AZ32" i="8"/>
  <c r="BA44" i="8"/>
  <c r="AZ44" i="8"/>
  <c r="BA56" i="8"/>
  <c r="AZ56" i="8"/>
  <c r="AZ68" i="8"/>
  <c r="AZ80" i="8"/>
  <c r="BA18" i="8"/>
  <c r="AZ18" i="8"/>
  <c r="BA22" i="8"/>
  <c r="AZ22" i="8"/>
  <c r="BA26" i="8"/>
  <c r="AZ26" i="8"/>
  <c r="BA30" i="8"/>
  <c r="AZ30" i="8"/>
  <c r="BA34" i="8"/>
  <c r="AZ34" i="8"/>
  <c r="BA38" i="8"/>
  <c r="AZ38" i="8"/>
  <c r="BA42" i="8"/>
  <c r="AZ42" i="8"/>
  <c r="BA46" i="8"/>
  <c r="AZ46" i="8"/>
  <c r="BA50" i="8"/>
  <c r="AZ50" i="8"/>
  <c r="BA54" i="8"/>
  <c r="AZ54" i="8"/>
  <c r="BA58" i="8"/>
  <c r="AZ58" i="8"/>
  <c r="AZ62" i="8"/>
  <c r="AZ66" i="8"/>
  <c r="AZ70" i="8"/>
  <c r="AZ74" i="8"/>
  <c r="AZ78" i="8"/>
  <c r="AZ82" i="8"/>
  <c r="AZ86" i="8"/>
  <c r="BA16" i="8"/>
  <c r="AZ16" i="8"/>
  <c r="BA28" i="8"/>
  <c r="AZ28" i="8"/>
  <c r="BA36" i="8"/>
  <c r="AZ36" i="8"/>
  <c r="BA48" i="8"/>
  <c r="AZ48" i="8"/>
  <c r="BA60" i="8"/>
  <c r="AZ60" i="8"/>
  <c r="AZ72" i="8"/>
  <c r="AZ84" i="8"/>
  <c r="BA19" i="8"/>
  <c r="AZ19" i="8"/>
  <c r="BA23" i="8"/>
  <c r="AZ23" i="8"/>
  <c r="BA27" i="8"/>
  <c r="AZ27" i="8"/>
  <c r="BA31" i="8"/>
  <c r="AZ31" i="8"/>
  <c r="BA35" i="8"/>
  <c r="AZ35" i="8"/>
  <c r="BA39" i="8"/>
  <c r="AZ39" i="8"/>
  <c r="BA43" i="8"/>
  <c r="AZ43" i="8"/>
  <c r="BA47" i="8"/>
  <c r="AZ47" i="8"/>
  <c r="BA51" i="8"/>
  <c r="AZ51" i="8"/>
  <c r="BA55" i="8"/>
  <c r="AZ55" i="8"/>
  <c r="BA59" i="8"/>
  <c r="AZ59" i="8"/>
  <c r="BA63" i="8"/>
  <c r="AZ63" i="8"/>
  <c r="BA67" i="8"/>
  <c r="AZ67" i="8"/>
  <c r="BA71" i="8"/>
  <c r="AZ71" i="8"/>
  <c r="BA75" i="8"/>
  <c r="AZ75" i="8"/>
  <c r="BA79" i="8"/>
  <c r="AZ79" i="8"/>
  <c r="BA83" i="8"/>
  <c r="AZ83" i="8"/>
  <c r="BA87" i="8"/>
  <c r="AZ87" i="8"/>
  <c r="AR18" i="8"/>
  <c r="AS18" i="8" s="1"/>
  <c r="AR26" i="8"/>
  <c r="AS26" i="8" s="1"/>
  <c r="AR58" i="8"/>
  <c r="AS58" i="8" s="1"/>
  <c r="AR34" i="8"/>
  <c r="AS34" i="8" s="1"/>
  <c r="AR50" i="8"/>
  <c r="AS50" i="8" s="1"/>
  <c r="AR42" i="8"/>
  <c r="AS42" i="8" s="1"/>
  <c r="BA62" i="8"/>
  <c r="AR62" i="8"/>
  <c r="AS62" i="8" s="1"/>
  <c r="BA70" i="8"/>
  <c r="AR70" i="8"/>
  <c r="AS70" i="8" s="1"/>
  <c r="BA78" i="8"/>
  <c r="AR78" i="8"/>
  <c r="AS78" i="8" s="1"/>
  <c r="BA82" i="8"/>
  <c r="AR82" i="8"/>
  <c r="AS82" i="8" s="1"/>
  <c r="AR64" i="8"/>
  <c r="AS64" i="8" s="1"/>
  <c r="AR68" i="8"/>
  <c r="AS68" i="8" s="1"/>
  <c r="AR84" i="8"/>
  <c r="AS84" i="8" s="1"/>
  <c r="AR20" i="8"/>
  <c r="AS20" i="8" s="1"/>
  <c r="AR44" i="8"/>
  <c r="AS44" i="8" s="1"/>
  <c r="AR60" i="8"/>
  <c r="AS60" i="8" s="1"/>
  <c r="AR22" i="8"/>
  <c r="AS22" i="8" s="1"/>
  <c r="AR30" i="8"/>
  <c r="AS30" i="8" s="1"/>
  <c r="AR38" i="8"/>
  <c r="AS38" i="8" s="1"/>
  <c r="AR46" i="8"/>
  <c r="AS46" i="8" s="1"/>
  <c r="AR54" i="8"/>
  <c r="AS54" i="8" s="1"/>
  <c r="BA66" i="8"/>
  <c r="AR66" i="8"/>
  <c r="AS66" i="8" s="1"/>
  <c r="BA74" i="8"/>
  <c r="AR74" i="8"/>
  <c r="AS74" i="8" s="1"/>
  <c r="BA86" i="8"/>
  <c r="AR86" i="8"/>
  <c r="AS86" i="8" s="1"/>
  <c r="AR72" i="8"/>
  <c r="AS72" i="8" s="1"/>
  <c r="AR76" i="8"/>
  <c r="AS76" i="8" s="1"/>
  <c r="AR80" i="8"/>
  <c r="AS80" i="8" s="1"/>
  <c r="AR88" i="8"/>
  <c r="AS88" i="8" s="1"/>
  <c r="AR28" i="8"/>
  <c r="AS28" i="8" s="1"/>
  <c r="AR36" i="8"/>
  <c r="AS36" i="8" s="1"/>
  <c r="AR52" i="8"/>
  <c r="AS52" i="8" s="1"/>
  <c r="AR16" i="8"/>
  <c r="AS16" i="8" s="1"/>
  <c r="AR24" i="8"/>
  <c r="AS24" i="8" s="1"/>
  <c r="AR32" i="8"/>
  <c r="AS32" i="8" s="1"/>
  <c r="AR40" i="8"/>
  <c r="AS40" i="8" s="1"/>
  <c r="AR48" i="8"/>
  <c r="AS48" i="8" s="1"/>
  <c r="AR56" i="8"/>
  <c r="AS56" i="8" s="1"/>
  <c r="AR17" i="8"/>
  <c r="AS17" i="8" s="1"/>
  <c r="AR19" i="8"/>
  <c r="AS19" i="8" s="1"/>
  <c r="AR21" i="8"/>
  <c r="AS21" i="8" s="1"/>
  <c r="AR23" i="8"/>
  <c r="AS23" i="8" s="1"/>
  <c r="AR25" i="8"/>
  <c r="AS25" i="8" s="1"/>
  <c r="AR27" i="8"/>
  <c r="AS27" i="8" s="1"/>
  <c r="AR29" i="8"/>
  <c r="AS29" i="8" s="1"/>
  <c r="AR31" i="8"/>
  <c r="AS31" i="8" s="1"/>
  <c r="AR33" i="8"/>
  <c r="AS33" i="8" s="1"/>
  <c r="AR35" i="8"/>
  <c r="AS35" i="8" s="1"/>
  <c r="AR37" i="8"/>
  <c r="AS37" i="8" s="1"/>
  <c r="AR39" i="8"/>
  <c r="AS39" i="8" s="1"/>
  <c r="AR41" i="8"/>
  <c r="AS41" i="8" s="1"/>
  <c r="AR43" i="8"/>
  <c r="AS43" i="8" s="1"/>
  <c r="AR45" i="8"/>
  <c r="AS45" i="8" s="1"/>
  <c r="AR47" i="8"/>
  <c r="AS47" i="8" s="1"/>
  <c r="AR49" i="8"/>
  <c r="AS49" i="8" s="1"/>
  <c r="AR51" i="8"/>
  <c r="AS51" i="8" s="1"/>
  <c r="AR53" i="8"/>
  <c r="AS53" i="8" s="1"/>
  <c r="AR55" i="8"/>
  <c r="AS55" i="8" s="1"/>
  <c r="AR57" i="8"/>
  <c r="AS57" i="8" s="1"/>
  <c r="AR59" i="8"/>
  <c r="AS59" i="8" s="1"/>
  <c r="AR61" i="8"/>
  <c r="AS61" i="8" s="1"/>
  <c r="AR63" i="8"/>
  <c r="AS63" i="8" s="1"/>
  <c r="AR65" i="8"/>
  <c r="AS65" i="8" s="1"/>
  <c r="AR67" i="8"/>
  <c r="AS67" i="8" s="1"/>
  <c r="AR69" i="8"/>
  <c r="AS69" i="8" s="1"/>
  <c r="AR71" i="8"/>
  <c r="AS71" i="8" s="1"/>
  <c r="AR73" i="8"/>
  <c r="AS73" i="8" s="1"/>
  <c r="AR75" i="8"/>
  <c r="AS75" i="8" s="1"/>
  <c r="AR77" i="8"/>
  <c r="AS77" i="8" s="1"/>
  <c r="AR79" i="8"/>
  <c r="AS79" i="8" s="1"/>
  <c r="AR81" i="8"/>
  <c r="AS81" i="8" s="1"/>
  <c r="AR83" i="8"/>
  <c r="AS83" i="8" s="1"/>
  <c r="AR85" i="8"/>
  <c r="AS85" i="8" s="1"/>
  <c r="AR87" i="8"/>
  <c r="AS87" i="8" s="1"/>
  <c r="AR89" i="8"/>
  <c r="AS89" i="8" s="1"/>
  <c r="AM92" i="8"/>
  <c r="AN15" i="8"/>
  <c r="AO15" i="8" s="1"/>
  <c r="AA92" i="8"/>
  <c r="AB15" i="8"/>
  <c r="AC15" i="8" s="1"/>
  <c r="O92" i="8"/>
  <c r="AM15" i="7"/>
  <c r="AN15" i="7" s="1"/>
  <c r="AO15" i="7" s="1"/>
  <c r="AM172" i="7"/>
  <c r="AN172" i="7" s="1"/>
  <c r="AO172" i="7" s="1"/>
  <c r="AM171" i="7"/>
  <c r="AN171" i="7" s="1"/>
  <c r="AO171" i="7" s="1"/>
  <c r="AM170" i="7"/>
  <c r="AN170" i="7" s="1"/>
  <c r="AO170" i="7" s="1"/>
  <c r="AM169" i="7"/>
  <c r="AN169" i="7" s="1"/>
  <c r="AO169" i="7" s="1"/>
  <c r="AM168" i="7"/>
  <c r="AN168" i="7" s="1"/>
  <c r="AO168" i="7" s="1"/>
  <c r="AM167" i="7"/>
  <c r="AN167" i="7" s="1"/>
  <c r="AO167" i="7" s="1"/>
  <c r="AM166" i="7"/>
  <c r="AN166" i="7" s="1"/>
  <c r="AO166" i="7" s="1"/>
  <c r="AM165" i="7"/>
  <c r="AN165" i="7" s="1"/>
  <c r="AO165" i="7" s="1"/>
  <c r="AM164" i="7"/>
  <c r="AN164" i="7" s="1"/>
  <c r="AO164" i="7" s="1"/>
  <c r="AM163" i="7"/>
  <c r="AN163" i="7" s="1"/>
  <c r="AO163" i="7" s="1"/>
  <c r="AM162" i="7"/>
  <c r="AN162" i="7" s="1"/>
  <c r="AO162" i="7" s="1"/>
  <c r="AM161" i="7"/>
  <c r="AN161" i="7" s="1"/>
  <c r="AO161" i="7" s="1"/>
  <c r="AM160" i="7"/>
  <c r="AN160" i="7" s="1"/>
  <c r="AO160" i="7" s="1"/>
  <c r="AM159" i="7"/>
  <c r="AN159" i="7" s="1"/>
  <c r="AO159" i="7" s="1"/>
  <c r="AM158" i="7"/>
  <c r="AN158" i="7" s="1"/>
  <c r="AO158" i="7" s="1"/>
  <c r="AM157" i="7"/>
  <c r="AN157" i="7" s="1"/>
  <c r="AO157" i="7" s="1"/>
  <c r="AM156" i="7"/>
  <c r="AN156" i="7" s="1"/>
  <c r="AO156" i="7" s="1"/>
  <c r="AM155" i="7"/>
  <c r="AN155" i="7" s="1"/>
  <c r="AO155" i="7" s="1"/>
  <c r="AM154" i="7"/>
  <c r="AN154" i="7" s="1"/>
  <c r="AO154" i="7" s="1"/>
  <c r="AM153" i="7"/>
  <c r="AN153" i="7" s="1"/>
  <c r="AO153" i="7" s="1"/>
  <c r="AM152" i="7"/>
  <c r="AN152" i="7" s="1"/>
  <c r="AO152" i="7" s="1"/>
  <c r="AM151" i="7"/>
  <c r="AN151" i="7" s="1"/>
  <c r="AO151" i="7" s="1"/>
  <c r="AM150" i="7"/>
  <c r="AN150" i="7" s="1"/>
  <c r="AO150" i="7" s="1"/>
  <c r="AM149" i="7"/>
  <c r="AN149" i="7" s="1"/>
  <c r="AO149" i="7" s="1"/>
  <c r="AM148" i="7"/>
  <c r="AN148" i="7" s="1"/>
  <c r="AO148" i="7" s="1"/>
  <c r="AM147" i="7"/>
  <c r="AN147" i="7" s="1"/>
  <c r="AO147" i="7" s="1"/>
  <c r="AM146" i="7"/>
  <c r="AN146" i="7" s="1"/>
  <c r="AO146" i="7" s="1"/>
  <c r="AM145" i="7"/>
  <c r="AN145" i="7" s="1"/>
  <c r="AO145" i="7" s="1"/>
  <c r="AM144" i="7"/>
  <c r="AN144" i="7" s="1"/>
  <c r="AO144" i="7" s="1"/>
  <c r="AM143" i="7"/>
  <c r="AN143" i="7" s="1"/>
  <c r="AO143" i="7" s="1"/>
  <c r="AM142" i="7"/>
  <c r="AN142" i="7" s="1"/>
  <c r="AO142" i="7" s="1"/>
  <c r="AM141" i="7"/>
  <c r="AN141" i="7" s="1"/>
  <c r="AO141" i="7" s="1"/>
  <c r="AM140" i="7"/>
  <c r="AN140" i="7" s="1"/>
  <c r="AO140" i="7" s="1"/>
  <c r="AM139" i="7"/>
  <c r="AN139" i="7" s="1"/>
  <c r="AO139" i="7" s="1"/>
  <c r="AM138" i="7"/>
  <c r="AN138" i="7" s="1"/>
  <c r="AO138" i="7" s="1"/>
  <c r="AM137" i="7"/>
  <c r="AN137" i="7" s="1"/>
  <c r="AO137" i="7" s="1"/>
  <c r="AM136" i="7"/>
  <c r="AN136" i="7" s="1"/>
  <c r="AO136" i="7" s="1"/>
  <c r="AM135" i="7"/>
  <c r="AN135" i="7" s="1"/>
  <c r="AO135" i="7" s="1"/>
  <c r="AM134" i="7"/>
  <c r="AN134" i="7" s="1"/>
  <c r="AO134" i="7" s="1"/>
  <c r="AM133" i="7"/>
  <c r="AN133" i="7" s="1"/>
  <c r="AO133" i="7" s="1"/>
  <c r="AM132" i="7"/>
  <c r="AN132" i="7" s="1"/>
  <c r="AO132" i="7" s="1"/>
  <c r="AM131" i="7"/>
  <c r="AN131" i="7" s="1"/>
  <c r="AO131" i="7" s="1"/>
  <c r="AM130" i="7"/>
  <c r="AN130" i="7" s="1"/>
  <c r="AO130" i="7" s="1"/>
  <c r="AM129" i="7"/>
  <c r="AN129" i="7" s="1"/>
  <c r="AO129" i="7" s="1"/>
  <c r="AM128" i="7"/>
  <c r="AN128" i="7" s="1"/>
  <c r="AO128" i="7" s="1"/>
  <c r="AM127" i="7"/>
  <c r="AN127" i="7" s="1"/>
  <c r="AO127" i="7" s="1"/>
  <c r="AM126" i="7"/>
  <c r="AN126" i="7" s="1"/>
  <c r="AO126" i="7" s="1"/>
  <c r="AM125" i="7"/>
  <c r="AN125" i="7" s="1"/>
  <c r="AO125" i="7" s="1"/>
  <c r="AM124" i="7"/>
  <c r="AN124" i="7" s="1"/>
  <c r="AO124" i="7" s="1"/>
  <c r="AM123" i="7"/>
  <c r="AN123" i="7" s="1"/>
  <c r="AO123" i="7" s="1"/>
  <c r="AM122" i="7"/>
  <c r="AN122" i="7" s="1"/>
  <c r="AO122" i="7" s="1"/>
  <c r="AM121" i="7"/>
  <c r="AN121" i="7" s="1"/>
  <c r="AO121" i="7" s="1"/>
  <c r="AM120" i="7"/>
  <c r="AN120" i="7" s="1"/>
  <c r="AO120" i="7" s="1"/>
  <c r="AM119" i="7"/>
  <c r="AN119" i="7" s="1"/>
  <c r="AO119" i="7" s="1"/>
  <c r="AM118" i="7"/>
  <c r="AN118" i="7" s="1"/>
  <c r="AO118" i="7" s="1"/>
  <c r="AM117" i="7"/>
  <c r="AN117" i="7" s="1"/>
  <c r="AO117" i="7" s="1"/>
  <c r="AM116" i="7"/>
  <c r="AN116" i="7" s="1"/>
  <c r="AO116" i="7" s="1"/>
  <c r="AM115" i="7"/>
  <c r="AN115" i="7" s="1"/>
  <c r="AO115" i="7" s="1"/>
  <c r="AM114" i="7"/>
  <c r="AN114" i="7" s="1"/>
  <c r="AO114" i="7" s="1"/>
  <c r="AM113" i="7"/>
  <c r="AN113" i="7" s="1"/>
  <c r="AO113" i="7" s="1"/>
  <c r="AM112" i="7"/>
  <c r="AN112" i="7" s="1"/>
  <c r="AO112" i="7" s="1"/>
  <c r="AM111" i="7"/>
  <c r="AN111" i="7" s="1"/>
  <c r="AO111" i="7" s="1"/>
  <c r="AM110" i="7"/>
  <c r="AN110" i="7" s="1"/>
  <c r="AO110" i="7" s="1"/>
  <c r="AM109" i="7"/>
  <c r="AN109" i="7" s="1"/>
  <c r="AO109" i="7" s="1"/>
  <c r="AM108" i="7"/>
  <c r="AN108" i="7" s="1"/>
  <c r="AO108" i="7" s="1"/>
  <c r="AM107" i="7"/>
  <c r="AN107" i="7" s="1"/>
  <c r="AO107" i="7" s="1"/>
  <c r="AM106" i="7"/>
  <c r="AN106" i="7" s="1"/>
  <c r="AO106" i="7" s="1"/>
  <c r="AM105" i="7"/>
  <c r="AN105" i="7" s="1"/>
  <c r="AO105" i="7" s="1"/>
  <c r="AM104" i="7"/>
  <c r="AN104" i="7" s="1"/>
  <c r="AO104" i="7" s="1"/>
  <c r="AM103" i="7"/>
  <c r="AN103" i="7" s="1"/>
  <c r="AO103" i="7" s="1"/>
  <c r="AM102" i="7"/>
  <c r="AN102" i="7" s="1"/>
  <c r="AO102" i="7" s="1"/>
  <c r="AM101" i="7"/>
  <c r="AN101" i="7" s="1"/>
  <c r="AO101" i="7" s="1"/>
  <c r="AM100" i="7"/>
  <c r="AN100" i="7" s="1"/>
  <c r="AO100" i="7" s="1"/>
  <c r="AM99" i="7"/>
  <c r="AN99" i="7" s="1"/>
  <c r="AO99" i="7" s="1"/>
  <c r="AM98" i="7"/>
  <c r="AN98" i="7" s="1"/>
  <c r="AO98" i="7" s="1"/>
  <c r="AM97" i="7"/>
  <c r="AN97" i="7" s="1"/>
  <c r="AO97" i="7" s="1"/>
  <c r="AM96" i="7"/>
  <c r="AN96" i="7" s="1"/>
  <c r="AO96" i="7" s="1"/>
  <c r="AM95" i="7"/>
  <c r="AN95" i="7" s="1"/>
  <c r="AO95" i="7" s="1"/>
  <c r="AM94" i="7"/>
  <c r="AN94" i="7" s="1"/>
  <c r="AO94" i="7" s="1"/>
  <c r="AM93" i="7"/>
  <c r="AN93" i="7" s="1"/>
  <c r="AO93" i="7" s="1"/>
  <c r="AM92" i="7"/>
  <c r="AN92" i="7" s="1"/>
  <c r="AO92" i="7" s="1"/>
  <c r="AM91" i="7"/>
  <c r="AN91" i="7" s="1"/>
  <c r="AO91" i="7" s="1"/>
  <c r="AM90" i="7"/>
  <c r="AN90" i="7" s="1"/>
  <c r="AO90" i="7" s="1"/>
  <c r="AM89" i="7"/>
  <c r="AN89" i="7" s="1"/>
  <c r="AO89" i="7" s="1"/>
  <c r="AM88" i="7"/>
  <c r="AN88" i="7" s="1"/>
  <c r="AO88" i="7" s="1"/>
  <c r="AM87" i="7"/>
  <c r="AN87" i="7" s="1"/>
  <c r="AO87" i="7" s="1"/>
  <c r="AM86" i="7"/>
  <c r="AN86" i="7" s="1"/>
  <c r="AO86" i="7" s="1"/>
  <c r="AM85" i="7"/>
  <c r="AN85" i="7" s="1"/>
  <c r="AO85" i="7" s="1"/>
  <c r="AM84" i="7"/>
  <c r="AN84" i="7" s="1"/>
  <c r="AO84" i="7" s="1"/>
  <c r="AM83" i="7"/>
  <c r="AN83" i="7" s="1"/>
  <c r="AO83" i="7" s="1"/>
  <c r="AM82" i="7"/>
  <c r="AN82" i="7" s="1"/>
  <c r="AO82" i="7" s="1"/>
  <c r="AM81" i="7"/>
  <c r="AN81" i="7" s="1"/>
  <c r="AO81" i="7" s="1"/>
  <c r="AM80" i="7"/>
  <c r="AN80" i="7" s="1"/>
  <c r="AO80" i="7" s="1"/>
  <c r="AM79" i="7"/>
  <c r="AN79" i="7" s="1"/>
  <c r="AO79" i="7" s="1"/>
  <c r="AM78" i="7"/>
  <c r="AN78" i="7" s="1"/>
  <c r="AO78" i="7" s="1"/>
  <c r="AM77" i="7"/>
  <c r="AN77" i="7" s="1"/>
  <c r="AO77" i="7" s="1"/>
  <c r="AM76" i="7"/>
  <c r="AN76" i="7" s="1"/>
  <c r="AO76" i="7" s="1"/>
  <c r="AM75" i="7"/>
  <c r="AN75" i="7" s="1"/>
  <c r="AO75" i="7" s="1"/>
  <c r="AM74" i="7"/>
  <c r="AN74" i="7" s="1"/>
  <c r="AO74" i="7" s="1"/>
  <c r="AM73" i="7"/>
  <c r="AN73" i="7" s="1"/>
  <c r="AO73" i="7" s="1"/>
  <c r="AM72" i="7"/>
  <c r="AN72" i="7" s="1"/>
  <c r="AO72" i="7" s="1"/>
  <c r="AM71" i="7"/>
  <c r="AN71" i="7" s="1"/>
  <c r="AO71" i="7" s="1"/>
  <c r="AM70" i="7"/>
  <c r="AN70" i="7" s="1"/>
  <c r="AO70" i="7" s="1"/>
  <c r="AM69" i="7"/>
  <c r="AN69" i="7" s="1"/>
  <c r="AO69" i="7" s="1"/>
  <c r="AM68" i="7"/>
  <c r="AN68" i="7" s="1"/>
  <c r="AO68" i="7" s="1"/>
  <c r="AM67" i="7"/>
  <c r="AN67" i="7" s="1"/>
  <c r="AO67" i="7" s="1"/>
  <c r="AM66" i="7"/>
  <c r="AN66" i="7" s="1"/>
  <c r="AO66" i="7" s="1"/>
  <c r="AM65" i="7"/>
  <c r="AN65" i="7" s="1"/>
  <c r="AO65" i="7" s="1"/>
  <c r="AM64" i="7"/>
  <c r="AN64" i="7" s="1"/>
  <c r="AO64" i="7" s="1"/>
  <c r="AM63" i="7"/>
  <c r="AN63" i="7" s="1"/>
  <c r="AO63" i="7" s="1"/>
  <c r="AM62" i="7"/>
  <c r="AN62" i="7" s="1"/>
  <c r="AO62" i="7" s="1"/>
  <c r="AM61" i="7"/>
  <c r="AN61" i="7" s="1"/>
  <c r="AO61" i="7" s="1"/>
  <c r="AM60" i="7"/>
  <c r="AN60" i="7" s="1"/>
  <c r="AO60" i="7" s="1"/>
  <c r="AM59" i="7"/>
  <c r="AN59" i="7" s="1"/>
  <c r="AO59" i="7" s="1"/>
  <c r="AM58" i="7"/>
  <c r="AN58" i="7" s="1"/>
  <c r="AO58" i="7" s="1"/>
  <c r="AM57" i="7"/>
  <c r="AN57" i="7" s="1"/>
  <c r="AO57" i="7" s="1"/>
  <c r="AM56" i="7"/>
  <c r="AN56" i="7" s="1"/>
  <c r="AO56" i="7" s="1"/>
  <c r="AM55" i="7"/>
  <c r="AN55" i="7" s="1"/>
  <c r="AO55" i="7" s="1"/>
  <c r="AM54" i="7"/>
  <c r="AN54" i="7" s="1"/>
  <c r="AO54" i="7" s="1"/>
  <c r="AM53" i="7"/>
  <c r="AN53" i="7" s="1"/>
  <c r="AO53" i="7" s="1"/>
  <c r="AM52" i="7"/>
  <c r="AN52" i="7" s="1"/>
  <c r="AO52" i="7" s="1"/>
  <c r="AM51" i="7"/>
  <c r="AN51" i="7" s="1"/>
  <c r="AO51" i="7" s="1"/>
  <c r="AM50" i="7"/>
  <c r="AN50" i="7" s="1"/>
  <c r="AO50" i="7" s="1"/>
  <c r="AM49" i="7"/>
  <c r="AN49" i="7" s="1"/>
  <c r="AO49" i="7" s="1"/>
  <c r="AM48" i="7"/>
  <c r="AN48" i="7" s="1"/>
  <c r="AO48" i="7" s="1"/>
  <c r="AM47" i="7"/>
  <c r="AN47" i="7" s="1"/>
  <c r="AO47" i="7" s="1"/>
  <c r="AM46" i="7"/>
  <c r="AN46" i="7" s="1"/>
  <c r="AO46" i="7" s="1"/>
  <c r="AM45" i="7"/>
  <c r="AN45" i="7" s="1"/>
  <c r="AO45" i="7" s="1"/>
  <c r="AM44" i="7"/>
  <c r="AN44" i="7" s="1"/>
  <c r="AO44" i="7" s="1"/>
  <c r="AM43" i="7"/>
  <c r="AN43" i="7" s="1"/>
  <c r="AO43" i="7" s="1"/>
  <c r="AM42" i="7"/>
  <c r="AN42" i="7" s="1"/>
  <c r="AO42" i="7" s="1"/>
  <c r="AM41" i="7"/>
  <c r="AN41" i="7" s="1"/>
  <c r="AO41" i="7" s="1"/>
  <c r="AM40" i="7"/>
  <c r="AN40" i="7" s="1"/>
  <c r="AO40" i="7" s="1"/>
  <c r="AM39" i="7"/>
  <c r="AN39" i="7" s="1"/>
  <c r="AO39" i="7" s="1"/>
  <c r="AM38" i="7"/>
  <c r="AN38" i="7" s="1"/>
  <c r="AO38" i="7" s="1"/>
  <c r="AM37" i="7"/>
  <c r="AN37" i="7" s="1"/>
  <c r="AO37" i="7" s="1"/>
  <c r="AM36" i="7"/>
  <c r="AN36" i="7" s="1"/>
  <c r="AO36" i="7" s="1"/>
  <c r="AM35" i="7"/>
  <c r="AN35" i="7" s="1"/>
  <c r="AO35" i="7" s="1"/>
  <c r="AM34" i="7"/>
  <c r="AN34" i="7" s="1"/>
  <c r="AO34" i="7" s="1"/>
  <c r="AM33" i="7"/>
  <c r="AN33" i="7" s="1"/>
  <c r="AO33" i="7" s="1"/>
  <c r="AM32" i="7"/>
  <c r="AN32" i="7" s="1"/>
  <c r="AO32" i="7" s="1"/>
  <c r="AM31" i="7"/>
  <c r="AN31" i="7" s="1"/>
  <c r="AO31" i="7" s="1"/>
  <c r="AM30" i="7"/>
  <c r="AN30" i="7" s="1"/>
  <c r="AO30" i="7" s="1"/>
  <c r="AM29" i="7"/>
  <c r="AN29" i="7" s="1"/>
  <c r="AO29" i="7" s="1"/>
  <c r="AM28" i="7"/>
  <c r="AN28" i="7" s="1"/>
  <c r="AO28" i="7" s="1"/>
  <c r="AM27" i="7"/>
  <c r="AN27" i="7" s="1"/>
  <c r="AO27" i="7" s="1"/>
  <c r="AM26" i="7"/>
  <c r="AN26" i="7" s="1"/>
  <c r="AO26" i="7" s="1"/>
  <c r="AM25" i="7"/>
  <c r="AN25" i="7" s="1"/>
  <c r="AO25" i="7" s="1"/>
  <c r="AM24" i="7"/>
  <c r="AN24" i="7" s="1"/>
  <c r="AO24" i="7" s="1"/>
  <c r="AM23" i="7"/>
  <c r="AN23" i="7" s="1"/>
  <c r="AO23" i="7" s="1"/>
  <c r="AM22" i="7"/>
  <c r="AN22" i="7" s="1"/>
  <c r="AO22" i="7" s="1"/>
  <c r="AM21" i="7"/>
  <c r="AN21" i="7" s="1"/>
  <c r="AO21" i="7" s="1"/>
  <c r="AM20" i="7"/>
  <c r="AN20" i="7" s="1"/>
  <c r="AO20" i="7" s="1"/>
  <c r="AM19" i="7"/>
  <c r="AN19" i="7" s="1"/>
  <c r="AO19" i="7" s="1"/>
  <c r="AM18" i="7"/>
  <c r="AN18" i="7" s="1"/>
  <c r="AO18" i="7" s="1"/>
  <c r="AM17" i="7"/>
  <c r="AN17" i="7" s="1"/>
  <c r="AO17" i="7" s="1"/>
  <c r="AM16" i="7"/>
  <c r="AN16" i="7" s="1"/>
  <c r="AO16" i="7" s="1"/>
  <c r="AA172" i="7"/>
  <c r="AB172" i="7" s="1"/>
  <c r="AC172" i="7" s="1"/>
  <c r="AA171" i="7"/>
  <c r="AB171" i="7" s="1"/>
  <c r="AC171" i="7" s="1"/>
  <c r="AA170" i="7"/>
  <c r="AB170" i="7" s="1"/>
  <c r="AC170" i="7" s="1"/>
  <c r="AA169" i="7"/>
  <c r="AB169" i="7" s="1"/>
  <c r="AC169" i="7" s="1"/>
  <c r="AA168" i="7"/>
  <c r="AB168" i="7" s="1"/>
  <c r="AC168" i="7" s="1"/>
  <c r="AA167" i="7"/>
  <c r="AB167" i="7" s="1"/>
  <c r="AC167" i="7" s="1"/>
  <c r="AA166" i="7"/>
  <c r="AB166" i="7" s="1"/>
  <c r="AC166" i="7" s="1"/>
  <c r="AA165" i="7"/>
  <c r="AB165" i="7" s="1"/>
  <c r="AC165" i="7" s="1"/>
  <c r="AA164" i="7"/>
  <c r="AB164" i="7" s="1"/>
  <c r="AC164" i="7" s="1"/>
  <c r="AA163" i="7"/>
  <c r="AB163" i="7" s="1"/>
  <c r="AC163" i="7" s="1"/>
  <c r="AA162" i="7"/>
  <c r="AB162" i="7" s="1"/>
  <c r="AC162" i="7" s="1"/>
  <c r="AA161" i="7"/>
  <c r="AB161" i="7" s="1"/>
  <c r="AC161" i="7" s="1"/>
  <c r="AA160" i="7"/>
  <c r="AB160" i="7" s="1"/>
  <c r="AC160" i="7" s="1"/>
  <c r="AA159" i="7"/>
  <c r="AB159" i="7" s="1"/>
  <c r="AC159" i="7" s="1"/>
  <c r="AA158" i="7"/>
  <c r="AB158" i="7" s="1"/>
  <c r="AC158" i="7" s="1"/>
  <c r="AA157" i="7"/>
  <c r="AB157" i="7" s="1"/>
  <c r="AC157" i="7" s="1"/>
  <c r="AA156" i="7"/>
  <c r="AB156" i="7" s="1"/>
  <c r="AC156" i="7" s="1"/>
  <c r="AA155" i="7"/>
  <c r="AB155" i="7" s="1"/>
  <c r="AC155" i="7" s="1"/>
  <c r="AA154" i="7"/>
  <c r="AB154" i="7" s="1"/>
  <c r="AC154" i="7" s="1"/>
  <c r="AA153" i="7"/>
  <c r="AB153" i="7" s="1"/>
  <c r="AC153" i="7" s="1"/>
  <c r="AA152" i="7"/>
  <c r="AB152" i="7" s="1"/>
  <c r="AC152" i="7" s="1"/>
  <c r="AA151" i="7"/>
  <c r="AB151" i="7" s="1"/>
  <c r="AC151" i="7" s="1"/>
  <c r="AA150" i="7"/>
  <c r="AB150" i="7" s="1"/>
  <c r="AC150" i="7" s="1"/>
  <c r="AA149" i="7"/>
  <c r="AB149" i="7" s="1"/>
  <c r="AC149" i="7" s="1"/>
  <c r="AA148" i="7"/>
  <c r="AB148" i="7" s="1"/>
  <c r="AC148" i="7" s="1"/>
  <c r="AA147" i="7"/>
  <c r="AB147" i="7" s="1"/>
  <c r="AC147" i="7" s="1"/>
  <c r="AA146" i="7"/>
  <c r="AB146" i="7" s="1"/>
  <c r="AC146" i="7" s="1"/>
  <c r="AA145" i="7"/>
  <c r="AB145" i="7" s="1"/>
  <c r="AC145" i="7" s="1"/>
  <c r="AA144" i="7"/>
  <c r="AB144" i="7" s="1"/>
  <c r="AC144" i="7" s="1"/>
  <c r="AA143" i="7"/>
  <c r="AB143" i="7" s="1"/>
  <c r="AC143" i="7" s="1"/>
  <c r="AA142" i="7"/>
  <c r="AB142" i="7" s="1"/>
  <c r="AC142" i="7" s="1"/>
  <c r="AA141" i="7"/>
  <c r="AB141" i="7" s="1"/>
  <c r="AC141" i="7" s="1"/>
  <c r="AA140" i="7"/>
  <c r="AB140" i="7" s="1"/>
  <c r="AC140" i="7" s="1"/>
  <c r="AA139" i="7"/>
  <c r="AB139" i="7" s="1"/>
  <c r="AC139" i="7" s="1"/>
  <c r="AA138" i="7"/>
  <c r="AB138" i="7" s="1"/>
  <c r="AC138" i="7" s="1"/>
  <c r="AA137" i="7"/>
  <c r="AB137" i="7" s="1"/>
  <c r="AC137" i="7" s="1"/>
  <c r="AA136" i="7"/>
  <c r="AB136" i="7" s="1"/>
  <c r="AC136" i="7" s="1"/>
  <c r="AA135" i="7"/>
  <c r="AB135" i="7" s="1"/>
  <c r="AC135" i="7" s="1"/>
  <c r="AA134" i="7"/>
  <c r="AB134" i="7" s="1"/>
  <c r="AC134" i="7" s="1"/>
  <c r="AA133" i="7"/>
  <c r="AB133" i="7" s="1"/>
  <c r="AC133" i="7" s="1"/>
  <c r="AA132" i="7"/>
  <c r="AB132" i="7" s="1"/>
  <c r="AC132" i="7" s="1"/>
  <c r="AA131" i="7"/>
  <c r="AB131" i="7" s="1"/>
  <c r="AC131" i="7" s="1"/>
  <c r="AA130" i="7"/>
  <c r="AB130" i="7" s="1"/>
  <c r="AC130" i="7" s="1"/>
  <c r="AA129" i="7"/>
  <c r="AB129" i="7" s="1"/>
  <c r="AC129" i="7" s="1"/>
  <c r="AA128" i="7"/>
  <c r="AB128" i="7" s="1"/>
  <c r="AC128" i="7" s="1"/>
  <c r="AA127" i="7"/>
  <c r="AB127" i="7" s="1"/>
  <c r="AC127" i="7" s="1"/>
  <c r="AA126" i="7"/>
  <c r="AB126" i="7" s="1"/>
  <c r="AC126" i="7" s="1"/>
  <c r="AA125" i="7"/>
  <c r="AB125" i="7" s="1"/>
  <c r="AC125" i="7" s="1"/>
  <c r="AA124" i="7"/>
  <c r="AB124" i="7" s="1"/>
  <c r="AC124" i="7" s="1"/>
  <c r="AA123" i="7"/>
  <c r="AB123" i="7" s="1"/>
  <c r="AC123" i="7" s="1"/>
  <c r="AA122" i="7"/>
  <c r="AB122" i="7" s="1"/>
  <c r="AC122" i="7" s="1"/>
  <c r="AA121" i="7"/>
  <c r="AB121" i="7" s="1"/>
  <c r="AC121" i="7" s="1"/>
  <c r="AA120" i="7"/>
  <c r="AB120" i="7" s="1"/>
  <c r="AC120" i="7" s="1"/>
  <c r="AA119" i="7"/>
  <c r="AB119" i="7" s="1"/>
  <c r="AC119" i="7" s="1"/>
  <c r="AA118" i="7"/>
  <c r="AB118" i="7" s="1"/>
  <c r="AC118" i="7" s="1"/>
  <c r="AA117" i="7"/>
  <c r="AB117" i="7" s="1"/>
  <c r="AC117" i="7" s="1"/>
  <c r="AA116" i="7"/>
  <c r="AB116" i="7" s="1"/>
  <c r="AC116" i="7" s="1"/>
  <c r="AA115" i="7"/>
  <c r="AB115" i="7" s="1"/>
  <c r="AC115" i="7" s="1"/>
  <c r="AA114" i="7"/>
  <c r="AB114" i="7" s="1"/>
  <c r="AC114" i="7" s="1"/>
  <c r="AA113" i="7"/>
  <c r="AB113" i="7" s="1"/>
  <c r="AC113" i="7" s="1"/>
  <c r="AA112" i="7"/>
  <c r="AB112" i="7" s="1"/>
  <c r="AC112" i="7" s="1"/>
  <c r="AA111" i="7"/>
  <c r="AB111" i="7" s="1"/>
  <c r="AC111" i="7" s="1"/>
  <c r="AA110" i="7"/>
  <c r="AB110" i="7" s="1"/>
  <c r="AC110" i="7" s="1"/>
  <c r="AA109" i="7"/>
  <c r="AB109" i="7" s="1"/>
  <c r="AC109" i="7" s="1"/>
  <c r="AA108" i="7"/>
  <c r="AB108" i="7" s="1"/>
  <c r="AC108" i="7" s="1"/>
  <c r="AA107" i="7"/>
  <c r="AB107" i="7" s="1"/>
  <c r="AC107" i="7" s="1"/>
  <c r="AA106" i="7"/>
  <c r="AB106" i="7" s="1"/>
  <c r="AC106" i="7" s="1"/>
  <c r="AA105" i="7"/>
  <c r="AB105" i="7" s="1"/>
  <c r="AC105" i="7" s="1"/>
  <c r="AA104" i="7"/>
  <c r="AB104" i="7" s="1"/>
  <c r="AC104" i="7" s="1"/>
  <c r="AA103" i="7"/>
  <c r="AB103" i="7" s="1"/>
  <c r="AC103" i="7" s="1"/>
  <c r="AA102" i="7"/>
  <c r="AB102" i="7" s="1"/>
  <c r="AC102" i="7" s="1"/>
  <c r="AA101" i="7"/>
  <c r="AB101" i="7" s="1"/>
  <c r="AC101" i="7" s="1"/>
  <c r="AA100" i="7"/>
  <c r="AB100" i="7" s="1"/>
  <c r="AC100" i="7" s="1"/>
  <c r="AA99" i="7"/>
  <c r="AB99" i="7" s="1"/>
  <c r="AC99" i="7" s="1"/>
  <c r="AA98" i="7"/>
  <c r="AB98" i="7" s="1"/>
  <c r="AC98" i="7" s="1"/>
  <c r="AA97" i="7"/>
  <c r="AB97" i="7" s="1"/>
  <c r="AC97" i="7" s="1"/>
  <c r="AA96" i="7"/>
  <c r="AB96" i="7" s="1"/>
  <c r="AC96" i="7" s="1"/>
  <c r="AA95" i="7"/>
  <c r="AB95" i="7" s="1"/>
  <c r="AC95" i="7" s="1"/>
  <c r="AA94" i="7"/>
  <c r="AB94" i="7" s="1"/>
  <c r="AC94" i="7" s="1"/>
  <c r="AA93" i="7"/>
  <c r="AB93" i="7" s="1"/>
  <c r="AC93" i="7" s="1"/>
  <c r="AA92" i="7"/>
  <c r="AB92" i="7" s="1"/>
  <c r="AC92" i="7" s="1"/>
  <c r="AA91" i="7"/>
  <c r="AB91" i="7" s="1"/>
  <c r="AC91" i="7" s="1"/>
  <c r="AA90" i="7"/>
  <c r="AB90" i="7" s="1"/>
  <c r="AC90" i="7" s="1"/>
  <c r="AA89" i="7"/>
  <c r="AB89" i="7" s="1"/>
  <c r="AC89" i="7" s="1"/>
  <c r="AA88" i="7"/>
  <c r="AB88" i="7" s="1"/>
  <c r="AC88" i="7" s="1"/>
  <c r="AA87" i="7"/>
  <c r="AB87" i="7" s="1"/>
  <c r="AC87" i="7" s="1"/>
  <c r="AA86" i="7"/>
  <c r="AB86" i="7" s="1"/>
  <c r="AC86" i="7" s="1"/>
  <c r="AA85" i="7"/>
  <c r="AB85" i="7" s="1"/>
  <c r="AC85" i="7" s="1"/>
  <c r="AA84" i="7"/>
  <c r="AB84" i="7" s="1"/>
  <c r="AC84" i="7" s="1"/>
  <c r="AA83" i="7"/>
  <c r="AB83" i="7" s="1"/>
  <c r="AC83" i="7" s="1"/>
  <c r="AA82" i="7"/>
  <c r="AB82" i="7" s="1"/>
  <c r="AC82" i="7" s="1"/>
  <c r="AA81" i="7"/>
  <c r="AB81" i="7" s="1"/>
  <c r="AC81" i="7" s="1"/>
  <c r="AA80" i="7"/>
  <c r="AB80" i="7" s="1"/>
  <c r="AC80" i="7" s="1"/>
  <c r="AA79" i="7"/>
  <c r="AB79" i="7" s="1"/>
  <c r="AC79" i="7" s="1"/>
  <c r="AA78" i="7"/>
  <c r="AB78" i="7" s="1"/>
  <c r="AC78" i="7" s="1"/>
  <c r="AA77" i="7"/>
  <c r="AB77" i="7" s="1"/>
  <c r="AC77" i="7" s="1"/>
  <c r="AA76" i="7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AA70" i="7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AA64" i="7"/>
  <c r="AB64" i="7" s="1"/>
  <c r="AC64" i="7" s="1"/>
  <c r="AA63" i="7"/>
  <c r="AB63" i="7" s="1"/>
  <c r="AC63" i="7" s="1"/>
  <c r="AA62" i="7"/>
  <c r="AB62" i="7" s="1"/>
  <c r="AC62" i="7" s="1"/>
  <c r="AA61" i="7"/>
  <c r="AB61" i="7" s="1"/>
  <c r="AC61" i="7" s="1"/>
  <c r="AA60" i="7"/>
  <c r="AB60" i="7" s="1"/>
  <c r="AC60" i="7" s="1"/>
  <c r="AA59" i="7"/>
  <c r="AB59" i="7" s="1"/>
  <c r="AC59" i="7" s="1"/>
  <c r="AA58" i="7"/>
  <c r="AB58" i="7" s="1"/>
  <c r="AC58" i="7" s="1"/>
  <c r="AA57" i="7"/>
  <c r="AB57" i="7" s="1"/>
  <c r="AC57" i="7" s="1"/>
  <c r="AA56" i="7"/>
  <c r="AB56" i="7" s="1"/>
  <c r="AC56" i="7" s="1"/>
  <c r="AA55" i="7"/>
  <c r="AB55" i="7" s="1"/>
  <c r="AC55" i="7" s="1"/>
  <c r="AA54" i="7"/>
  <c r="AB54" i="7" s="1"/>
  <c r="AC54" i="7" s="1"/>
  <c r="AA53" i="7"/>
  <c r="AB53" i="7" s="1"/>
  <c r="AC53" i="7" s="1"/>
  <c r="AA52" i="7"/>
  <c r="AB52" i="7" s="1"/>
  <c r="AC52" i="7" s="1"/>
  <c r="AA51" i="7"/>
  <c r="AB51" i="7" s="1"/>
  <c r="AC51" i="7" s="1"/>
  <c r="AA50" i="7"/>
  <c r="AB50" i="7" s="1"/>
  <c r="AC50" i="7" s="1"/>
  <c r="AA49" i="7"/>
  <c r="AB49" i="7" s="1"/>
  <c r="AC49" i="7" s="1"/>
  <c r="AA48" i="7"/>
  <c r="AB48" i="7" s="1"/>
  <c r="AC48" i="7" s="1"/>
  <c r="AA47" i="7"/>
  <c r="AB47" i="7" s="1"/>
  <c r="AC47" i="7" s="1"/>
  <c r="AA46" i="7"/>
  <c r="AB46" i="7" s="1"/>
  <c r="AC46" i="7" s="1"/>
  <c r="AA45" i="7"/>
  <c r="AB45" i="7" s="1"/>
  <c r="AC45" i="7" s="1"/>
  <c r="AA44" i="7"/>
  <c r="AB44" i="7" s="1"/>
  <c r="AC44" i="7" s="1"/>
  <c r="AA43" i="7"/>
  <c r="AB43" i="7" s="1"/>
  <c r="AC43" i="7" s="1"/>
  <c r="AA42" i="7"/>
  <c r="AB42" i="7" s="1"/>
  <c r="AC42" i="7" s="1"/>
  <c r="AA41" i="7"/>
  <c r="AB41" i="7" s="1"/>
  <c r="AC41" i="7" s="1"/>
  <c r="AA40" i="7"/>
  <c r="AB40" i="7" s="1"/>
  <c r="AC40" i="7" s="1"/>
  <c r="AA39" i="7"/>
  <c r="AB39" i="7" s="1"/>
  <c r="AC39" i="7" s="1"/>
  <c r="AA38" i="7"/>
  <c r="AB38" i="7" s="1"/>
  <c r="AC38" i="7" s="1"/>
  <c r="AA37" i="7"/>
  <c r="AB37" i="7" s="1"/>
  <c r="AC37" i="7" s="1"/>
  <c r="AA36" i="7"/>
  <c r="AB36" i="7" s="1"/>
  <c r="AC36" i="7" s="1"/>
  <c r="AA35" i="7"/>
  <c r="AB35" i="7" s="1"/>
  <c r="AC35" i="7" s="1"/>
  <c r="AA34" i="7"/>
  <c r="AB34" i="7" s="1"/>
  <c r="AC34" i="7" s="1"/>
  <c r="AA33" i="7"/>
  <c r="AB33" i="7" s="1"/>
  <c r="AC33" i="7" s="1"/>
  <c r="AA32" i="7"/>
  <c r="AB32" i="7" s="1"/>
  <c r="AC32" i="7" s="1"/>
  <c r="AA31" i="7"/>
  <c r="AB31" i="7" s="1"/>
  <c r="AC31" i="7" s="1"/>
  <c r="AA30" i="7"/>
  <c r="AB30" i="7" s="1"/>
  <c r="AC30" i="7" s="1"/>
  <c r="AA29" i="7"/>
  <c r="AB29" i="7" s="1"/>
  <c r="AC29" i="7" s="1"/>
  <c r="AA28" i="7"/>
  <c r="AB28" i="7" s="1"/>
  <c r="AC28" i="7" s="1"/>
  <c r="AA27" i="7"/>
  <c r="AB27" i="7" s="1"/>
  <c r="AC27" i="7" s="1"/>
  <c r="AA26" i="7"/>
  <c r="AB26" i="7" s="1"/>
  <c r="AC26" i="7" s="1"/>
  <c r="AA25" i="7"/>
  <c r="AB25" i="7" s="1"/>
  <c r="AC25" i="7" s="1"/>
  <c r="AA24" i="7"/>
  <c r="AB24" i="7" s="1"/>
  <c r="AC24" i="7" s="1"/>
  <c r="AA23" i="7"/>
  <c r="AB23" i="7" s="1"/>
  <c r="AC23" i="7" s="1"/>
  <c r="AA22" i="7"/>
  <c r="AB22" i="7" s="1"/>
  <c r="AC22" i="7" s="1"/>
  <c r="AA21" i="7"/>
  <c r="AB21" i="7" s="1"/>
  <c r="AC21" i="7" s="1"/>
  <c r="AA20" i="7"/>
  <c r="AB20" i="7" s="1"/>
  <c r="AC20" i="7" s="1"/>
  <c r="AA19" i="7"/>
  <c r="AB19" i="7" s="1"/>
  <c r="AC19" i="7" s="1"/>
  <c r="AA18" i="7"/>
  <c r="AB18" i="7" s="1"/>
  <c r="AC18" i="7" s="1"/>
  <c r="AA17" i="7"/>
  <c r="AB17" i="7" s="1"/>
  <c r="AC17" i="7" s="1"/>
  <c r="AA16" i="7"/>
  <c r="AB16" i="7" s="1"/>
  <c r="AC16" i="7" s="1"/>
  <c r="AA15" i="7"/>
  <c r="AB15" i="7" s="1"/>
  <c r="AC15" i="7" s="1"/>
  <c r="O172" i="7"/>
  <c r="P172" i="7" s="1"/>
  <c r="O171" i="7"/>
  <c r="P171" i="7" s="1"/>
  <c r="O170" i="7"/>
  <c r="P170" i="7" s="1"/>
  <c r="O169" i="7"/>
  <c r="P169" i="7" s="1"/>
  <c r="O168" i="7"/>
  <c r="P168" i="7" s="1"/>
  <c r="O167" i="7"/>
  <c r="P167" i="7" s="1"/>
  <c r="O166" i="7"/>
  <c r="P166" i="7" s="1"/>
  <c r="O165" i="7"/>
  <c r="P165" i="7" s="1"/>
  <c r="O164" i="7"/>
  <c r="P164" i="7" s="1"/>
  <c r="O163" i="7"/>
  <c r="P163" i="7" s="1"/>
  <c r="O162" i="7"/>
  <c r="P162" i="7" s="1"/>
  <c r="O161" i="7"/>
  <c r="P161" i="7" s="1"/>
  <c r="O160" i="7"/>
  <c r="P160" i="7" s="1"/>
  <c r="O159" i="7"/>
  <c r="P159" i="7" s="1"/>
  <c r="O158" i="7"/>
  <c r="P158" i="7" s="1"/>
  <c r="O157" i="7"/>
  <c r="P157" i="7" s="1"/>
  <c r="O156" i="7"/>
  <c r="P156" i="7" s="1"/>
  <c r="O155" i="7"/>
  <c r="P155" i="7" s="1"/>
  <c r="O154" i="7"/>
  <c r="P154" i="7" s="1"/>
  <c r="O153" i="7"/>
  <c r="P153" i="7" s="1"/>
  <c r="O152" i="7"/>
  <c r="P152" i="7" s="1"/>
  <c r="O151" i="7"/>
  <c r="P151" i="7" s="1"/>
  <c r="O150" i="7"/>
  <c r="P150" i="7" s="1"/>
  <c r="O149" i="7"/>
  <c r="P149" i="7" s="1"/>
  <c r="O148" i="7"/>
  <c r="P148" i="7" s="1"/>
  <c r="O147" i="7"/>
  <c r="P147" i="7" s="1"/>
  <c r="O146" i="7"/>
  <c r="P146" i="7" s="1"/>
  <c r="O145" i="7"/>
  <c r="P145" i="7" s="1"/>
  <c r="O144" i="7"/>
  <c r="P144" i="7" s="1"/>
  <c r="O143" i="7"/>
  <c r="P143" i="7" s="1"/>
  <c r="O142" i="7"/>
  <c r="P142" i="7" s="1"/>
  <c r="O141" i="7"/>
  <c r="P141" i="7" s="1"/>
  <c r="O140" i="7"/>
  <c r="P140" i="7" s="1"/>
  <c r="O139" i="7"/>
  <c r="P139" i="7" s="1"/>
  <c r="O138" i="7"/>
  <c r="P138" i="7" s="1"/>
  <c r="O137" i="7"/>
  <c r="P137" i="7" s="1"/>
  <c r="O136" i="7"/>
  <c r="P136" i="7" s="1"/>
  <c r="O135" i="7"/>
  <c r="P135" i="7" s="1"/>
  <c r="O134" i="7"/>
  <c r="P134" i="7" s="1"/>
  <c r="O133" i="7"/>
  <c r="P133" i="7" s="1"/>
  <c r="O132" i="7"/>
  <c r="P132" i="7" s="1"/>
  <c r="O131" i="7"/>
  <c r="P131" i="7" s="1"/>
  <c r="O130" i="7"/>
  <c r="P130" i="7" s="1"/>
  <c r="O129" i="7"/>
  <c r="P129" i="7" s="1"/>
  <c r="O128" i="7"/>
  <c r="P128" i="7" s="1"/>
  <c r="O127" i="7"/>
  <c r="P127" i="7" s="1"/>
  <c r="O126" i="7"/>
  <c r="P126" i="7" s="1"/>
  <c r="O125" i="7"/>
  <c r="P125" i="7" s="1"/>
  <c r="O124" i="7"/>
  <c r="P124" i="7" s="1"/>
  <c r="O123" i="7"/>
  <c r="P123" i="7" s="1"/>
  <c r="O122" i="7"/>
  <c r="P122" i="7" s="1"/>
  <c r="O121" i="7"/>
  <c r="P121" i="7" s="1"/>
  <c r="O120" i="7"/>
  <c r="P120" i="7" s="1"/>
  <c r="O119" i="7"/>
  <c r="P119" i="7" s="1"/>
  <c r="O118" i="7"/>
  <c r="P118" i="7" s="1"/>
  <c r="O117" i="7"/>
  <c r="P117" i="7" s="1"/>
  <c r="O116" i="7"/>
  <c r="P116" i="7" s="1"/>
  <c r="O115" i="7"/>
  <c r="P115" i="7" s="1"/>
  <c r="O114" i="7"/>
  <c r="P114" i="7" s="1"/>
  <c r="O113" i="7"/>
  <c r="P113" i="7" s="1"/>
  <c r="O112" i="7"/>
  <c r="P112" i="7" s="1"/>
  <c r="O111" i="7"/>
  <c r="P111" i="7" s="1"/>
  <c r="O110" i="7"/>
  <c r="P110" i="7" s="1"/>
  <c r="O109" i="7"/>
  <c r="P109" i="7" s="1"/>
  <c r="O108" i="7"/>
  <c r="P108" i="7" s="1"/>
  <c r="O107" i="7"/>
  <c r="P107" i="7" s="1"/>
  <c r="O106" i="7"/>
  <c r="P106" i="7" s="1"/>
  <c r="O105" i="7"/>
  <c r="P105" i="7" s="1"/>
  <c r="O104" i="7"/>
  <c r="P104" i="7" s="1"/>
  <c r="O103" i="7"/>
  <c r="P103" i="7" s="1"/>
  <c r="O102" i="7"/>
  <c r="P102" i="7" s="1"/>
  <c r="O101" i="7"/>
  <c r="P101" i="7" s="1"/>
  <c r="O100" i="7"/>
  <c r="P100" i="7" s="1"/>
  <c r="O99" i="7"/>
  <c r="P99" i="7" s="1"/>
  <c r="O98" i="7"/>
  <c r="P98" i="7" s="1"/>
  <c r="O97" i="7"/>
  <c r="P97" i="7" s="1"/>
  <c r="O96" i="7"/>
  <c r="P96" i="7" s="1"/>
  <c r="O95" i="7"/>
  <c r="P95" i="7" s="1"/>
  <c r="O94" i="7"/>
  <c r="P94" i="7" s="1"/>
  <c r="O93" i="7"/>
  <c r="P93" i="7" s="1"/>
  <c r="O92" i="7"/>
  <c r="P92" i="7" s="1"/>
  <c r="O91" i="7"/>
  <c r="P91" i="7" s="1"/>
  <c r="O90" i="7"/>
  <c r="P90" i="7" s="1"/>
  <c r="O89" i="7"/>
  <c r="P89" i="7" s="1"/>
  <c r="O88" i="7"/>
  <c r="P88" i="7" s="1"/>
  <c r="O87" i="7"/>
  <c r="P87" i="7" s="1"/>
  <c r="O86" i="7"/>
  <c r="P86" i="7" s="1"/>
  <c r="O85" i="7"/>
  <c r="P85" i="7" s="1"/>
  <c r="O84" i="7"/>
  <c r="P84" i="7" s="1"/>
  <c r="O83" i="7"/>
  <c r="P83" i="7" s="1"/>
  <c r="O82" i="7"/>
  <c r="P82" i="7" s="1"/>
  <c r="O81" i="7"/>
  <c r="P81" i="7" s="1"/>
  <c r="O80" i="7"/>
  <c r="P80" i="7" s="1"/>
  <c r="O79" i="7"/>
  <c r="P79" i="7" s="1"/>
  <c r="O78" i="7"/>
  <c r="P78" i="7" s="1"/>
  <c r="O77" i="7"/>
  <c r="P77" i="7" s="1"/>
  <c r="O76" i="7"/>
  <c r="P76" i="7" s="1"/>
  <c r="O75" i="7"/>
  <c r="P75" i="7" s="1"/>
  <c r="O74" i="7"/>
  <c r="P74" i="7" s="1"/>
  <c r="O73" i="7"/>
  <c r="P73" i="7" s="1"/>
  <c r="O72" i="7"/>
  <c r="P72" i="7" s="1"/>
  <c r="O71" i="7"/>
  <c r="P71" i="7" s="1"/>
  <c r="O70" i="7"/>
  <c r="P70" i="7" s="1"/>
  <c r="O69" i="7"/>
  <c r="P69" i="7" s="1"/>
  <c r="O68" i="7"/>
  <c r="P68" i="7" s="1"/>
  <c r="O67" i="7"/>
  <c r="P67" i="7" s="1"/>
  <c r="O66" i="7"/>
  <c r="P66" i="7" s="1"/>
  <c r="O65" i="7"/>
  <c r="P65" i="7" s="1"/>
  <c r="O64" i="7"/>
  <c r="P64" i="7" s="1"/>
  <c r="O63" i="7"/>
  <c r="P63" i="7" s="1"/>
  <c r="O62" i="7"/>
  <c r="P62" i="7" s="1"/>
  <c r="O61" i="7"/>
  <c r="P61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5" i="7"/>
  <c r="P35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6" i="7"/>
  <c r="P26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AZ17" i="7" l="1"/>
  <c r="AZ21" i="7"/>
  <c r="AZ25" i="7"/>
  <c r="AZ33" i="7"/>
  <c r="AZ37" i="7"/>
  <c r="AZ41" i="7"/>
  <c r="AZ45" i="7"/>
  <c r="AZ49" i="7"/>
  <c r="AZ53" i="7"/>
  <c r="AZ57" i="7"/>
  <c r="AZ61" i="7"/>
  <c r="AZ65" i="7"/>
  <c r="AZ69" i="7"/>
  <c r="AZ73" i="7"/>
  <c r="AZ77" i="7"/>
  <c r="AZ81" i="7"/>
  <c r="AZ85" i="7"/>
  <c r="AZ89" i="7"/>
  <c r="AZ93" i="7"/>
  <c r="AZ97" i="7"/>
  <c r="AZ101" i="7"/>
  <c r="AZ105" i="7"/>
  <c r="AZ109" i="7"/>
  <c r="AZ113" i="7"/>
  <c r="AZ117" i="7"/>
  <c r="AZ121" i="7"/>
  <c r="AZ125" i="7"/>
  <c r="AZ129" i="7"/>
  <c r="AZ133" i="7"/>
  <c r="AZ137" i="7"/>
  <c r="AZ141" i="7"/>
  <c r="AZ145" i="7"/>
  <c r="AZ149" i="7"/>
  <c r="AZ153" i="7"/>
  <c r="AZ157" i="7"/>
  <c r="AZ161" i="7"/>
  <c r="AZ165" i="7"/>
  <c r="AZ169" i="7"/>
  <c r="AZ29" i="7"/>
  <c r="AZ16" i="7"/>
  <c r="AZ20" i="7"/>
  <c r="AZ24" i="7"/>
  <c r="AZ28" i="7"/>
  <c r="AZ32" i="7"/>
  <c r="AZ36" i="7"/>
  <c r="AZ40" i="7"/>
  <c r="AZ44" i="7"/>
  <c r="AZ48" i="7"/>
  <c r="AZ52" i="7"/>
  <c r="AZ56" i="7"/>
  <c r="AZ60" i="7"/>
  <c r="AZ64" i="7"/>
  <c r="AZ68" i="7"/>
  <c r="AZ72" i="7"/>
  <c r="AZ76" i="7"/>
  <c r="AZ80" i="7"/>
  <c r="AZ84" i="7"/>
  <c r="AZ88" i="7"/>
  <c r="AZ92" i="7"/>
  <c r="AZ96" i="7"/>
  <c r="AZ100" i="7"/>
  <c r="AZ104" i="7"/>
  <c r="AZ108" i="7"/>
  <c r="AZ112" i="7"/>
  <c r="AZ116" i="7"/>
  <c r="AZ120" i="7"/>
  <c r="AZ124" i="7"/>
  <c r="AZ128" i="7"/>
  <c r="AZ132" i="7"/>
  <c r="AZ136" i="7"/>
  <c r="AZ140" i="7"/>
  <c r="AZ144" i="7"/>
  <c r="AZ148" i="7"/>
  <c r="AZ152" i="7"/>
  <c r="AZ156" i="7"/>
  <c r="AZ160" i="7"/>
  <c r="AZ164" i="7"/>
  <c r="AZ168" i="7"/>
  <c r="AZ172" i="7"/>
  <c r="BA15" i="8"/>
  <c r="AZ18" i="7"/>
  <c r="AZ22" i="7"/>
  <c r="AZ26" i="7"/>
  <c r="AZ30" i="7"/>
  <c r="AZ34" i="7"/>
  <c r="AZ38" i="7"/>
  <c r="AZ42" i="7"/>
  <c r="AZ46" i="7"/>
  <c r="AZ50" i="7"/>
  <c r="AZ54" i="7"/>
  <c r="AZ58" i="7"/>
  <c r="AZ62" i="7"/>
  <c r="AZ66" i="7"/>
  <c r="AZ70" i="7"/>
  <c r="AZ74" i="7"/>
  <c r="AZ78" i="7"/>
  <c r="AZ82" i="7"/>
  <c r="AZ86" i="7"/>
  <c r="AZ90" i="7"/>
  <c r="AZ94" i="7"/>
  <c r="AZ98" i="7"/>
  <c r="AZ102" i="7"/>
  <c r="AZ106" i="7"/>
  <c r="AZ110" i="7"/>
  <c r="AZ114" i="7"/>
  <c r="AZ118" i="7"/>
  <c r="AZ122" i="7"/>
  <c r="AZ126" i="7"/>
  <c r="AZ130" i="7"/>
  <c r="AZ134" i="7"/>
  <c r="AZ138" i="7"/>
  <c r="AZ142" i="7"/>
  <c r="AZ146" i="7"/>
  <c r="AZ150" i="7"/>
  <c r="AZ154" i="7"/>
  <c r="AZ158" i="7"/>
  <c r="AZ162" i="7"/>
  <c r="AZ166" i="7"/>
  <c r="AZ170" i="7"/>
  <c r="AZ15" i="7"/>
  <c r="AZ19" i="7"/>
  <c r="AZ23" i="7"/>
  <c r="AZ27" i="7"/>
  <c r="AZ31" i="7"/>
  <c r="AZ35" i="7"/>
  <c r="AZ39" i="7"/>
  <c r="AZ43" i="7"/>
  <c r="AZ47" i="7"/>
  <c r="AZ51" i="7"/>
  <c r="AZ55" i="7"/>
  <c r="AZ59" i="7"/>
  <c r="AZ63" i="7"/>
  <c r="AZ67" i="7"/>
  <c r="AZ71" i="7"/>
  <c r="AZ75" i="7"/>
  <c r="AZ79" i="7"/>
  <c r="AZ83" i="7"/>
  <c r="AZ87" i="7"/>
  <c r="AZ91" i="7"/>
  <c r="AZ95" i="7"/>
  <c r="AZ99" i="7"/>
  <c r="AZ103" i="7"/>
  <c r="AZ107" i="7"/>
  <c r="AZ111" i="7"/>
  <c r="AZ115" i="7"/>
  <c r="AZ119" i="7"/>
  <c r="AZ123" i="7"/>
  <c r="AZ127" i="7"/>
  <c r="AZ131" i="7"/>
  <c r="AZ135" i="7"/>
  <c r="AZ139" i="7"/>
  <c r="AZ143" i="7"/>
  <c r="AZ147" i="7"/>
  <c r="AZ151" i="7"/>
  <c r="AZ155" i="7"/>
  <c r="AZ159" i="7"/>
  <c r="AZ163" i="7"/>
  <c r="AZ167" i="7"/>
  <c r="AZ171" i="7"/>
  <c r="BA84" i="8"/>
  <c r="BA68" i="8"/>
  <c r="BA88" i="8"/>
  <c r="BA64" i="8"/>
  <c r="AR15" i="8"/>
  <c r="AR92" i="8" s="1"/>
  <c r="AZ15" i="8"/>
  <c r="BA72" i="8"/>
  <c r="BA80" i="8"/>
  <c r="BA76" i="8"/>
  <c r="AN92" i="8"/>
  <c r="AO92" i="8"/>
  <c r="AB92" i="8"/>
  <c r="AC92" i="8"/>
  <c r="AR16" i="7"/>
  <c r="AS16" i="7" s="1"/>
  <c r="AR20" i="7"/>
  <c r="AS20" i="7" s="1"/>
  <c r="AR24" i="7"/>
  <c r="AS24" i="7" s="1"/>
  <c r="AR28" i="7"/>
  <c r="AS28" i="7" s="1"/>
  <c r="AR32" i="7"/>
  <c r="AS32" i="7" s="1"/>
  <c r="AR36" i="7"/>
  <c r="AS36" i="7" s="1"/>
  <c r="AR40" i="7"/>
  <c r="AS40" i="7" s="1"/>
  <c r="AR44" i="7"/>
  <c r="AS44" i="7" s="1"/>
  <c r="AR48" i="7"/>
  <c r="AS48" i="7" s="1"/>
  <c r="AR52" i="7"/>
  <c r="AS52" i="7" s="1"/>
  <c r="AR56" i="7"/>
  <c r="AS56" i="7" s="1"/>
  <c r="AR60" i="7"/>
  <c r="AS60" i="7" s="1"/>
  <c r="AR64" i="7"/>
  <c r="AS64" i="7" s="1"/>
  <c r="AR68" i="7"/>
  <c r="AS68" i="7" s="1"/>
  <c r="AR72" i="7"/>
  <c r="AS72" i="7" s="1"/>
  <c r="AR76" i="7"/>
  <c r="AS76" i="7" s="1"/>
  <c r="AR80" i="7"/>
  <c r="AS80" i="7" s="1"/>
  <c r="AR84" i="7"/>
  <c r="AS84" i="7" s="1"/>
  <c r="AR88" i="7"/>
  <c r="AS88" i="7" s="1"/>
  <c r="AR92" i="7"/>
  <c r="AS92" i="7" s="1"/>
  <c r="AR96" i="7"/>
  <c r="AS96" i="7" s="1"/>
  <c r="AR100" i="7"/>
  <c r="AS100" i="7" s="1"/>
  <c r="AR104" i="7"/>
  <c r="AS104" i="7" s="1"/>
  <c r="AR108" i="7"/>
  <c r="AS108" i="7" s="1"/>
  <c r="AR112" i="7"/>
  <c r="AS112" i="7" s="1"/>
  <c r="AR116" i="7"/>
  <c r="AS116" i="7" s="1"/>
  <c r="AR120" i="7"/>
  <c r="AS120" i="7" s="1"/>
  <c r="AR124" i="7"/>
  <c r="AS124" i="7" s="1"/>
  <c r="AR128" i="7"/>
  <c r="AS128" i="7" s="1"/>
  <c r="AR132" i="7"/>
  <c r="AS132" i="7" s="1"/>
  <c r="AR136" i="7"/>
  <c r="AS136" i="7" s="1"/>
  <c r="AR140" i="7"/>
  <c r="AS140" i="7" s="1"/>
  <c r="AR144" i="7"/>
  <c r="AS144" i="7" s="1"/>
  <c r="AR148" i="7"/>
  <c r="AS148" i="7" s="1"/>
  <c r="AR152" i="7"/>
  <c r="AS152" i="7" s="1"/>
  <c r="AR156" i="7"/>
  <c r="AS156" i="7" s="1"/>
  <c r="AR160" i="7"/>
  <c r="AS160" i="7" s="1"/>
  <c r="AR164" i="7"/>
  <c r="AS164" i="7" s="1"/>
  <c r="AR168" i="7"/>
  <c r="AS168" i="7" s="1"/>
  <c r="AR172" i="7"/>
  <c r="AS172" i="7" s="1"/>
  <c r="AR21" i="7"/>
  <c r="AS21" i="7" s="1"/>
  <c r="AR25" i="7"/>
  <c r="AS25" i="7" s="1"/>
  <c r="AR29" i="7"/>
  <c r="AS29" i="7" s="1"/>
  <c r="AR33" i="7"/>
  <c r="AS33" i="7" s="1"/>
  <c r="AR37" i="7"/>
  <c r="AS37" i="7" s="1"/>
  <c r="AR41" i="7"/>
  <c r="AS41" i="7" s="1"/>
  <c r="AR45" i="7"/>
  <c r="AS45" i="7" s="1"/>
  <c r="AR49" i="7"/>
  <c r="AS49" i="7" s="1"/>
  <c r="AR53" i="7"/>
  <c r="AS53" i="7" s="1"/>
  <c r="AR57" i="7"/>
  <c r="AS57" i="7" s="1"/>
  <c r="AR61" i="7"/>
  <c r="AS61" i="7" s="1"/>
  <c r="AR65" i="7"/>
  <c r="AS65" i="7" s="1"/>
  <c r="AR69" i="7"/>
  <c r="AS69" i="7" s="1"/>
  <c r="AR73" i="7"/>
  <c r="AS73" i="7" s="1"/>
  <c r="AR77" i="7"/>
  <c r="AS77" i="7" s="1"/>
  <c r="AR81" i="7"/>
  <c r="AS81" i="7" s="1"/>
  <c r="AR85" i="7"/>
  <c r="AS85" i="7" s="1"/>
  <c r="AR89" i="7"/>
  <c r="AS89" i="7" s="1"/>
  <c r="AR93" i="7"/>
  <c r="AS93" i="7" s="1"/>
  <c r="AR97" i="7"/>
  <c r="AS97" i="7" s="1"/>
  <c r="AR101" i="7"/>
  <c r="AS101" i="7" s="1"/>
  <c r="AR105" i="7"/>
  <c r="AS105" i="7" s="1"/>
  <c r="AR109" i="7"/>
  <c r="AS109" i="7" s="1"/>
  <c r="AR113" i="7"/>
  <c r="AS113" i="7" s="1"/>
  <c r="AR117" i="7"/>
  <c r="AS117" i="7" s="1"/>
  <c r="AR121" i="7"/>
  <c r="AS121" i="7" s="1"/>
  <c r="AR125" i="7"/>
  <c r="AS125" i="7" s="1"/>
  <c r="AR129" i="7"/>
  <c r="AS129" i="7" s="1"/>
  <c r="AR133" i="7"/>
  <c r="AS133" i="7" s="1"/>
  <c r="AR137" i="7"/>
  <c r="AS137" i="7" s="1"/>
  <c r="AR141" i="7"/>
  <c r="AS141" i="7" s="1"/>
  <c r="AR145" i="7"/>
  <c r="AS145" i="7" s="1"/>
  <c r="AR149" i="7"/>
  <c r="AS149" i="7" s="1"/>
  <c r="AR153" i="7"/>
  <c r="AS153" i="7" s="1"/>
  <c r="AR157" i="7"/>
  <c r="AS157" i="7" s="1"/>
  <c r="AR161" i="7"/>
  <c r="AS161" i="7" s="1"/>
  <c r="AR165" i="7"/>
  <c r="AS165" i="7" s="1"/>
  <c r="AR169" i="7"/>
  <c r="AS169" i="7" s="1"/>
  <c r="AR17" i="7"/>
  <c r="AS17" i="7" s="1"/>
  <c r="AR42" i="7"/>
  <c r="AS42" i="7" s="1"/>
  <c r="AR50" i="7"/>
  <c r="AS50" i="7" s="1"/>
  <c r="AR58" i="7"/>
  <c r="AS58" i="7" s="1"/>
  <c r="AR66" i="7"/>
  <c r="AS66" i="7" s="1"/>
  <c r="AR74" i="7"/>
  <c r="AS74" i="7" s="1"/>
  <c r="AR82" i="7"/>
  <c r="AS82" i="7" s="1"/>
  <c r="AR90" i="7"/>
  <c r="AS90" i="7" s="1"/>
  <c r="AR98" i="7"/>
  <c r="AS98" i="7" s="1"/>
  <c r="AR106" i="7"/>
  <c r="AS106" i="7" s="1"/>
  <c r="AR114" i="7"/>
  <c r="AS114" i="7" s="1"/>
  <c r="AR122" i="7"/>
  <c r="AS122" i="7" s="1"/>
  <c r="AR130" i="7"/>
  <c r="AS130" i="7" s="1"/>
  <c r="AR138" i="7"/>
  <c r="AS138" i="7" s="1"/>
  <c r="AR146" i="7"/>
  <c r="AS146" i="7" s="1"/>
  <c r="AR154" i="7"/>
  <c r="AS154" i="7" s="1"/>
  <c r="AR162" i="7"/>
  <c r="AS162" i="7" s="1"/>
  <c r="AR170" i="7"/>
  <c r="AS170" i="7" s="1"/>
  <c r="AR18" i="7"/>
  <c r="AS18" i="7" s="1"/>
  <c r="AR26" i="7"/>
  <c r="AS26" i="7" s="1"/>
  <c r="AR34" i="7"/>
  <c r="AS34" i="7" s="1"/>
  <c r="AR15" i="7"/>
  <c r="AS15" i="7" s="1"/>
  <c r="AR158" i="7"/>
  <c r="AS158" i="7" s="1"/>
  <c r="AR142" i="7"/>
  <c r="AS142" i="7" s="1"/>
  <c r="AR126" i="7"/>
  <c r="AS126" i="7" s="1"/>
  <c r="AR110" i="7"/>
  <c r="AS110" i="7" s="1"/>
  <c r="AR94" i="7"/>
  <c r="AS94" i="7" s="1"/>
  <c r="AR78" i="7"/>
  <c r="AS78" i="7" s="1"/>
  <c r="AR70" i="7"/>
  <c r="AS70" i="7" s="1"/>
  <c r="AR62" i="7"/>
  <c r="AS62" i="7" s="1"/>
  <c r="AR54" i="7"/>
  <c r="AS54" i="7" s="1"/>
  <c r="AR46" i="7"/>
  <c r="AS46" i="7" s="1"/>
  <c r="AR38" i="7"/>
  <c r="AS38" i="7" s="1"/>
  <c r="AR30" i="7"/>
  <c r="AS30" i="7" s="1"/>
  <c r="AR166" i="7"/>
  <c r="AS166" i="7" s="1"/>
  <c r="AR150" i="7"/>
  <c r="AS150" i="7" s="1"/>
  <c r="AR134" i="7"/>
  <c r="AS134" i="7" s="1"/>
  <c r="AR118" i="7"/>
  <c r="AS118" i="7" s="1"/>
  <c r="AR102" i="7"/>
  <c r="AS102" i="7" s="1"/>
  <c r="AR86" i="7"/>
  <c r="AS86" i="7" s="1"/>
  <c r="AR22" i="7"/>
  <c r="AS22" i="7" s="1"/>
  <c r="AR19" i="7"/>
  <c r="AS19" i="7" s="1"/>
  <c r="AR23" i="7"/>
  <c r="AS23" i="7" s="1"/>
  <c r="AR27" i="7"/>
  <c r="AS27" i="7" s="1"/>
  <c r="AR31" i="7"/>
  <c r="AS31" i="7" s="1"/>
  <c r="AR35" i="7"/>
  <c r="AS35" i="7" s="1"/>
  <c r="AR39" i="7"/>
  <c r="AS39" i="7" s="1"/>
  <c r="AR43" i="7"/>
  <c r="AS43" i="7" s="1"/>
  <c r="AR47" i="7"/>
  <c r="AS47" i="7" s="1"/>
  <c r="AR51" i="7"/>
  <c r="AS51" i="7" s="1"/>
  <c r="AR55" i="7"/>
  <c r="AS55" i="7" s="1"/>
  <c r="AR59" i="7"/>
  <c r="AS59" i="7" s="1"/>
  <c r="AR63" i="7"/>
  <c r="AS63" i="7" s="1"/>
  <c r="Q67" i="7"/>
  <c r="BA67" i="7" s="1"/>
  <c r="AR67" i="7"/>
  <c r="AS67" i="7" s="1"/>
  <c r="AR71" i="7"/>
  <c r="AS71" i="7" s="1"/>
  <c r="AR75" i="7"/>
  <c r="AS75" i="7" s="1"/>
  <c r="AR79" i="7"/>
  <c r="AS79" i="7" s="1"/>
  <c r="AR83" i="7"/>
  <c r="AS83" i="7" s="1"/>
  <c r="AR87" i="7"/>
  <c r="AS87" i="7" s="1"/>
  <c r="AR91" i="7"/>
  <c r="AS91" i="7" s="1"/>
  <c r="AR95" i="7"/>
  <c r="AS95" i="7" s="1"/>
  <c r="AR99" i="7"/>
  <c r="AS99" i="7" s="1"/>
  <c r="AR103" i="7"/>
  <c r="AS103" i="7" s="1"/>
  <c r="AR107" i="7"/>
  <c r="AS107" i="7" s="1"/>
  <c r="AR111" i="7"/>
  <c r="AS111" i="7" s="1"/>
  <c r="AR115" i="7"/>
  <c r="AS115" i="7" s="1"/>
  <c r="AR119" i="7"/>
  <c r="AS119" i="7" s="1"/>
  <c r="AR123" i="7"/>
  <c r="AS123" i="7" s="1"/>
  <c r="AR127" i="7"/>
  <c r="AS127" i="7" s="1"/>
  <c r="Q131" i="7"/>
  <c r="BA131" i="7" s="1"/>
  <c r="AR131" i="7"/>
  <c r="AS131" i="7" s="1"/>
  <c r="AR135" i="7"/>
  <c r="AS135" i="7" s="1"/>
  <c r="AR139" i="7"/>
  <c r="AS139" i="7" s="1"/>
  <c r="AR143" i="7"/>
  <c r="AS143" i="7" s="1"/>
  <c r="AR147" i="7"/>
  <c r="AS147" i="7" s="1"/>
  <c r="AR151" i="7"/>
  <c r="AS151" i="7" s="1"/>
  <c r="AR155" i="7"/>
  <c r="AS155" i="7" s="1"/>
  <c r="AR159" i="7"/>
  <c r="AS159" i="7" s="1"/>
  <c r="AR163" i="7"/>
  <c r="AS163" i="7" s="1"/>
  <c r="AR167" i="7"/>
  <c r="AS167" i="7" s="1"/>
  <c r="AR171" i="7"/>
  <c r="AS171" i="7" s="1"/>
  <c r="Q18" i="7"/>
  <c r="BA18" i="7" s="1"/>
  <c r="Q30" i="7"/>
  <c r="BA30" i="7" s="1"/>
  <c r="Q42" i="7"/>
  <c r="BA42" i="7" s="1"/>
  <c r="Q54" i="7"/>
  <c r="BA54" i="7" s="1"/>
  <c r="Q66" i="7"/>
  <c r="BA66" i="7" s="1"/>
  <c r="Q78" i="7"/>
  <c r="BA78" i="7" s="1"/>
  <c r="Q90" i="7"/>
  <c r="BA90" i="7" s="1"/>
  <c r="Q102" i="7"/>
  <c r="BA102" i="7" s="1"/>
  <c r="Q114" i="7"/>
  <c r="BA114" i="7" s="1"/>
  <c r="Q122" i="7"/>
  <c r="BA122" i="7" s="1"/>
  <c r="Q134" i="7"/>
  <c r="BA134" i="7" s="1"/>
  <c r="Q142" i="7"/>
  <c r="BA142" i="7" s="1"/>
  <c r="Q146" i="7"/>
  <c r="BA146" i="7" s="1"/>
  <c r="Q26" i="7"/>
  <c r="BA26" i="7" s="1"/>
  <c r="Q38" i="7"/>
  <c r="BA38" i="7" s="1"/>
  <c r="Q50" i="7"/>
  <c r="BA50" i="7" s="1"/>
  <c r="Q62" i="7"/>
  <c r="BA62" i="7" s="1"/>
  <c r="Q74" i="7"/>
  <c r="BA74" i="7" s="1"/>
  <c r="Q86" i="7"/>
  <c r="BA86" i="7" s="1"/>
  <c r="Q98" i="7"/>
  <c r="BA98" i="7" s="1"/>
  <c r="Q106" i="7"/>
  <c r="BA106" i="7" s="1"/>
  <c r="Q118" i="7"/>
  <c r="BA118" i="7" s="1"/>
  <c r="Q130" i="7"/>
  <c r="BA130" i="7" s="1"/>
  <c r="Q138" i="7"/>
  <c r="BA138" i="7" s="1"/>
  <c r="Q22" i="7"/>
  <c r="BA22" i="7" s="1"/>
  <c r="Q34" i="7"/>
  <c r="BA34" i="7" s="1"/>
  <c r="Q46" i="7"/>
  <c r="BA46" i="7" s="1"/>
  <c r="Q58" i="7"/>
  <c r="BA58" i="7" s="1"/>
  <c r="Q70" i="7"/>
  <c r="BA70" i="7" s="1"/>
  <c r="Q82" i="7"/>
  <c r="BA82" i="7" s="1"/>
  <c r="Q94" i="7"/>
  <c r="BA94" i="7" s="1"/>
  <c r="Q110" i="7"/>
  <c r="BA110" i="7" s="1"/>
  <c r="Q126" i="7"/>
  <c r="BA126" i="7" s="1"/>
  <c r="Q150" i="7"/>
  <c r="BA150" i="7" s="1"/>
  <c r="Q162" i="7"/>
  <c r="BA162" i="7" s="1"/>
  <c r="Q158" i="7"/>
  <c r="BA158" i="7" s="1"/>
  <c r="Q166" i="7"/>
  <c r="BA166" i="7" s="1"/>
  <c r="Q31" i="7"/>
  <c r="BA31" i="7" s="1"/>
  <c r="Q39" i="7"/>
  <c r="BA39" i="7" s="1"/>
  <c r="Q59" i="7"/>
  <c r="BA59" i="7" s="1"/>
  <c r="Q75" i="7"/>
  <c r="BA75" i="7" s="1"/>
  <c r="Q91" i="7"/>
  <c r="BA91" i="7" s="1"/>
  <c r="Q107" i="7"/>
  <c r="BA107" i="7" s="1"/>
  <c r="Q123" i="7"/>
  <c r="BA123" i="7" s="1"/>
  <c r="Q139" i="7"/>
  <c r="BA139" i="7" s="1"/>
  <c r="Q155" i="7"/>
  <c r="BA155" i="7" s="1"/>
  <c r="Q167" i="7"/>
  <c r="BA167" i="7" s="1"/>
  <c r="Q171" i="7"/>
  <c r="BA171" i="7" s="1"/>
  <c r="Q51" i="7"/>
  <c r="BA51" i="7" s="1"/>
  <c r="Q20" i="7"/>
  <c r="BA20" i="7" s="1"/>
  <c r="Q28" i="7"/>
  <c r="BA28" i="7" s="1"/>
  <c r="Q32" i="7"/>
  <c r="BA32" i="7" s="1"/>
  <c r="Q36" i="7"/>
  <c r="BA36" i="7" s="1"/>
  <c r="Q40" i="7"/>
  <c r="BA40" i="7" s="1"/>
  <c r="Q44" i="7"/>
  <c r="BA44" i="7" s="1"/>
  <c r="Q48" i="7"/>
  <c r="BA48" i="7" s="1"/>
  <c r="Q52" i="7"/>
  <c r="BA52" i="7" s="1"/>
  <c r="Q56" i="7"/>
  <c r="BA56" i="7" s="1"/>
  <c r="Q60" i="7"/>
  <c r="BA60" i="7" s="1"/>
  <c r="Q64" i="7"/>
  <c r="BA64" i="7" s="1"/>
  <c r="Q68" i="7"/>
  <c r="BA68" i="7" s="1"/>
  <c r="Q72" i="7"/>
  <c r="BA72" i="7" s="1"/>
  <c r="Q76" i="7"/>
  <c r="BA76" i="7" s="1"/>
  <c r="Q80" i="7"/>
  <c r="BA80" i="7" s="1"/>
  <c r="Q84" i="7"/>
  <c r="BA84" i="7" s="1"/>
  <c r="Q88" i="7"/>
  <c r="BA88" i="7" s="1"/>
  <c r="Q92" i="7"/>
  <c r="BA92" i="7" s="1"/>
  <c r="Q96" i="7"/>
  <c r="BA96" i="7" s="1"/>
  <c r="Q100" i="7"/>
  <c r="BA100" i="7" s="1"/>
  <c r="Q104" i="7"/>
  <c r="BA104" i="7" s="1"/>
  <c r="Q108" i="7"/>
  <c r="BA108" i="7" s="1"/>
  <c r="Q112" i="7"/>
  <c r="BA112" i="7" s="1"/>
  <c r="Q116" i="7"/>
  <c r="BA116" i="7" s="1"/>
  <c r="Q120" i="7"/>
  <c r="BA120" i="7" s="1"/>
  <c r="Q124" i="7"/>
  <c r="BA124" i="7" s="1"/>
  <c r="Q128" i="7"/>
  <c r="BA128" i="7" s="1"/>
  <c r="Q132" i="7"/>
  <c r="BA132" i="7" s="1"/>
  <c r="Q136" i="7"/>
  <c r="BA136" i="7" s="1"/>
  <c r="Q140" i="7"/>
  <c r="BA140" i="7" s="1"/>
  <c r="Q144" i="7"/>
  <c r="BA144" i="7" s="1"/>
  <c r="Q148" i="7"/>
  <c r="BA148" i="7" s="1"/>
  <c r="Q152" i="7"/>
  <c r="BA152" i="7" s="1"/>
  <c r="Q156" i="7"/>
  <c r="BA156" i="7" s="1"/>
  <c r="Q160" i="7"/>
  <c r="BA160" i="7" s="1"/>
  <c r="Q164" i="7"/>
  <c r="BA164" i="7" s="1"/>
  <c r="Q168" i="7"/>
  <c r="BA168" i="7" s="1"/>
  <c r="Q172" i="7"/>
  <c r="BA172" i="7" s="1"/>
  <c r="Q163" i="7"/>
  <c r="BA163" i="7" s="1"/>
  <c r="Q99" i="7"/>
  <c r="BA99" i="7" s="1"/>
  <c r="Q35" i="7"/>
  <c r="BA35" i="7" s="1"/>
  <c r="Q154" i="7"/>
  <c r="BA154" i="7" s="1"/>
  <c r="Q170" i="7"/>
  <c r="BA170" i="7" s="1"/>
  <c r="Q15" i="7"/>
  <c r="BA15" i="7" s="1"/>
  <c r="Q23" i="7"/>
  <c r="BA23" i="7" s="1"/>
  <c r="Q27" i="7"/>
  <c r="BA27" i="7" s="1"/>
  <c r="Q43" i="7"/>
  <c r="BA43" i="7" s="1"/>
  <c r="Q47" i="7"/>
  <c r="BA47" i="7" s="1"/>
  <c r="Q55" i="7"/>
  <c r="BA55" i="7" s="1"/>
  <c r="Q63" i="7"/>
  <c r="BA63" i="7" s="1"/>
  <c r="Q71" i="7"/>
  <c r="BA71" i="7" s="1"/>
  <c r="Q79" i="7"/>
  <c r="BA79" i="7" s="1"/>
  <c r="Q87" i="7"/>
  <c r="BA87" i="7" s="1"/>
  <c r="Q95" i="7"/>
  <c r="BA95" i="7" s="1"/>
  <c r="Q103" i="7"/>
  <c r="BA103" i="7" s="1"/>
  <c r="Q111" i="7"/>
  <c r="BA111" i="7" s="1"/>
  <c r="Q119" i="7"/>
  <c r="BA119" i="7" s="1"/>
  <c r="Q127" i="7"/>
  <c r="BA127" i="7" s="1"/>
  <c r="Q135" i="7"/>
  <c r="BA135" i="7" s="1"/>
  <c r="Q143" i="7"/>
  <c r="BA143" i="7" s="1"/>
  <c r="Q151" i="7"/>
  <c r="BA151" i="7" s="1"/>
  <c r="Q159" i="7"/>
  <c r="BA159" i="7" s="1"/>
  <c r="Q115" i="7"/>
  <c r="BA115" i="7" s="1"/>
  <c r="Q16" i="7"/>
  <c r="BA16" i="7" s="1"/>
  <c r="Q24" i="7"/>
  <c r="BA24" i="7" s="1"/>
  <c r="Q17" i="7"/>
  <c r="BA17" i="7" s="1"/>
  <c r="Q21" i="7"/>
  <c r="BA21" i="7" s="1"/>
  <c r="Q25" i="7"/>
  <c r="BA25" i="7" s="1"/>
  <c r="Q29" i="7"/>
  <c r="BA29" i="7" s="1"/>
  <c r="Q33" i="7"/>
  <c r="BA33" i="7" s="1"/>
  <c r="Q37" i="7"/>
  <c r="BA37" i="7" s="1"/>
  <c r="Q41" i="7"/>
  <c r="BA41" i="7" s="1"/>
  <c r="Q45" i="7"/>
  <c r="BA45" i="7" s="1"/>
  <c r="Q49" i="7"/>
  <c r="BA49" i="7" s="1"/>
  <c r="Q53" i="7"/>
  <c r="BA53" i="7" s="1"/>
  <c r="Q57" i="7"/>
  <c r="BA57" i="7" s="1"/>
  <c r="Q61" i="7"/>
  <c r="BA61" i="7" s="1"/>
  <c r="Q65" i="7"/>
  <c r="BA65" i="7" s="1"/>
  <c r="Q69" i="7"/>
  <c r="BA69" i="7" s="1"/>
  <c r="Q73" i="7"/>
  <c r="BA73" i="7" s="1"/>
  <c r="Q77" i="7"/>
  <c r="BA77" i="7" s="1"/>
  <c r="Q81" i="7"/>
  <c r="BA81" i="7" s="1"/>
  <c r="Q85" i="7"/>
  <c r="BA85" i="7" s="1"/>
  <c r="Q89" i="7"/>
  <c r="BA89" i="7" s="1"/>
  <c r="Q93" i="7"/>
  <c r="BA93" i="7" s="1"/>
  <c r="Q97" i="7"/>
  <c r="BA97" i="7" s="1"/>
  <c r="Q101" i="7"/>
  <c r="BA101" i="7" s="1"/>
  <c r="Q105" i="7"/>
  <c r="BA105" i="7" s="1"/>
  <c r="Q109" i="7"/>
  <c r="BA109" i="7" s="1"/>
  <c r="Q113" i="7"/>
  <c r="BA113" i="7" s="1"/>
  <c r="Q117" i="7"/>
  <c r="BA117" i="7" s="1"/>
  <c r="Q121" i="7"/>
  <c r="BA121" i="7" s="1"/>
  <c r="Q125" i="7"/>
  <c r="BA125" i="7" s="1"/>
  <c r="Q129" i="7"/>
  <c r="BA129" i="7" s="1"/>
  <c r="Q133" i="7"/>
  <c r="BA133" i="7" s="1"/>
  <c r="Q137" i="7"/>
  <c r="BA137" i="7" s="1"/>
  <c r="Q141" i="7"/>
  <c r="BA141" i="7" s="1"/>
  <c r="Q145" i="7"/>
  <c r="BA145" i="7" s="1"/>
  <c r="Q149" i="7"/>
  <c r="BA149" i="7" s="1"/>
  <c r="Q153" i="7"/>
  <c r="BA153" i="7" s="1"/>
  <c r="Q157" i="7"/>
  <c r="BA157" i="7" s="1"/>
  <c r="Q161" i="7"/>
  <c r="BA161" i="7" s="1"/>
  <c r="Q165" i="7"/>
  <c r="BA165" i="7" s="1"/>
  <c r="Q169" i="7"/>
  <c r="BA169" i="7" s="1"/>
  <c r="Q147" i="7"/>
  <c r="BA147" i="7" s="1"/>
  <c r="Q83" i="7"/>
  <c r="BA83" i="7" s="1"/>
  <c r="Q19" i="7"/>
  <c r="BA19" i="7" s="1"/>
  <c r="AO175" i="7"/>
  <c r="AC175" i="7"/>
  <c r="P175" i="7"/>
  <c r="AN175" i="7"/>
  <c r="AB175" i="7"/>
  <c r="AA175" i="7"/>
  <c r="AM175" i="7"/>
  <c r="O175" i="7"/>
  <c r="BF177" i="7" l="1"/>
  <c r="AS15" i="8"/>
  <c r="AS175" i="7"/>
  <c r="AR175" i="7"/>
  <c r="Q175" i="7"/>
  <c r="BG177" i="7" s="1"/>
  <c r="H9" i="9" l="1"/>
  <c r="E9" i="9" s="1"/>
  <c r="H8" i="9"/>
  <c r="E8" i="9" s="1"/>
  <c r="BH174" i="7" l="1"/>
  <c r="BG174" i="7"/>
  <c r="BH173" i="7"/>
  <c r="BG173" i="7"/>
  <c r="BH172" i="7"/>
  <c r="BG172" i="7"/>
  <c r="BH171" i="7"/>
  <c r="BG171" i="7"/>
  <c r="BH170" i="7"/>
  <c r="BG170" i="7"/>
  <c r="BH169" i="7"/>
  <c r="BG169" i="7"/>
  <c r="BH168" i="7"/>
  <c r="BG168" i="7"/>
  <c r="BH167" i="7"/>
  <c r="BG167" i="7"/>
  <c r="BH166" i="7"/>
  <c r="BG166" i="7"/>
  <c r="BH165" i="7"/>
  <c r="BG165" i="7"/>
  <c r="BH164" i="7"/>
  <c r="BG164" i="7"/>
  <c r="BH163" i="7"/>
  <c r="BG163" i="7"/>
  <c r="BH162" i="7"/>
  <c r="BG162" i="7"/>
  <c r="BH161" i="7"/>
  <c r="BG161" i="7"/>
  <c r="BH160" i="7"/>
  <c r="BG160" i="7"/>
  <c r="BH159" i="7"/>
  <c r="BG159" i="7"/>
  <c r="BH158" i="7"/>
  <c r="BG158" i="7"/>
  <c r="BH157" i="7"/>
  <c r="BG157" i="7"/>
  <c r="BH156" i="7"/>
  <c r="BG156" i="7"/>
  <c r="BH155" i="7"/>
  <c r="BG155" i="7"/>
  <c r="BH154" i="7"/>
  <c r="BG154" i="7"/>
  <c r="BH153" i="7"/>
  <c r="BG153" i="7"/>
  <c r="BH152" i="7"/>
  <c r="BG152" i="7"/>
  <c r="BH151" i="7"/>
  <c r="BG151" i="7"/>
  <c r="BH150" i="7"/>
  <c r="BG150" i="7"/>
  <c r="BH149" i="7"/>
  <c r="BG149" i="7"/>
  <c r="BH148" i="7"/>
  <c r="BG148" i="7"/>
  <c r="BH147" i="7"/>
  <c r="BG147" i="7"/>
  <c r="BH146" i="7"/>
  <c r="BG146" i="7"/>
  <c r="BH145" i="7"/>
  <c r="BG145" i="7"/>
  <c r="BH144" i="7"/>
  <c r="BG144" i="7"/>
  <c r="BH143" i="7"/>
  <c r="BG143" i="7"/>
  <c r="BH142" i="7"/>
  <c r="BG142" i="7"/>
  <c r="BH141" i="7"/>
  <c r="BG141" i="7"/>
  <c r="BH140" i="7"/>
  <c r="BG140" i="7"/>
  <c r="BH139" i="7"/>
  <c r="BG139" i="7"/>
  <c r="BH138" i="7"/>
  <c r="BG138" i="7"/>
  <c r="BH137" i="7"/>
  <c r="BG137" i="7"/>
  <c r="BH136" i="7"/>
  <c r="BG136" i="7"/>
  <c r="BH135" i="7"/>
  <c r="BG135" i="7"/>
  <c r="BH134" i="7"/>
  <c r="BG134" i="7"/>
  <c r="BH133" i="7"/>
  <c r="BG133" i="7"/>
  <c r="BH132" i="7"/>
  <c r="BG132" i="7"/>
  <c r="BH131" i="7"/>
  <c r="BG131" i="7"/>
  <c r="BH130" i="7"/>
  <c r="BG130" i="7"/>
  <c r="BH129" i="7"/>
  <c r="BG129" i="7"/>
  <c r="BH128" i="7"/>
  <c r="BG128" i="7"/>
  <c r="BH127" i="7"/>
  <c r="BG127" i="7"/>
  <c r="BH126" i="7"/>
  <c r="BG126" i="7"/>
  <c r="BH125" i="7"/>
  <c r="BG125" i="7"/>
  <c r="BH124" i="7"/>
  <c r="BG124" i="7"/>
  <c r="BH123" i="7"/>
  <c r="BG123" i="7"/>
  <c r="BH122" i="7"/>
  <c r="BG122" i="7"/>
  <c r="BH121" i="7"/>
  <c r="BG121" i="7"/>
  <c r="BH120" i="7"/>
  <c r="BG120" i="7"/>
  <c r="BH119" i="7"/>
  <c r="BG119" i="7"/>
  <c r="BH118" i="7"/>
  <c r="BG118" i="7"/>
  <c r="BH117" i="7"/>
  <c r="BG117" i="7"/>
  <c r="BH116" i="7"/>
  <c r="BG116" i="7"/>
  <c r="BH115" i="7"/>
  <c r="BG115" i="7"/>
  <c r="BH114" i="7"/>
  <c r="BG114" i="7"/>
  <c r="BH113" i="7"/>
  <c r="BG113" i="7"/>
  <c r="BH112" i="7"/>
  <c r="BG112" i="7"/>
  <c r="BH111" i="7"/>
  <c r="BG111" i="7"/>
  <c r="BH110" i="7"/>
  <c r="BG110" i="7"/>
  <c r="BH109" i="7"/>
  <c r="BG109" i="7"/>
  <c r="BH108" i="7"/>
  <c r="BG108" i="7"/>
  <c r="BH107" i="7"/>
  <c r="BG107" i="7"/>
  <c r="BH106" i="7"/>
  <c r="BG106" i="7"/>
  <c r="BH105" i="7"/>
  <c r="BG105" i="7"/>
  <c r="BH104" i="7"/>
  <c r="BG104" i="7"/>
  <c r="BH103" i="7"/>
  <c r="BG103" i="7"/>
  <c r="BH102" i="7"/>
  <c r="BG102" i="7"/>
  <c r="BH101" i="7"/>
  <c r="BG101" i="7"/>
  <c r="BH100" i="7"/>
  <c r="BG100" i="7"/>
  <c r="BH99" i="7"/>
  <c r="BG99" i="7"/>
  <c r="BH98" i="7"/>
  <c r="BG98" i="7"/>
  <c r="BH97" i="7"/>
  <c r="BG97" i="7"/>
  <c r="BH96" i="7"/>
  <c r="BG96" i="7"/>
  <c r="BH95" i="7"/>
  <c r="BG95" i="7"/>
  <c r="BH94" i="7"/>
  <c r="BG94" i="7"/>
  <c r="BH93" i="7"/>
  <c r="BG93" i="7"/>
  <c r="BH92" i="7"/>
  <c r="BG92" i="7"/>
  <c r="BH91" i="7"/>
  <c r="BG91" i="7"/>
  <c r="BH90" i="7"/>
  <c r="BG90" i="7"/>
  <c r="BH89" i="7"/>
  <c r="BG89" i="7"/>
  <c r="BH88" i="7"/>
  <c r="BG88" i="7"/>
  <c r="BH87" i="7"/>
  <c r="BG87" i="7"/>
  <c r="BH86" i="7"/>
  <c r="BG86" i="7"/>
  <c r="BH85" i="7"/>
  <c r="BG85" i="7"/>
  <c r="BH84" i="7"/>
  <c r="BG84" i="7"/>
  <c r="BH83" i="7"/>
  <c r="BG83" i="7"/>
  <c r="BH82" i="7"/>
  <c r="BG82" i="7"/>
  <c r="BH81" i="7"/>
  <c r="BG81" i="7"/>
  <c r="BH80" i="7"/>
  <c r="BG80" i="7"/>
  <c r="BH79" i="7"/>
  <c r="BG79" i="7"/>
  <c r="BH78" i="7"/>
  <c r="BG78" i="7"/>
  <c r="BH77" i="7"/>
  <c r="BG77" i="7"/>
  <c r="BH76" i="7"/>
  <c r="BG76" i="7"/>
  <c r="BH75" i="7"/>
  <c r="BG75" i="7"/>
  <c r="BH74" i="7"/>
  <c r="BG74" i="7"/>
  <c r="BH73" i="7"/>
  <c r="BG73" i="7"/>
  <c r="BH72" i="7"/>
  <c r="BG72" i="7"/>
  <c r="BH71" i="7"/>
  <c r="BG71" i="7"/>
  <c r="BH70" i="7"/>
  <c r="BG70" i="7"/>
  <c r="BH69" i="7"/>
  <c r="BG69" i="7"/>
  <c r="BH68" i="7"/>
  <c r="BG68" i="7"/>
  <c r="BH67" i="7"/>
  <c r="BG67" i="7"/>
  <c r="BH66" i="7"/>
  <c r="BG66" i="7"/>
  <c r="BH65" i="7"/>
  <c r="BG65" i="7"/>
  <c r="BH64" i="7"/>
  <c r="BG64" i="7"/>
  <c r="BH63" i="7"/>
  <c r="BG63" i="7"/>
  <c r="BH62" i="7"/>
  <c r="BG62" i="7"/>
  <c r="BH61" i="7"/>
  <c r="BG61" i="7"/>
  <c r="BH60" i="7"/>
  <c r="BG60" i="7"/>
  <c r="BH59" i="7"/>
  <c r="BG59" i="7"/>
  <c r="BH58" i="7"/>
  <c r="BG58" i="7"/>
  <c r="BH57" i="7"/>
  <c r="BG57" i="7"/>
  <c r="BH56" i="7"/>
  <c r="BG56" i="7"/>
  <c r="BH55" i="7"/>
  <c r="BG55" i="7"/>
  <c r="BH54" i="7"/>
  <c r="BG54" i="7"/>
  <c r="BH53" i="7"/>
  <c r="BG53" i="7"/>
  <c r="BH52" i="7"/>
  <c r="BG52" i="7"/>
  <c r="BH51" i="7"/>
  <c r="BG51" i="7"/>
  <c r="BH50" i="7"/>
  <c r="BG50" i="7"/>
  <c r="BH49" i="7"/>
  <c r="BG49" i="7"/>
  <c r="BH48" i="7"/>
  <c r="BG48" i="7"/>
  <c r="BH47" i="7"/>
  <c r="BG47" i="7"/>
  <c r="BH46" i="7"/>
  <c r="BG46" i="7"/>
  <c r="BH45" i="7"/>
  <c r="BG45" i="7"/>
  <c r="BH44" i="7"/>
  <c r="BG44" i="7"/>
  <c r="BH43" i="7"/>
  <c r="BG43" i="7"/>
  <c r="BH42" i="7"/>
  <c r="BG42" i="7"/>
  <c r="BH41" i="7"/>
  <c r="BG41" i="7"/>
  <c r="BH40" i="7"/>
  <c r="BG40" i="7"/>
  <c r="BH39" i="7"/>
  <c r="BG39" i="7"/>
  <c r="BH38" i="7"/>
  <c r="BG38" i="7"/>
  <c r="BH37" i="7"/>
  <c r="BG37" i="7"/>
  <c r="BH36" i="7"/>
  <c r="BG36" i="7"/>
  <c r="BH35" i="7"/>
  <c r="BG35" i="7"/>
  <c r="BH34" i="7"/>
  <c r="BG34" i="7"/>
  <c r="BH33" i="7"/>
  <c r="BG33" i="7"/>
  <c r="BH32" i="7"/>
  <c r="BG32" i="7"/>
  <c r="BH31" i="7"/>
  <c r="BG31" i="7"/>
  <c r="BH30" i="7"/>
  <c r="BG30" i="7"/>
  <c r="BH29" i="7"/>
  <c r="BG29" i="7"/>
  <c r="BH28" i="7"/>
  <c r="BG28" i="7"/>
  <c r="BH27" i="7"/>
  <c r="BG27" i="7"/>
  <c r="BH26" i="7"/>
  <c r="BG26" i="7"/>
  <c r="BH25" i="7"/>
  <c r="BG25" i="7"/>
  <c r="BH24" i="7"/>
  <c r="BG24" i="7"/>
  <c r="BH23" i="7"/>
  <c r="BG23" i="7"/>
  <c r="BH22" i="7"/>
  <c r="BG22" i="7"/>
  <c r="BH21" i="7"/>
  <c r="BG21" i="7"/>
  <c r="BH20" i="7"/>
  <c r="BG20" i="7"/>
  <c r="BH19" i="7"/>
  <c r="BG19" i="7"/>
  <c r="BH18" i="7"/>
  <c r="BG18" i="7"/>
  <c r="BH17" i="7"/>
  <c r="BG17" i="7"/>
  <c r="BH16" i="7"/>
  <c r="BG16" i="7"/>
  <c r="BG15" i="7"/>
  <c r="BH15" i="7"/>
  <c r="BM201" i="5" l="1"/>
  <c r="R201" i="5"/>
  <c r="BM200" i="5"/>
  <c r="R200" i="5"/>
  <c r="BM226" i="5"/>
  <c r="R226" i="5"/>
  <c r="BM192" i="5"/>
  <c r="R192" i="5"/>
  <c r="BM225" i="5"/>
  <c r="R225" i="5"/>
  <c r="BM191" i="5"/>
  <c r="R191" i="5"/>
  <c r="M434" i="5"/>
  <c r="O434" i="5"/>
  <c r="AL92" i="8"/>
  <c r="AK92" i="8"/>
  <c r="AJ92" i="8"/>
  <c r="AI92" i="8"/>
  <c r="Z92" i="8"/>
  <c r="Y92" i="8"/>
  <c r="X92" i="8"/>
  <c r="W92" i="8"/>
  <c r="N92" i="8"/>
  <c r="M92" i="8"/>
  <c r="L92" i="8"/>
  <c r="K92" i="8"/>
  <c r="AL175" i="7"/>
  <c r="AK175" i="7"/>
  <c r="AI175" i="7"/>
  <c r="Z175" i="7"/>
  <c r="Y175" i="7"/>
  <c r="W175" i="7"/>
  <c r="N175" i="7"/>
  <c r="M175" i="7"/>
  <c r="L175" i="7"/>
  <c r="K175" i="7"/>
  <c r="AL50" i="6"/>
  <c r="AK50" i="6"/>
  <c r="AJ50" i="6"/>
  <c r="AI50" i="6"/>
  <c r="Z50" i="6"/>
  <c r="Y50" i="6"/>
  <c r="W50" i="6"/>
  <c r="N50" i="6"/>
  <c r="M50" i="6"/>
  <c r="O50" i="6"/>
  <c r="K50" i="6"/>
  <c r="BD434" i="5"/>
  <c r="BB434" i="5"/>
  <c r="AW434" i="5"/>
  <c r="BA50" i="6"/>
  <c r="AZ50" i="6"/>
  <c r="AW50" i="6"/>
  <c r="AV50" i="6"/>
  <c r="AU50" i="6"/>
  <c r="BD50" i="6"/>
  <c r="BB50" i="6"/>
  <c r="BE47" i="6"/>
  <c r="BE46" i="6"/>
  <c r="BE45" i="6"/>
  <c r="BE44" i="6"/>
  <c r="BE43" i="6"/>
  <c r="BE42" i="6"/>
  <c r="BE41" i="6"/>
  <c r="BE40" i="6"/>
  <c r="BE39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A175" i="7"/>
  <c r="AZ175" i="7"/>
  <c r="AW175" i="7"/>
  <c r="AV175" i="7"/>
  <c r="AU175" i="7"/>
  <c r="BD175" i="7"/>
  <c r="BB175" i="7"/>
  <c r="BD92" i="8"/>
  <c r="BB92" i="8"/>
  <c r="BA92" i="8"/>
  <c r="AZ92" i="8"/>
  <c r="AW92" i="8"/>
  <c r="AV92" i="8"/>
  <c r="AU92" i="8"/>
  <c r="AF92" i="8"/>
  <c r="T92" i="8"/>
  <c r="H92" i="8"/>
  <c r="AY92" i="8"/>
  <c r="AF175" i="7"/>
  <c r="T175" i="7"/>
  <c r="H175" i="7"/>
  <c r="AY175" i="7"/>
  <c r="AF50" i="6"/>
  <c r="T50" i="6"/>
  <c r="AY50" i="6"/>
  <c r="AH434" i="5"/>
  <c r="AY434" i="5"/>
  <c r="S225" i="5" l="1"/>
  <c r="BA225" i="5" s="1"/>
  <c r="AZ225" i="5"/>
  <c r="S226" i="5"/>
  <c r="BA226" i="5" s="1"/>
  <c r="AZ226" i="5"/>
  <c r="S201" i="5"/>
  <c r="BA201" i="5" s="1"/>
  <c r="AZ201" i="5"/>
  <c r="S191" i="5"/>
  <c r="BA191" i="5" s="1"/>
  <c r="AZ191" i="5"/>
  <c r="S192" i="5"/>
  <c r="BA192" i="5" s="1"/>
  <c r="AZ192" i="5"/>
  <c r="S200" i="5"/>
  <c r="BA200" i="5" s="1"/>
  <c r="AZ200" i="5"/>
  <c r="R434" i="5"/>
  <c r="BF436" i="5" s="1"/>
  <c r="BE92" i="8"/>
  <c r="AX92" i="8"/>
  <c r="BE175" i="7"/>
  <c r="AX175" i="7"/>
  <c r="AX50" i="6"/>
  <c r="BE50" i="6"/>
  <c r="AX434" i="5"/>
  <c r="BE434" i="5"/>
  <c r="H50" i="6"/>
  <c r="J434" i="5"/>
  <c r="S434" i="5" l="1"/>
  <c r="BG436" i="5" s="1"/>
  <c r="AZ434" i="5"/>
  <c r="BA434" i="5"/>
  <c r="P50" i="6"/>
  <c r="BF52" i="6" s="1"/>
  <c r="Q92" i="8"/>
  <c r="BG94" i="8" s="1"/>
  <c r="P92" i="8"/>
  <c r="BF94" i="8" s="1"/>
  <c r="AS50" i="6" l="1"/>
  <c r="AR50" i="6"/>
  <c r="AS92" i="8"/>
</calcChain>
</file>

<file path=xl/sharedStrings.xml><?xml version="1.0" encoding="utf-8"?>
<sst xmlns="http://schemas.openxmlformats.org/spreadsheetml/2006/main" count="5794" uniqueCount="1541">
  <si>
    <t>番号</t>
    <rPh sb="0" eb="2">
      <t>バンゴウ</t>
    </rPh>
    <phoneticPr fontId="1"/>
  </si>
  <si>
    <t>所管課名</t>
    <rPh sb="0" eb="4">
      <t>ショカンカメイ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</si>
  <si>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</si>
  <si>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</si>
  <si>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</si>
  <si>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地区名</t>
    <rPh sb="0" eb="2">
      <t>チク</t>
    </rPh>
    <rPh sb="2" eb="3">
      <t>メイ</t>
    </rPh>
    <phoneticPr fontId="1"/>
  </si>
  <si>
    <t>読み仮名</t>
    <rPh sb="0" eb="1">
      <t>ヨ</t>
    </rPh>
    <rPh sb="2" eb="4">
      <t>ガナ</t>
    </rPh>
    <phoneticPr fontId="1"/>
  </si>
  <si>
    <t>青菅大塚公園</t>
    <rPh sb="0" eb="2">
      <t>アオスゲ</t>
    </rPh>
    <rPh sb="2" eb="4">
      <t>オオツカ</t>
    </rPh>
    <rPh sb="4" eb="6">
      <t>コウエン</t>
    </rPh>
    <phoneticPr fontId="3"/>
  </si>
  <si>
    <t>赤弥陀公園</t>
    <rPh sb="0" eb="1">
      <t>アカ</t>
    </rPh>
    <rPh sb="1" eb="3">
      <t>ミダ</t>
    </rPh>
    <rPh sb="3" eb="5">
      <t>コウエン</t>
    </rPh>
    <phoneticPr fontId="3"/>
  </si>
  <si>
    <t>安坂山公園</t>
    <rPh sb="0" eb="1">
      <t>ヤス</t>
    </rPh>
    <rPh sb="1" eb="2">
      <t>サカ</t>
    </rPh>
    <rPh sb="2" eb="3">
      <t>ヤマ</t>
    </rPh>
    <rPh sb="3" eb="5">
      <t>コウエン</t>
    </rPh>
    <phoneticPr fontId="3"/>
  </si>
  <si>
    <t>池の台公園</t>
    <rPh sb="0" eb="1">
      <t>イケ</t>
    </rPh>
    <rPh sb="2" eb="3">
      <t>ダイ</t>
    </rPh>
    <rPh sb="3" eb="5">
      <t>コウエン</t>
    </rPh>
    <phoneticPr fontId="3"/>
  </si>
  <si>
    <t>石神公園</t>
    <rPh sb="0" eb="2">
      <t>イシガミ</t>
    </rPh>
    <rPh sb="2" eb="4">
      <t>コウエン</t>
    </rPh>
    <phoneticPr fontId="3"/>
  </si>
  <si>
    <t>いずみ西公園</t>
    <rPh sb="3" eb="4">
      <t>ニシ</t>
    </rPh>
    <rPh sb="4" eb="6">
      <t>コウエン</t>
    </rPh>
    <phoneticPr fontId="3"/>
  </si>
  <si>
    <t>いずみ東公園</t>
    <rPh sb="3" eb="4">
      <t>ヒガシ</t>
    </rPh>
    <rPh sb="4" eb="6">
      <t>コウエン</t>
    </rPh>
    <phoneticPr fontId="3"/>
  </si>
  <si>
    <t>磯部街区公園</t>
    <rPh sb="0" eb="2">
      <t>イソベ</t>
    </rPh>
    <rPh sb="2" eb="4">
      <t>ガイク</t>
    </rPh>
    <rPh sb="4" eb="6">
      <t>コウエン</t>
    </rPh>
    <phoneticPr fontId="3"/>
  </si>
  <si>
    <t>一番原街区公園</t>
    <rPh sb="0" eb="2">
      <t>イチバン</t>
    </rPh>
    <rPh sb="2" eb="3">
      <t>ハラ</t>
    </rPh>
    <rPh sb="3" eb="5">
      <t>ガイク</t>
    </rPh>
    <rPh sb="5" eb="7">
      <t>コウエン</t>
    </rPh>
    <phoneticPr fontId="3"/>
  </si>
  <si>
    <t>一夜城公園</t>
    <rPh sb="0" eb="2">
      <t>イチヤ</t>
    </rPh>
    <rPh sb="2" eb="3">
      <t>ジョウ</t>
    </rPh>
    <rPh sb="3" eb="5">
      <t>コウエン</t>
    </rPh>
    <phoneticPr fontId="3"/>
  </si>
  <si>
    <t>井戸作西公園</t>
    <rPh sb="0" eb="2">
      <t>イド</t>
    </rPh>
    <rPh sb="2" eb="3">
      <t>サク</t>
    </rPh>
    <rPh sb="3" eb="4">
      <t>ニシ</t>
    </rPh>
    <rPh sb="4" eb="6">
      <t>コウエン</t>
    </rPh>
    <phoneticPr fontId="3"/>
  </si>
  <si>
    <t>井戸作東公園</t>
    <rPh sb="0" eb="2">
      <t>イド</t>
    </rPh>
    <rPh sb="2" eb="3">
      <t>サク</t>
    </rPh>
    <rPh sb="3" eb="4">
      <t>ヒガシ</t>
    </rPh>
    <rPh sb="4" eb="6">
      <t>コウエン</t>
    </rPh>
    <phoneticPr fontId="3"/>
  </si>
  <si>
    <t>井戸作南公園</t>
    <rPh sb="0" eb="2">
      <t>イド</t>
    </rPh>
    <rPh sb="2" eb="3">
      <t>サク</t>
    </rPh>
    <rPh sb="3" eb="4">
      <t>ミナミ</t>
    </rPh>
    <rPh sb="4" eb="6">
      <t>コウエン</t>
    </rPh>
    <phoneticPr fontId="3"/>
  </si>
  <si>
    <t>稲荷台公園</t>
    <rPh sb="0" eb="2">
      <t>イナリ</t>
    </rPh>
    <rPh sb="2" eb="3">
      <t>ダイ</t>
    </rPh>
    <rPh sb="3" eb="5">
      <t>コウエン</t>
    </rPh>
    <phoneticPr fontId="3"/>
  </si>
  <si>
    <t>井野一里塚公園</t>
    <rPh sb="0" eb="2">
      <t>イノ</t>
    </rPh>
    <rPh sb="2" eb="5">
      <t>イチリヅカ</t>
    </rPh>
    <rPh sb="5" eb="7">
      <t>コウエン</t>
    </rPh>
    <phoneticPr fontId="3"/>
  </si>
  <si>
    <t>井野西谷津公園</t>
    <rPh sb="0" eb="2">
      <t>イノ</t>
    </rPh>
    <rPh sb="2" eb="3">
      <t>ニシ</t>
    </rPh>
    <rPh sb="3" eb="5">
      <t>ヤツ</t>
    </rPh>
    <rPh sb="5" eb="7">
      <t>コウエン</t>
    </rPh>
    <phoneticPr fontId="3"/>
  </si>
  <si>
    <t>井野南作公園</t>
    <rPh sb="0" eb="2">
      <t>イノ</t>
    </rPh>
    <rPh sb="2" eb="3">
      <t>ミナミ</t>
    </rPh>
    <rPh sb="3" eb="4">
      <t>サク</t>
    </rPh>
    <rPh sb="4" eb="6">
      <t>コウエン</t>
    </rPh>
    <phoneticPr fontId="3"/>
  </si>
  <si>
    <t>井野向原公園</t>
    <rPh sb="0" eb="2">
      <t>イノ</t>
    </rPh>
    <rPh sb="2" eb="3">
      <t>ム</t>
    </rPh>
    <rPh sb="3" eb="4">
      <t>ハラ</t>
    </rPh>
    <rPh sb="4" eb="6">
      <t>コウエン</t>
    </rPh>
    <phoneticPr fontId="3"/>
  </si>
  <si>
    <t>芋窪ときわ公園</t>
    <rPh sb="0" eb="1">
      <t>イモ</t>
    </rPh>
    <rPh sb="1" eb="2">
      <t>クボ</t>
    </rPh>
    <rPh sb="5" eb="7">
      <t>コウエン</t>
    </rPh>
    <phoneticPr fontId="3"/>
  </si>
  <si>
    <t>入ノ郷公園</t>
    <rPh sb="0" eb="1">
      <t>イリ</t>
    </rPh>
    <rPh sb="2" eb="3">
      <t>ゴウ</t>
    </rPh>
    <rPh sb="3" eb="5">
      <t>コウエン</t>
    </rPh>
    <phoneticPr fontId="3"/>
  </si>
  <si>
    <t>岩名運動公園</t>
    <rPh sb="0" eb="2">
      <t>イワナ</t>
    </rPh>
    <rPh sb="2" eb="3">
      <t>ウン</t>
    </rPh>
    <rPh sb="3" eb="4">
      <t>ドウ</t>
    </rPh>
    <rPh sb="4" eb="6">
      <t>コウエン</t>
    </rPh>
    <phoneticPr fontId="3"/>
  </si>
  <si>
    <t>上の谷公園</t>
    <rPh sb="0" eb="1">
      <t>ウエ</t>
    </rPh>
    <rPh sb="2" eb="3">
      <t>タニ</t>
    </rPh>
    <rPh sb="3" eb="5">
      <t>コウエン</t>
    </rPh>
    <phoneticPr fontId="3"/>
  </si>
  <si>
    <t>野口公園</t>
    <rPh sb="0" eb="2">
      <t>ノグチ</t>
    </rPh>
    <rPh sb="2" eb="4">
      <t>コウエン</t>
    </rPh>
    <phoneticPr fontId="3"/>
  </si>
  <si>
    <t>臼井の丘公園</t>
    <rPh sb="0" eb="2">
      <t>ウスイ</t>
    </rPh>
    <rPh sb="3" eb="4">
      <t>オカ</t>
    </rPh>
    <rPh sb="4" eb="6">
      <t>コウエン</t>
    </rPh>
    <phoneticPr fontId="3"/>
  </si>
  <si>
    <t>臼井屋敷公園</t>
    <rPh sb="0" eb="2">
      <t>ウスイ</t>
    </rPh>
    <rPh sb="2" eb="4">
      <t>ヤシキ</t>
    </rPh>
    <rPh sb="4" eb="6">
      <t>コウエン</t>
    </rPh>
    <phoneticPr fontId="3"/>
  </si>
  <si>
    <t>内郷街区公園</t>
    <rPh sb="0" eb="2">
      <t>ウチゴウ</t>
    </rPh>
    <rPh sb="2" eb="4">
      <t>ガイク</t>
    </rPh>
    <rPh sb="4" eb="6">
      <t>コウエン</t>
    </rPh>
    <phoneticPr fontId="3"/>
  </si>
  <si>
    <t>江原台一号公園</t>
    <rPh sb="0" eb="3">
      <t>エバラダイ</t>
    </rPh>
    <rPh sb="3" eb="5">
      <t>イチゴウ</t>
    </rPh>
    <rPh sb="5" eb="7">
      <t>コウエン</t>
    </rPh>
    <phoneticPr fontId="3"/>
  </si>
  <si>
    <t>江原台二号公園</t>
    <rPh sb="0" eb="3">
      <t>エバラダイ</t>
    </rPh>
    <rPh sb="3" eb="5">
      <t>ニゴウ</t>
    </rPh>
    <rPh sb="5" eb="7">
      <t>コウエン</t>
    </rPh>
    <phoneticPr fontId="3"/>
  </si>
  <si>
    <t>江原台三号公園</t>
    <rPh sb="0" eb="3">
      <t>エバラダイ</t>
    </rPh>
    <rPh sb="3" eb="5">
      <t>サンゴウ</t>
    </rPh>
    <rPh sb="5" eb="7">
      <t>コウエン</t>
    </rPh>
    <phoneticPr fontId="3"/>
  </si>
  <si>
    <t>御伊勢公園</t>
    <rPh sb="0" eb="1">
      <t>オ</t>
    </rPh>
    <rPh sb="1" eb="3">
      <t>イセ</t>
    </rPh>
    <rPh sb="3" eb="5">
      <t>コウエン</t>
    </rPh>
    <phoneticPr fontId="3"/>
  </si>
  <si>
    <t>往来向公園</t>
    <rPh sb="0" eb="2">
      <t>オウライ</t>
    </rPh>
    <rPh sb="2" eb="3">
      <t>ムカイ</t>
    </rPh>
    <rPh sb="3" eb="5">
      <t>コウエン</t>
    </rPh>
    <phoneticPr fontId="3"/>
  </si>
  <si>
    <t>大崎台公園</t>
    <rPh sb="0" eb="2">
      <t>オオサキ</t>
    </rPh>
    <rPh sb="2" eb="3">
      <t>ダイ</t>
    </rPh>
    <rPh sb="3" eb="5">
      <t>コウエン</t>
    </rPh>
    <phoneticPr fontId="3"/>
  </si>
  <si>
    <t>大塚街区公園</t>
    <rPh sb="0" eb="2">
      <t>オオツカ</t>
    </rPh>
    <rPh sb="2" eb="4">
      <t>ガイク</t>
    </rPh>
    <rPh sb="4" eb="6">
      <t>コウエン</t>
    </rPh>
    <phoneticPr fontId="3"/>
  </si>
  <si>
    <t>大畑西公園</t>
    <rPh sb="0" eb="2">
      <t>オオハタ</t>
    </rPh>
    <rPh sb="2" eb="3">
      <t>ニシ</t>
    </rPh>
    <rPh sb="3" eb="5">
      <t>コウエン</t>
    </rPh>
    <phoneticPr fontId="3"/>
  </si>
  <si>
    <t>大畑南公園</t>
    <rPh sb="0" eb="2">
      <t>オオハタ</t>
    </rPh>
    <rPh sb="2" eb="3">
      <t>ミナミ</t>
    </rPh>
    <rPh sb="3" eb="5">
      <t>コウエン</t>
    </rPh>
    <phoneticPr fontId="3"/>
  </si>
  <si>
    <t>大林公園</t>
    <rPh sb="0" eb="2">
      <t>オオバヤシ</t>
    </rPh>
    <rPh sb="2" eb="4">
      <t>コウエン</t>
    </rPh>
    <phoneticPr fontId="3"/>
  </si>
  <si>
    <t>大堀あかね公園</t>
    <rPh sb="0" eb="2">
      <t>オオホリ</t>
    </rPh>
    <rPh sb="5" eb="7">
      <t>コウエン</t>
    </rPh>
    <phoneticPr fontId="3"/>
  </si>
  <si>
    <t>大廻公園</t>
    <rPh sb="0" eb="1">
      <t>オオ</t>
    </rPh>
    <rPh sb="1" eb="2">
      <t>マワリ</t>
    </rPh>
    <rPh sb="2" eb="4">
      <t>コウエン</t>
    </rPh>
    <phoneticPr fontId="3"/>
  </si>
  <si>
    <t>大山公園</t>
    <rPh sb="0" eb="2">
      <t>オオヤマ</t>
    </rPh>
    <rPh sb="2" eb="4">
      <t>コウエン</t>
    </rPh>
    <phoneticPr fontId="3"/>
  </si>
  <si>
    <t>小竹原ヶ作公園</t>
    <rPh sb="0" eb="2">
      <t>オダケ</t>
    </rPh>
    <rPh sb="2" eb="3">
      <t>ハラ</t>
    </rPh>
    <rPh sb="4" eb="5">
      <t>サク</t>
    </rPh>
    <rPh sb="5" eb="7">
      <t>コウエン</t>
    </rPh>
    <phoneticPr fontId="3"/>
  </si>
  <si>
    <t>御塚山もえぎ公園</t>
    <rPh sb="0" eb="1">
      <t>オ</t>
    </rPh>
    <rPh sb="1" eb="2">
      <t>ツカ</t>
    </rPh>
    <rPh sb="2" eb="3">
      <t>ヤマ</t>
    </rPh>
    <rPh sb="6" eb="8">
      <t>コウエン</t>
    </rPh>
    <phoneticPr fontId="3"/>
  </si>
  <si>
    <t>生谷公園</t>
    <rPh sb="0" eb="2">
      <t>オブカイ</t>
    </rPh>
    <rPh sb="2" eb="4">
      <t>コウエン</t>
    </rPh>
    <phoneticPr fontId="3"/>
  </si>
  <si>
    <t>尾山公園</t>
    <rPh sb="0" eb="1">
      <t>オ</t>
    </rPh>
    <rPh sb="1" eb="2">
      <t>ヤマ</t>
    </rPh>
    <rPh sb="2" eb="4">
      <t>コウエン</t>
    </rPh>
    <phoneticPr fontId="3"/>
  </si>
  <si>
    <t>織戸公園</t>
    <rPh sb="0" eb="1">
      <t>オリ</t>
    </rPh>
    <rPh sb="1" eb="2">
      <t>ド</t>
    </rPh>
    <rPh sb="2" eb="4">
      <t>コウエン</t>
    </rPh>
    <phoneticPr fontId="3"/>
  </si>
  <si>
    <t>加賀清水公園</t>
    <rPh sb="0" eb="2">
      <t>カガ</t>
    </rPh>
    <rPh sb="2" eb="4">
      <t>シミズ</t>
    </rPh>
    <rPh sb="4" eb="6">
      <t>コウエン</t>
    </rPh>
    <phoneticPr fontId="3"/>
  </si>
  <si>
    <t>上柏葉公園</t>
    <rPh sb="0" eb="1">
      <t>カミ</t>
    </rPh>
    <rPh sb="1" eb="2">
      <t>カシワ</t>
    </rPh>
    <rPh sb="2" eb="3">
      <t>ハ</t>
    </rPh>
    <rPh sb="3" eb="5">
      <t>コウエン</t>
    </rPh>
    <phoneticPr fontId="3"/>
  </si>
  <si>
    <t>上志津原ふれあい通り</t>
    <rPh sb="0" eb="4">
      <t>カミシヅハラ</t>
    </rPh>
    <rPh sb="8" eb="9">
      <t>トオ</t>
    </rPh>
    <phoneticPr fontId="1"/>
  </si>
  <si>
    <t>上志津自然園</t>
    <rPh sb="0" eb="3">
      <t>カミシヅ</t>
    </rPh>
    <rPh sb="3" eb="6">
      <t>シゼンエン</t>
    </rPh>
    <phoneticPr fontId="1"/>
  </si>
  <si>
    <t>上志津原街区公園</t>
    <rPh sb="0" eb="3">
      <t>カミシヅ</t>
    </rPh>
    <rPh sb="3" eb="4">
      <t>ハラ</t>
    </rPh>
    <rPh sb="4" eb="6">
      <t>ガイク</t>
    </rPh>
    <rPh sb="6" eb="8">
      <t>コウエン</t>
    </rPh>
    <phoneticPr fontId="3"/>
  </si>
  <si>
    <t>上志津原南公園</t>
    <rPh sb="0" eb="3">
      <t>カミシヅ</t>
    </rPh>
    <rPh sb="3" eb="4">
      <t>ハラ</t>
    </rPh>
    <rPh sb="4" eb="5">
      <t>ミナミ</t>
    </rPh>
    <rPh sb="5" eb="7">
      <t>コウエン</t>
    </rPh>
    <phoneticPr fontId="3"/>
  </si>
  <si>
    <t>上城堀公園</t>
    <rPh sb="0" eb="1">
      <t>カミ</t>
    </rPh>
    <rPh sb="1" eb="2">
      <t>ジョウ</t>
    </rPh>
    <rPh sb="2" eb="3">
      <t>ホリ</t>
    </rPh>
    <rPh sb="3" eb="5">
      <t>コウエン</t>
    </rPh>
    <phoneticPr fontId="3"/>
  </si>
  <si>
    <t>上谷津公園</t>
    <rPh sb="0" eb="1">
      <t>カミ</t>
    </rPh>
    <rPh sb="1" eb="3">
      <t>ヤツ</t>
    </rPh>
    <rPh sb="3" eb="5">
      <t>コウエン</t>
    </rPh>
    <phoneticPr fontId="3"/>
  </si>
  <si>
    <t>萱橋公園</t>
    <rPh sb="0" eb="1">
      <t>カヤ</t>
    </rPh>
    <rPh sb="1" eb="2">
      <t>ハシ</t>
    </rPh>
    <rPh sb="2" eb="4">
      <t>コウエン</t>
    </rPh>
    <phoneticPr fontId="3"/>
  </si>
  <si>
    <t>萱橋西公園</t>
    <rPh sb="0" eb="1">
      <t>カヤ</t>
    </rPh>
    <rPh sb="1" eb="2">
      <t>ハシ</t>
    </rPh>
    <rPh sb="2" eb="3">
      <t>ニシ</t>
    </rPh>
    <rPh sb="3" eb="5">
      <t>コウエン</t>
    </rPh>
    <phoneticPr fontId="3"/>
  </si>
  <si>
    <t>北林すおう公園</t>
    <rPh sb="0" eb="2">
      <t>キタバヤシ</t>
    </rPh>
    <rPh sb="5" eb="7">
      <t>コウエン</t>
    </rPh>
    <phoneticPr fontId="3"/>
  </si>
  <si>
    <t>北門原公園</t>
    <rPh sb="0" eb="1">
      <t>キタ</t>
    </rPh>
    <rPh sb="1" eb="2">
      <t>モン</t>
    </rPh>
    <rPh sb="2" eb="3">
      <t>バラ</t>
    </rPh>
    <rPh sb="3" eb="5">
      <t>コウエン</t>
    </rPh>
    <phoneticPr fontId="3"/>
  </si>
  <si>
    <t>木ノ宮公園</t>
    <rPh sb="0" eb="1">
      <t>キ</t>
    </rPh>
    <rPh sb="2" eb="3">
      <t>ミヤ</t>
    </rPh>
    <rPh sb="3" eb="5">
      <t>コウエン</t>
    </rPh>
    <phoneticPr fontId="3"/>
  </si>
  <si>
    <t>熊野谷津公園</t>
    <rPh sb="0" eb="2">
      <t>クマノ</t>
    </rPh>
    <rPh sb="2" eb="4">
      <t>ヤツ</t>
    </rPh>
    <rPh sb="4" eb="6">
      <t>コウエン</t>
    </rPh>
    <phoneticPr fontId="3"/>
  </si>
  <si>
    <t>元気壱番公園</t>
    <rPh sb="0" eb="2">
      <t>ゲンキ</t>
    </rPh>
    <rPh sb="2" eb="3">
      <t>イチ</t>
    </rPh>
    <rPh sb="3" eb="4">
      <t>バン</t>
    </rPh>
    <rPh sb="4" eb="6">
      <t>コウエン</t>
    </rPh>
    <phoneticPr fontId="3"/>
  </si>
  <si>
    <t>庚申前公園</t>
    <rPh sb="0" eb="2">
      <t>コウシン</t>
    </rPh>
    <rPh sb="2" eb="3">
      <t>マエ</t>
    </rPh>
    <rPh sb="3" eb="5">
      <t>コウエン</t>
    </rPh>
    <phoneticPr fontId="3"/>
  </si>
  <si>
    <t>郷の台公園</t>
    <rPh sb="0" eb="1">
      <t>ゴウ</t>
    </rPh>
    <rPh sb="2" eb="3">
      <t>ダイ</t>
    </rPh>
    <rPh sb="3" eb="5">
      <t>コウエン</t>
    </rPh>
    <phoneticPr fontId="3"/>
  </si>
  <si>
    <t>五縄公園</t>
    <rPh sb="0" eb="1">
      <t>ゴ</t>
    </rPh>
    <rPh sb="1" eb="2">
      <t>ナワ</t>
    </rPh>
    <rPh sb="2" eb="4">
      <t>コウエン</t>
    </rPh>
    <phoneticPr fontId="3"/>
  </si>
  <si>
    <t>小沼街区公園</t>
    <rPh sb="0" eb="2">
      <t>コヌマ</t>
    </rPh>
    <rPh sb="2" eb="4">
      <t>ガイク</t>
    </rPh>
    <rPh sb="4" eb="6">
      <t>コウエン</t>
    </rPh>
    <phoneticPr fontId="3"/>
  </si>
  <si>
    <t>駒返公園</t>
    <rPh sb="0" eb="1">
      <t>コマ</t>
    </rPh>
    <rPh sb="1" eb="2">
      <t>ガエシ</t>
    </rPh>
    <rPh sb="2" eb="4">
      <t>コウエン</t>
    </rPh>
    <phoneticPr fontId="3"/>
  </si>
  <si>
    <t>境堀公園</t>
    <rPh sb="0" eb="1">
      <t>サカイ</t>
    </rPh>
    <rPh sb="1" eb="2">
      <t>ボリ</t>
    </rPh>
    <rPh sb="2" eb="4">
      <t>コウエン</t>
    </rPh>
    <phoneticPr fontId="3"/>
  </si>
  <si>
    <t>境堀南公園</t>
    <rPh sb="2" eb="3">
      <t>ミナミ</t>
    </rPh>
    <rPh sb="3" eb="5">
      <t>コウエン</t>
    </rPh>
    <phoneticPr fontId="3"/>
  </si>
  <si>
    <t>押越公園</t>
    <rPh sb="0" eb="1">
      <t>オ</t>
    </rPh>
    <rPh sb="1" eb="2">
      <t>コ</t>
    </rPh>
    <rPh sb="2" eb="4">
      <t>コウエン</t>
    </rPh>
    <phoneticPr fontId="3"/>
  </si>
  <si>
    <t>鍬ノ作公園</t>
    <rPh sb="0" eb="1">
      <t>クワ</t>
    </rPh>
    <rPh sb="2" eb="3">
      <t>サク</t>
    </rPh>
    <rPh sb="3" eb="5">
      <t>コウエン</t>
    </rPh>
    <phoneticPr fontId="3"/>
  </si>
  <si>
    <t>幸野ふれあい公園</t>
    <rPh sb="0" eb="2">
      <t>サチノ</t>
    </rPh>
    <rPh sb="6" eb="8">
      <t>コウエン</t>
    </rPh>
    <phoneticPr fontId="3"/>
  </si>
  <si>
    <t>上座新山公園</t>
    <rPh sb="0" eb="2">
      <t>ジョウザ</t>
    </rPh>
    <rPh sb="2" eb="4">
      <t>ニイヤマ</t>
    </rPh>
    <rPh sb="4" eb="6">
      <t>コウエン</t>
    </rPh>
    <phoneticPr fontId="3"/>
  </si>
  <si>
    <t>仲田公園</t>
    <rPh sb="0" eb="2">
      <t>ナカタ</t>
    </rPh>
    <rPh sb="2" eb="4">
      <t>コウエン</t>
    </rPh>
    <phoneticPr fontId="3"/>
  </si>
  <si>
    <t>加賀公園</t>
    <rPh sb="0" eb="2">
      <t>カガ</t>
    </rPh>
    <rPh sb="2" eb="4">
      <t>コウエン</t>
    </rPh>
    <phoneticPr fontId="3"/>
  </si>
  <si>
    <t>なかの公園</t>
    <rPh sb="3" eb="5">
      <t>コウエン</t>
    </rPh>
    <phoneticPr fontId="1"/>
  </si>
  <si>
    <t>六所北公園</t>
    <rPh sb="0" eb="1">
      <t>ロク</t>
    </rPh>
    <rPh sb="1" eb="2">
      <t>ショ</t>
    </rPh>
    <rPh sb="2" eb="3">
      <t>キタ</t>
    </rPh>
    <rPh sb="3" eb="5">
      <t>コウエン</t>
    </rPh>
    <phoneticPr fontId="3"/>
  </si>
  <si>
    <t>大畑東公園</t>
    <rPh sb="0" eb="2">
      <t>オオハタ</t>
    </rPh>
    <rPh sb="2" eb="3">
      <t>ヒガシ</t>
    </rPh>
    <rPh sb="3" eb="5">
      <t>コウエン</t>
    </rPh>
    <phoneticPr fontId="3"/>
  </si>
  <si>
    <t>幸野はらっぱ公園</t>
    <rPh sb="0" eb="1">
      <t>サチ</t>
    </rPh>
    <rPh sb="1" eb="2">
      <t>ノ</t>
    </rPh>
    <rPh sb="6" eb="8">
      <t>コウエン</t>
    </rPh>
    <phoneticPr fontId="3"/>
  </si>
  <si>
    <t>宿内公園</t>
    <rPh sb="0" eb="4">
      <t>シュクウチコウエン</t>
    </rPh>
    <phoneticPr fontId="1"/>
  </si>
  <si>
    <t>佐倉第二街区公園</t>
    <rPh sb="0" eb="2">
      <t>サクラ</t>
    </rPh>
    <rPh sb="2" eb="4">
      <t>ダイニ</t>
    </rPh>
    <rPh sb="4" eb="6">
      <t>ガイク</t>
    </rPh>
    <rPh sb="6" eb="8">
      <t>コウエン</t>
    </rPh>
    <phoneticPr fontId="3"/>
  </si>
  <si>
    <t>サクラの広場</t>
    <rPh sb="4" eb="6">
      <t>ヒロバ</t>
    </rPh>
    <phoneticPr fontId="3"/>
  </si>
  <si>
    <t>幸野公園</t>
    <rPh sb="0" eb="2">
      <t>サチノ</t>
    </rPh>
    <rPh sb="2" eb="4">
      <t>コウエン</t>
    </rPh>
    <phoneticPr fontId="3"/>
  </si>
  <si>
    <t>サルスベリの広場</t>
    <rPh sb="6" eb="8">
      <t>ヒロバ</t>
    </rPh>
    <phoneticPr fontId="3"/>
  </si>
  <si>
    <t>山王公園</t>
    <rPh sb="0" eb="2">
      <t>サンノウ</t>
    </rPh>
    <rPh sb="2" eb="4">
      <t>コウエン</t>
    </rPh>
    <phoneticPr fontId="3"/>
  </si>
  <si>
    <t>しいのき公園</t>
    <rPh sb="4" eb="6">
      <t>コウエン</t>
    </rPh>
    <phoneticPr fontId="3"/>
  </si>
  <si>
    <t>忍公園</t>
    <rPh sb="0" eb="1">
      <t>シノブ</t>
    </rPh>
    <rPh sb="1" eb="3">
      <t>コウエン</t>
    </rPh>
    <phoneticPr fontId="3"/>
  </si>
  <si>
    <t>清水公園</t>
    <rPh sb="0" eb="2">
      <t>シミズ</t>
    </rPh>
    <rPh sb="2" eb="4">
      <t>コウエン</t>
    </rPh>
    <phoneticPr fontId="3"/>
  </si>
  <si>
    <t>清水台公園</t>
    <rPh sb="0" eb="2">
      <t>シミズ</t>
    </rPh>
    <rPh sb="2" eb="3">
      <t>ダイ</t>
    </rPh>
    <rPh sb="3" eb="5">
      <t>コウエン</t>
    </rPh>
    <phoneticPr fontId="3"/>
  </si>
  <si>
    <t>清水台東公園</t>
    <rPh sb="0" eb="2">
      <t>シミズ</t>
    </rPh>
    <rPh sb="2" eb="3">
      <t>ダイ</t>
    </rPh>
    <rPh sb="3" eb="4">
      <t>ヒガシ</t>
    </rPh>
    <rPh sb="4" eb="6">
      <t>コウエン</t>
    </rPh>
    <phoneticPr fontId="3"/>
  </si>
  <si>
    <t>下向公園</t>
    <rPh sb="0" eb="1">
      <t>シモ</t>
    </rPh>
    <rPh sb="1" eb="2">
      <t>ムカイ</t>
    </rPh>
    <rPh sb="2" eb="4">
      <t>コウエン</t>
    </rPh>
    <phoneticPr fontId="3"/>
  </si>
  <si>
    <t>上座遠山公園</t>
    <rPh sb="0" eb="2">
      <t>ジョウザ</t>
    </rPh>
    <rPh sb="2" eb="4">
      <t>ツウヤマ</t>
    </rPh>
    <rPh sb="4" eb="6">
      <t>コウエン</t>
    </rPh>
    <phoneticPr fontId="3"/>
  </si>
  <si>
    <t>上座並木公園</t>
    <rPh sb="0" eb="2">
      <t>ジョウザ</t>
    </rPh>
    <rPh sb="2" eb="4">
      <t>ナミキ</t>
    </rPh>
    <rPh sb="4" eb="6">
      <t>コウエン</t>
    </rPh>
    <phoneticPr fontId="3"/>
  </si>
  <si>
    <t>上座西谷津公園</t>
    <rPh sb="0" eb="2">
      <t>ジョウザ</t>
    </rPh>
    <rPh sb="2" eb="3">
      <t>ニシ</t>
    </rPh>
    <rPh sb="3" eb="5">
      <t>ヤツ</t>
    </rPh>
    <rPh sb="5" eb="7">
      <t>コウエン</t>
    </rPh>
    <phoneticPr fontId="3"/>
  </si>
  <si>
    <t>上座原ヶ作公園</t>
    <rPh sb="0" eb="2">
      <t>ジョウザ</t>
    </rPh>
    <rPh sb="2" eb="3">
      <t>ハラ</t>
    </rPh>
    <rPh sb="4" eb="5">
      <t>サク</t>
    </rPh>
    <rPh sb="5" eb="7">
      <t>コウエン</t>
    </rPh>
    <phoneticPr fontId="3"/>
  </si>
  <si>
    <t>佐倉城址公園</t>
    <rPh sb="0" eb="2">
      <t>サクラ</t>
    </rPh>
    <rPh sb="2" eb="4">
      <t>ジョウシ</t>
    </rPh>
    <rPh sb="4" eb="6">
      <t>コウエン</t>
    </rPh>
    <phoneticPr fontId="3"/>
  </si>
  <si>
    <t>城堀公園</t>
    <rPh sb="0" eb="1">
      <t>ジョウ</t>
    </rPh>
    <rPh sb="1" eb="2">
      <t>ホリ</t>
    </rPh>
    <rPh sb="2" eb="4">
      <t>コウエン</t>
    </rPh>
    <phoneticPr fontId="3"/>
  </si>
  <si>
    <t>白井作匠公園</t>
    <rPh sb="0" eb="2">
      <t>シロイ</t>
    </rPh>
    <rPh sb="2" eb="3">
      <t>サク</t>
    </rPh>
    <rPh sb="3" eb="4">
      <t>タクミ</t>
    </rPh>
    <rPh sb="4" eb="6">
      <t>コウエン</t>
    </rPh>
    <phoneticPr fontId="3"/>
  </si>
  <si>
    <t>白銀公園</t>
    <rPh sb="0" eb="2">
      <t>シロガネ</t>
    </rPh>
    <rPh sb="2" eb="4">
      <t>コウエン</t>
    </rPh>
    <phoneticPr fontId="3"/>
  </si>
  <si>
    <t>しろさわ公園</t>
    <rPh sb="4" eb="6">
      <t>コウエン</t>
    </rPh>
    <phoneticPr fontId="3"/>
  </si>
  <si>
    <t>新堀公園</t>
    <rPh sb="0" eb="1">
      <t>シン</t>
    </rPh>
    <rPh sb="1" eb="2">
      <t>ボリ</t>
    </rPh>
    <rPh sb="2" eb="4">
      <t>コウエン</t>
    </rPh>
    <phoneticPr fontId="3"/>
  </si>
  <si>
    <t>浅間前公園</t>
    <rPh sb="0" eb="2">
      <t>センゲン</t>
    </rPh>
    <rPh sb="2" eb="3">
      <t>マエ</t>
    </rPh>
    <rPh sb="3" eb="5">
      <t>コウエン</t>
    </rPh>
    <phoneticPr fontId="3"/>
  </si>
  <si>
    <t>千成一号公園</t>
    <rPh sb="0" eb="2">
      <t>センナリ</t>
    </rPh>
    <rPh sb="2" eb="4">
      <t>イチゴウ</t>
    </rPh>
    <rPh sb="4" eb="6">
      <t>コウエン</t>
    </rPh>
    <phoneticPr fontId="3"/>
  </si>
  <si>
    <t>千成二号公園</t>
    <rPh sb="0" eb="2">
      <t>センナリ</t>
    </rPh>
    <rPh sb="2" eb="4">
      <t>ニゴウ</t>
    </rPh>
    <rPh sb="4" eb="6">
      <t>コウエン</t>
    </rPh>
    <phoneticPr fontId="3"/>
  </si>
  <si>
    <t>千成三号公園</t>
    <rPh sb="0" eb="2">
      <t>センナリ</t>
    </rPh>
    <rPh sb="2" eb="4">
      <t>サンゴウ</t>
    </rPh>
    <rPh sb="4" eb="6">
      <t>コウエン</t>
    </rPh>
    <phoneticPr fontId="3"/>
  </si>
  <si>
    <t>千成五号公園</t>
    <rPh sb="0" eb="2">
      <t>センナリ</t>
    </rPh>
    <rPh sb="2" eb="4">
      <t>ゴゴウ</t>
    </rPh>
    <rPh sb="4" eb="6">
      <t>コウエン</t>
    </rPh>
    <phoneticPr fontId="3"/>
  </si>
  <si>
    <t>千成七号公園</t>
    <rPh sb="0" eb="2">
      <t>センナリ</t>
    </rPh>
    <rPh sb="2" eb="4">
      <t>ナナゴウ</t>
    </rPh>
    <rPh sb="4" eb="6">
      <t>コウエン</t>
    </rPh>
    <phoneticPr fontId="3"/>
  </si>
  <si>
    <t>外山北公園</t>
    <rPh sb="0" eb="2">
      <t>ソトヤマ</t>
    </rPh>
    <rPh sb="2" eb="3">
      <t>キタ</t>
    </rPh>
    <rPh sb="3" eb="5">
      <t>コウエン</t>
    </rPh>
    <phoneticPr fontId="3"/>
  </si>
  <si>
    <t>外山東公園</t>
    <rPh sb="0" eb="2">
      <t>ソトヤマ</t>
    </rPh>
    <rPh sb="2" eb="3">
      <t>ヒガシ</t>
    </rPh>
    <rPh sb="3" eb="5">
      <t>コウエン</t>
    </rPh>
    <phoneticPr fontId="3"/>
  </si>
  <si>
    <t>反町つつみ公園</t>
    <rPh sb="0" eb="2">
      <t>ソリマチ</t>
    </rPh>
    <rPh sb="5" eb="7">
      <t>コウエン</t>
    </rPh>
    <phoneticPr fontId="3"/>
  </si>
  <si>
    <t>タイサンボクの広場</t>
    <rPh sb="7" eb="9">
      <t>ヒロバ</t>
    </rPh>
    <phoneticPr fontId="3"/>
  </si>
  <si>
    <t>高田公園</t>
    <rPh sb="0" eb="2">
      <t>タカダ</t>
    </rPh>
    <rPh sb="2" eb="4">
      <t>コウエン</t>
    </rPh>
    <phoneticPr fontId="3"/>
  </si>
  <si>
    <t>手繰街区公園</t>
    <rPh sb="0" eb="1">
      <t>タ</t>
    </rPh>
    <rPh sb="1" eb="2">
      <t>グリ</t>
    </rPh>
    <rPh sb="2" eb="4">
      <t>ガイク</t>
    </rPh>
    <rPh sb="4" eb="6">
      <t>コウエン</t>
    </rPh>
    <phoneticPr fontId="3"/>
  </si>
  <si>
    <t>遠山街区公園</t>
    <rPh sb="0" eb="2">
      <t>トオヤマ</t>
    </rPh>
    <rPh sb="2" eb="4">
      <t>ガイク</t>
    </rPh>
    <rPh sb="4" eb="6">
      <t>コウエン</t>
    </rPh>
    <phoneticPr fontId="3"/>
  </si>
  <si>
    <t>つくし野街区公園</t>
    <rPh sb="3" eb="4">
      <t>ノ</t>
    </rPh>
    <rPh sb="4" eb="6">
      <t>ガイク</t>
    </rPh>
    <rPh sb="6" eb="8">
      <t>コウエン</t>
    </rPh>
    <phoneticPr fontId="3"/>
  </si>
  <si>
    <t>寺崎こぶしのはら公園</t>
    <rPh sb="0" eb="2">
      <t>テラサキ</t>
    </rPh>
    <rPh sb="8" eb="10">
      <t>コウエン</t>
    </rPh>
    <phoneticPr fontId="3"/>
  </si>
  <si>
    <t>天使の森公園</t>
    <rPh sb="0" eb="2">
      <t>テンシ</t>
    </rPh>
    <rPh sb="3" eb="4">
      <t>モリ</t>
    </rPh>
    <rPh sb="4" eb="6">
      <t>コウエン</t>
    </rPh>
    <phoneticPr fontId="3"/>
  </si>
  <si>
    <t>トウカエデの広場</t>
    <rPh sb="6" eb="8">
      <t>ヒロバ</t>
    </rPh>
    <phoneticPr fontId="3"/>
  </si>
  <si>
    <t>東慶院前街区公園</t>
    <rPh sb="0" eb="1">
      <t>トウ</t>
    </rPh>
    <rPh sb="1" eb="2">
      <t>ケイ</t>
    </rPh>
    <rPh sb="2" eb="3">
      <t>イン</t>
    </rPh>
    <rPh sb="3" eb="4">
      <t>マエ</t>
    </rPh>
    <rPh sb="4" eb="6">
      <t>ガイク</t>
    </rPh>
    <rPh sb="6" eb="8">
      <t>コウエン</t>
    </rPh>
    <phoneticPr fontId="3"/>
  </si>
  <si>
    <t>藤治台西公園</t>
    <rPh sb="0" eb="3">
      <t>トウジダイ</t>
    </rPh>
    <rPh sb="3" eb="4">
      <t>ニシ</t>
    </rPh>
    <rPh sb="4" eb="6">
      <t>コウエン</t>
    </rPh>
    <phoneticPr fontId="3"/>
  </si>
  <si>
    <t>藤治台東公園</t>
    <rPh sb="0" eb="3">
      <t>トウジダイ</t>
    </rPh>
    <rPh sb="3" eb="4">
      <t>ヒガシ</t>
    </rPh>
    <rPh sb="4" eb="6">
      <t>コウエン</t>
    </rPh>
    <phoneticPr fontId="3"/>
  </si>
  <si>
    <t>遠間作公園</t>
    <rPh sb="0" eb="2">
      <t>トウマ</t>
    </rPh>
    <rPh sb="2" eb="3">
      <t>サク</t>
    </rPh>
    <rPh sb="3" eb="5">
      <t>コウエン</t>
    </rPh>
    <phoneticPr fontId="3"/>
  </si>
  <si>
    <t>長作一号緑地</t>
    <rPh sb="0" eb="2">
      <t>ナガサク</t>
    </rPh>
    <rPh sb="2" eb="4">
      <t>イチゴウ</t>
    </rPh>
    <rPh sb="4" eb="6">
      <t>リョクチ</t>
    </rPh>
    <phoneticPr fontId="3"/>
  </si>
  <si>
    <t>長作台公園</t>
    <rPh sb="0" eb="1">
      <t>ナガ</t>
    </rPh>
    <rPh sb="1" eb="2">
      <t>サク</t>
    </rPh>
    <rPh sb="2" eb="3">
      <t>ダイ</t>
    </rPh>
    <rPh sb="3" eb="5">
      <t>コウエン</t>
    </rPh>
    <phoneticPr fontId="3"/>
  </si>
  <si>
    <t>長作中央公園</t>
    <rPh sb="0" eb="1">
      <t>ナガ</t>
    </rPh>
    <rPh sb="1" eb="2">
      <t>サク</t>
    </rPh>
    <rPh sb="2" eb="4">
      <t>チュウオウ</t>
    </rPh>
    <rPh sb="4" eb="6">
      <t>コウエン</t>
    </rPh>
    <phoneticPr fontId="3"/>
  </si>
  <si>
    <t>長作西公園</t>
    <rPh sb="0" eb="1">
      <t>ナガ</t>
    </rPh>
    <rPh sb="1" eb="2">
      <t>サク</t>
    </rPh>
    <rPh sb="2" eb="3">
      <t>ニシ</t>
    </rPh>
    <rPh sb="3" eb="5">
      <t>コウエン</t>
    </rPh>
    <phoneticPr fontId="3"/>
  </si>
  <si>
    <t>長作東公園</t>
    <rPh sb="0" eb="1">
      <t>ナガ</t>
    </rPh>
    <rPh sb="1" eb="2">
      <t>サク</t>
    </rPh>
    <rPh sb="2" eb="3">
      <t>ヒガシ</t>
    </rPh>
    <rPh sb="3" eb="5">
      <t>コウエン</t>
    </rPh>
    <phoneticPr fontId="3"/>
  </si>
  <si>
    <t>長作南公園</t>
    <rPh sb="0" eb="1">
      <t>ナガ</t>
    </rPh>
    <rPh sb="1" eb="2">
      <t>サク</t>
    </rPh>
    <rPh sb="2" eb="3">
      <t>ミナミ</t>
    </rPh>
    <rPh sb="3" eb="5">
      <t>コウエン</t>
    </rPh>
    <phoneticPr fontId="3"/>
  </si>
  <si>
    <t>中志津十一号公園</t>
    <rPh sb="0" eb="3">
      <t>ナカシヅ</t>
    </rPh>
    <rPh sb="3" eb="5">
      <t>ジュウイチ</t>
    </rPh>
    <rPh sb="5" eb="6">
      <t>ゴウ</t>
    </rPh>
    <rPh sb="6" eb="8">
      <t>コウエン</t>
    </rPh>
    <phoneticPr fontId="3"/>
  </si>
  <si>
    <t>中志津十三号公園</t>
    <rPh sb="0" eb="3">
      <t>ナカシヅ</t>
    </rPh>
    <rPh sb="3" eb="5">
      <t>ジュウサン</t>
    </rPh>
    <rPh sb="5" eb="6">
      <t>ゴウ</t>
    </rPh>
    <rPh sb="6" eb="8">
      <t>コウエン</t>
    </rPh>
    <phoneticPr fontId="3"/>
  </si>
  <si>
    <t>中志津十四号公園</t>
    <rPh sb="0" eb="3">
      <t>ナカシヅ</t>
    </rPh>
    <rPh sb="3" eb="5">
      <t>ジュウヨン</t>
    </rPh>
    <rPh sb="5" eb="6">
      <t>ゴウ</t>
    </rPh>
    <rPh sb="6" eb="8">
      <t>コウエン</t>
    </rPh>
    <phoneticPr fontId="3"/>
  </si>
  <si>
    <t>中志津十五号公園</t>
    <rPh sb="0" eb="3">
      <t>ナカシヅ</t>
    </rPh>
    <rPh sb="3" eb="5">
      <t>ジュウゴ</t>
    </rPh>
    <rPh sb="5" eb="6">
      <t>ゴウ</t>
    </rPh>
    <rPh sb="6" eb="8">
      <t>コウエン</t>
    </rPh>
    <phoneticPr fontId="3"/>
  </si>
  <si>
    <t>中志津十七号公園</t>
    <rPh sb="0" eb="3">
      <t>ナカシヅ</t>
    </rPh>
    <rPh sb="3" eb="5">
      <t>ジュウナナ</t>
    </rPh>
    <rPh sb="5" eb="6">
      <t>ゴウ</t>
    </rPh>
    <rPh sb="6" eb="8">
      <t>コウエン</t>
    </rPh>
    <phoneticPr fontId="3"/>
  </si>
  <si>
    <t>中志津一号公園</t>
    <rPh sb="0" eb="3">
      <t>ナカシヅ</t>
    </rPh>
    <rPh sb="3" eb="5">
      <t>イチゴウ</t>
    </rPh>
    <rPh sb="5" eb="7">
      <t>コウエン</t>
    </rPh>
    <phoneticPr fontId="3"/>
  </si>
  <si>
    <t>中志津二号緑地</t>
    <rPh sb="0" eb="3">
      <t>ナカシヅ</t>
    </rPh>
    <rPh sb="3" eb="5">
      <t>ニゴウ</t>
    </rPh>
    <rPh sb="5" eb="7">
      <t>リョクチ</t>
    </rPh>
    <phoneticPr fontId="3"/>
  </si>
  <si>
    <t>中志津三号公園</t>
    <rPh sb="0" eb="3">
      <t>ナカシヅ</t>
    </rPh>
    <rPh sb="3" eb="5">
      <t>サンゴウ</t>
    </rPh>
    <rPh sb="5" eb="7">
      <t>コウエン</t>
    </rPh>
    <phoneticPr fontId="3"/>
  </si>
  <si>
    <t>中志津七号公園</t>
    <rPh sb="0" eb="3">
      <t>ナカシヅ</t>
    </rPh>
    <rPh sb="3" eb="5">
      <t>ナナゴウ</t>
    </rPh>
    <rPh sb="5" eb="7">
      <t>コウエン</t>
    </rPh>
    <phoneticPr fontId="3"/>
  </si>
  <si>
    <t>中志津八号公園</t>
    <rPh sb="0" eb="3">
      <t>ナカシヅ</t>
    </rPh>
    <rPh sb="3" eb="5">
      <t>ハチゴウ</t>
    </rPh>
    <rPh sb="5" eb="7">
      <t>コウエン</t>
    </rPh>
    <phoneticPr fontId="3"/>
  </si>
  <si>
    <t>中志津九号公園</t>
    <rPh sb="0" eb="3">
      <t>ナカシヅ</t>
    </rPh>
    <rPh sb="3" eb="5">
      <t>キュウゴウ</t>
    </rPh>
    <rPh sb="5" eb="7">
      <t>コウエン</t>
    </rPh>
    <phoneticPr fontId="3"/>
  </si>
  <si>
    <t>長谷津街区公園</t>
    <rPh sb="0" eb="1">
      <t>ナガ</t>
    </rPh>
    <rPh sb="1" eb="3">
      <t>ヤツ</t>
    </rPh>
    <rPh sb="3" eb="5">
      <t>ガイク</t>
    </rPh>
    <rPh sb="5" eb="7">
      <t>コウエン</t>
    </rPh>
    <phoneticPr fontId="3"/>
  </si>
  <si>
    <t>長割西公園</t>
    <rPh sb="0" eb="1">
      <t>ナガ</t>
    </rPh>
    <rPh sb="1" eb="2">
      <t>ワ</t>
    </rPh>
    <rPh sb="2" eb="3">
      <t>ニシ</t>
    </rPh>
    <rPh sb="3" eb="5">
      <t>コウエン</t>
    </rPh>
    <phoneticPr fontId="3"/>
  </si>
  <si>
    <t>七井戸公園</t>
    <rPh sb="0" eb="2">
      <t>ナナイ</t>
    </rPh>
    <rPh sb="2" eb="3">
      <t>ド</t>
    </rPh>
    <rPh sb="3" eb="5">
      <t>コウエン</t>
    </rPh>
    <phoneticPr fontId="3"/>
  </si>
  <si>
    <t>鍋山南ノ切公園</t>
    <rPh sb="0" eb="2">
      <t>ナベヤマ</t>
    </rPh>
    <rPh sb="2" eb="3">
      <t>ミナミ</t>
    </rPh>
    <rPh sb="4" eb="5">
      <t>キリ</t>
    </rPh>
    <rPh sb="5" eb="7">
      <t>コウエン</t>
    </rPh>
    <phoneticPr fontId="3"/>
  </si>
  <si>
    <t>新山街区公園</t>
    <rPh sb="0" eb="2">
      <t>ニイヤマ</t>
    </rPh>
    <rPh sb="2" eb="4">
      <t>ガイク</t>
    </rPh>
    <rPh sb="4" eb="6">
      <t>コウエン</t>
    </rPh>
    <phoneticPr fontId="3"/>
  </si>
  <si>
    <t>新山東公園</t>
    <rPh sb="0" eb="2">
      <t>ニイヤマ</t>
    </rPh>
    <rPh sb="2" eb="3">
      <t>ヒガシ</t>
    </rPh>
    <rPh sb="3" eb="5">
      <t>コウエン</t>
    </rPh>
    <phoneticPr fontId="3"/>
  </si>
  <si>
    <t>西ヶ作公園</t>
    <rPh sb="0" eb="1">
      <t>ニシ</t>
    </rPh>
    <rPh sb="2" eb="3">
      <t>サク</t>
    </rPh>
    <rPh sb="3" eb="5">
      <t>コウエン</t>
    </rPh>
    <phoneticPr fontId="3"/>
  </si>
  <si>
    <t>子ノ神公園</t>
    <rPh sb="0" eb="1">
      <t>ネ</t>
    </rPh>
    <rPh sb="2" eb="3">
      <t>カミ</t>
    </rPh>
    <rPh sb="3" eb="5">
      <t>コウエン</t>
    </rPh>
    <phoneticPr fontId="3"/>
  </si>
  <si>
    <t>のびのび公園</t>
    <rPh sb="4" eb="6">
      <t>コウエン</t>
    </rPh>
    <phoneticPr fontId="3"/>
  </si>
  <si>
    <t>八幡台一号公園</t>
    <rPh sb="0" eb="2">
      <t>ハチマン</t>
    </rPh>
    <rPh sb="2" eb="3">
      <t>ダイ</t>
    </rPh>
    <rPh sb="3" eb="5">
      <t>イチゴウ</t>
    </rPh>
    <rPh sb="5" eb="7">
      <t>コウエン</t>
    </rPh>
    <phoneticPr fontId="3"/>
  </si>
  <si>
    <t>八幡台三号公園</t>
    <rPh sb="0" eb="2">
      <t>ハチマン</t>
    </rPh>
    <rPh sb="2" eb="3">
      <t>ダイ</t>
    </rPh>
    <rPh sb="3" eb="5">
      <t>サンゴウ</t>
    </rPh>
    <rPh sb="5" eb="7">
      <t>コウエン</t>
    </rPh>
    <phoneticPr fontId="3"/>
  </si>
  <si>
    <t>八幡台四号公園</t>
    <rPh sb="0" eb="2">
      <t>ハチマン</t>
    </rPh>
    <rPh sb="2" eb="3">
      <t>ダイ</t>
    </rPh>
    <rPh sb="3" eb="5">
      <t>ヨンゴウ</t>
    </rPh>
    <rPh sb="5" eb="7">
      <t>コウエン</t>
    </rPh>
    <phoneticPr fontId="3"/>
  </si>
  <si>
    <t>八幡台五号公園</t>
    <rPh sb="0" eb="2">
      <t>ハチマン</t>
    </rPh>
    <rPh sb="2" eb="3">
      <t>ダイ</t>
    </rPh>
    <rPh sb="3" eb="5">
      <t>ゴゴウ</t>
    </rPh>
    <rPh sb="5" eb="7">
      <t>コウエン</t>
    </rPh>
    <phoneticPr fontId="3"/>
  </si>
  <si>
    <t>八石道公園</t>
    <rPh sb="0" eb="1">
      <t>ハツ</t>
    </rPh>
    <rPh sb="1" eb="2">
      <t>コク</t>
    </rPh>
    <rPh sb="2" eb="3">
      <t>ミチ</t>
    </rPh>
    <rPh sb="3" eb="5">
      <t>コウエン</t>
    </rPh>
    <phoneticPr fontId="3"/>
  </si>
  <si>
    <t>ハナミズキの広場</t>
    <rPh sb="6" eb="8">
      <t>ヒロバ</t>
    </rPh>
    <phoneticPr fontId="3"/>
  </si>
  <si>
    <t>浜田公園</t>
    <rPh sb="0" eb="2">
      <t>ハマダ</t>
    </rPh>
    <rPh sb="2" eb="4">
      <t>コウエン</t>
    </rPh>
    <phoneticPr fontId="3"/>
  </si>
  <si>
    <t>原ヶ作東公園</t>
    <rPh sb="0" eb="1">
      <t>ハラ</t>
    </rPh>
    <rPh sb="2" eb="3">
      <t>サク</t>
    </rPh>
    <rPh sb="3" eb="4">
      <t>ヒガシ</t>
    </rPh>
    <rPh sb="4" eb="6">
      <t>コウエン</t>
    </rPh>
    <phoneticPr fontId="3"/>
  </si>
  <si>
    <t>原ヶ作南公園</t>
    <rPh sb="0" eb="1">
      <t>ハラ</t>
    </rPh>
    <rPh sb="2" eb="3">
      <t>サク</t>
    </rPh>
    <rPh sb="3" eb="4">
      <t>ミナミ</t>
    </rPh>
    <rPh sb="4" eb="6">
      <t>コウエン</t>
    </rPh>
    <phoneticPr fontId="3"/>
  </si>
  <si>
    <t>原山公園</t>
    <rPh sb="0" eb="2">
      <t>ハラヤマ</t>
    </rPh>
    <rPh sb="2" eb="4">
      <t>コウエン</t>
    </rPh>
    <phoneticPr fontId="3"/>
  </si>
  <si>
    <t>広町公園</t>
    <rPh sb="0" eb="1">
      <t>ヒロ</t>
    </rPh>
    <rPh sb="1" eb="2">
      <t>マチ</t>
    </rPh>
    <rPh sb="2" eb="4">
      <t>コウエン</t>
    </rPh>
    <phoneticPr fontId="3"/>
  </si>
  <si>
    <t>深作街区公園</t>
    <rPh sb="0" eb="2">
      <t>フカサク</t>
    </rPh>
    <rPh sb="2" eb="4">
      <t>ガイク</t>
    </rPh>
    <rPh sb="4" eb="6">
      <t>コウエン</t>
    </rPh>
    <phoneticPr fontId="3"/>
  </si>
  <si>
    <t>房向台街区公園</t>
    <rPh sb="0" eb="1">
      <t>フサ</t>
    </rPh>
    <rPh sb="1" eb="2">
      <t>ムコウ</t>
    </rPh>
    <rPh sb="2" eb="3">
      <t>ダイ</t>
    </rPh>
    <rPh sb="3" eb="5">
      <t>ガイク</t>
    </rPh>
    <rPh sb="5" eb="7">
      <t>コウエン</t>
    </rPh>
    <phoneticPr fontId="3"/>
  </si>
  <si>
    <t>房向台西公園</t>
    <rPh sb="0" eb="1">
      <t>フサ</t>
    </rPh>
    <rPh sb="1" eb="2">
      <t>ムコウ</t>
    </rPh>
    <rPh sb="2" eb="3">
      <t>ダイ</t>
    </rPh>
    <rPh sb="3" eb="4">
      <t>ニシ</t>
    </rPh>
    <rPh sb="4" eb="6">
      <t>コウエン</t>
    </rPh>
    <phoneticPr fontId="3"/>
  </si>
  <si>
    <t>藤沢台公園</t>
    <rPh sb="0" eb="2">
      <t>フジサワ</t>
    </rPh>
    <rPh sb="2" eb="3">
      <t>ダイ</t>
    </rPh>
    <rPh sb="3" eb="5">
      <t>コウエン</t>
    </rPh>
    <phoneticPr fontId="3"/>
  </si>
  <si>
    <t>富士見台街区公園</t>
    <rPh sb="0" eb="4">
      <t>フジミダイ</t>
    </rPh>
    <rPh sb="4" eb="6">
      <t>ガイク</t>
    </rPh>
    <rPh sb="6" eb="8">
      <t>コウエン</t>
    </rPh>
    <phoneticPr fontId="3"/>
  </si>
  <si>
    <t>古山公園</t>
    <rPh sb="0" eb="2">
      <t>フルヤマ</t>
    </rPh>
    <rPh sb="2" eb="4">
      <t>コウエン</t>
    </rPh>
    <phoneticPr fontId="3"/>
  </si>
  <si>
    <t>弁天前公園</t>
    <rPh sb="0" eb="2">
      <t>ベンテン</t>
    </rPh>
    <rPh sb="2" eb="3">
      <t>マエ</t>
    </rPh>
    <rPh sb="3" eb="5">
      <t>コウエン</t>
    </rPh>
    <phoneticPr fontId="3"/>
  </si>
  <si>
    <t>干場公園</t>
    <rPh sb="0" eb="2">
      <t>ホシバ</t>
    </rPh>
    <rPh sb="2" eb="4">
      <t>コウエン</t>
    </rPh>
    <phoneticPr fontId="3"/>
  </si>
  <si>
    <t>堀上公園</t>
    <rPh sb="0" eb="1">
      <t>ホリ</t>
    </rPh>
    <rPh sb="1" eb="2">
      <t>ガミ</t>
    </rPh>
    <rPh sb="2" eb="4">
      <t>コウエン</t>
    </rPh>
    <phoneticPr fontId="3"/>
  </si>
  <si>
    <t>堀の内街区公園</t>
    <rPh sb="0" eb="1">
      <t>ホリ</t>
    </rPh>
    <rPh sb="2" eb="3">
      <t>ウチ</t>
    </rPh>
    <rPh sb="3" eb="5">
      <t>ガイク</t>
    </rPh>
    <rPh sb="5" eb="7">
      <t>コウエン</t>
    </rPh>
    <phoneticPr fontId="3"/>
  </si>
  <si>
    <t>前野公園</t>
    <rPh sb="0" eb="2">
      <t>マエノ</t>
    </rPh>
    <rPh sb="2" eb="4">
      <t>コウエン</t>
    </rPh>
    <phoneticPr fontId="3"/>
  </si>
  <si>
    <t>前原公園</t>
    <rPh sb="0" eb="2">
      <t>マエハラ</t>
    </rPh>
    <rPh sb="2" eb="4">
      <t>コウエン</t>
    </rPh>
    <phoneticPr fontId="3"/>
  </si>
  <si>
    <t>町田街区公園</t>
    <rPh sb="0" eb="2">
      <t>マチダ</t>
    </rPh>
    <rPh sb="2" eb="4">
      <t>ガイク</t>
    </rPh>
    <rPh sb="4" eb="6">
      <t>コウエン</t>
    </rPh>
    <phoneticPr fontId="3"/>
  </si>
  <si>
    <t>町田南公園</t>
    <rPh sb="0" eb="2">
      <t>マチダ</t>
    </rPh>
    <rPh sb="2" eb="3">
      <t>ミナミ</t>
    </rPh>
    <rPh sb="3" eb="5">
      <t>コウエン</t>
    </rPh>
    <phoneticPr fontId="3"/>
  </si>
  <si>
    <t>松ヶ丘一号公園</t>
    <rPh sb="0" eb="3">
      <t>マツガオカ</t>
    </rPh>
    <rPh sb="3" eb="5">
      <t>イチゴウ</t>
    </rPh>
    <rPh sb="5" eb="7">
      <t>コウエン</t>
    </rPh>
    <phoneticPr fontId="3"/>
  </si>
  <si>
    <t>松ヶ丘二号公園</t>
    <rPh sb="0" eb="1">
      <t>マツ</t>
    </rPh>
    <rPh sb="2" eb="3">
      <t>オカ</t>
    </rPh>
    <rPh sb="3" eb="5">
      <t>ニゴウ</t>
    </rPh>
    <rPh sb="5" eb="7">
      <t>コウエン</t>
    </rPh>
    <phoneticPr fontId="3"/>
  </si>
  <si>
    <t>松ヶ丘三号公園</t>
    <rPh sb="0" eb="1">
      <t>マツ</t>
    </rPh>
    <rPh sb="2" eb="3">
      <t>オカ</t>
    </rPh>
    <rPh sb="3" eb="5">
      <t>サンゴウ</t>
    </rPh>
    <rPh sb="5" eb="7">
      <t>コウエン</t>
    </rPh>
    <phoneticPr fontId="3"/>
  </si>
  <si>
    <t>松ヶ丘四号公園</t>
    <rPh sb="0" eb="1">
      <t>マツ</t>
    </rPh>
    <rPh sb="2" eb="3">
      <t>オカ</t>
    </rPh>
    <rPh sb="3" eb="5">
      <t>ヨンゴウ</t>
    </rPh>
    <rPh sb="5" eb="7">
      <t>コウエン</t>
    </rPh>
    <phoneticPr fontId="3"/>
  </si>
  <si>
    <t>松山公園</t>
    <rPh sb="0" eb="2">
      <t>マツヤマ</t>
    </rPh>
    <rPh sb="2" eb="4">
      <t>コウエン</t>
    </rPh>
    <phoneticPr fontId="3"/>
  </si>
  <si>
    <t>間野公園</t>
    <rPh sb="0" eb="2">
      <t>マノ</t>
    </rPh>
    <rPh sb="2" eb="4">
      <t>コウエン</t>
    </rPh>
    <phoneticPr fontId="3"/>
  </si>
  <si>
    <t>間野台公園</t>
    <rPh sb="0" eb="1">
      <t>マ</t>
    </rPh>
    <rPh sb="1" eb="2">
      <t>ノ</t>
    </rPh>
    <rPh sb="2" eb="3">
      <t>ダイ</t>
    </rPh>
    <rPh sb="3" eb="5">
      <t>コウエン</t>
    </rPh>
    <phoneticPr fontId="3"/>
  </si>
  <si>
    <t>丸山公園</t>
    <rPh sb="0" eb="2">
      <t>マルヤマ</t>
    </rPh>
    <rPh sb="2" eb="4">
      <t>コウエン</t>
    </rPh>
    <phoneticPr fontId="3"/>
  </si>
  <si>
    <t>みどり街区公園</t>
    <rPh sb="3" eb="5">
      <t>ガイク</t>
    </rPh>
    <rPh sb="5" eb="7">
      <t>コウエン</t>
    </rPh>
    <phoneticPr fontId="3"/>
  </si>
  <si>
    <t>南志津公園</t>
    <rPh sb="0" eb="1">
      <t>ミナミ</t>
    </rPh>
    <rPh sb="1" eb="3">
      <t>シヅ</t>
    </rPh>
    <rPh sb="3" eb="5">
      <t>コウエン</t>
    </rPh>
    <phoneticPr fontId="3"/>
  </si>
  <si>
    <t>南中野公園</t>
    <rPh sb="0" eb="1">
      <t>ミナミ</t>
    </rPh>
    <rPh sb="1" eb="3">
      <t>ナカノ</t>
    </rPh>
    <rPh sb="3" eb="5">
      <t>コウエン</t>
    </rPh>
    <phoneticPr fontId="3"/>
  </si>
  <si>
    <t>南門原公園</t>
    <rPh sb="0" eb="1">
      <t>ミナミ</t>
    </rPh>
    <rPh sb="1" eb="2">
      <t>モン</t>
    </rPh>
    <rPh sb="2" eb="3">
      <t>バラ</t>
    </rPh>
    <rPh sb="3" eb="5">
      <t>コウエン</t>
    </rPh>
    <phoneticPr fontId="3"/>
  </si>
  <si>
    <t>宮田公園</t>
    <rPh sb="0" eb="2">
      <t>ミヤタ</t>
    </rPh>
    <rPh sb="2" eb="4">
      <t>コウエン</t>
    </rPh>
    <phoneticPr fontId="3"/>
  </si>
  <si>
    <t>宮前北公園</t>
    <rPh sb="0" eb="2">
      <t>ミヤマエ</t>
    </rPh>
    <rPh sb="2" eb="3">
      <t>キタ</t>
    </rPh>
    <rPh sb="3" eb="5">
      <t>コウエン</t>
    </rPh>
    <phoneticPr fontId="3"/>
  </si>
  <si>
    <t>宮前中央公園</t>
    <rPh sb="0" eb="2">
      <t>ミヤマエ</t>
    </rPh>
    <rPh sb="2" eb="4">
      <t>チュウオウ</t>
    </rPh>
    <rPh sb="4" eb="6">
      <t>コウエン</t>
    </rPh>
    <phoneticPr fontId="3"/>
  </si>
  <si>
    <t>宮前西公園</t>
    <rPh sb="0" eb="2">
      <t>ミヤマエ</t>
    </rPh>
    <rPh sb="2" eb="3">
      <t>ニシ</t>
    </rPh>
    <rPh sb="3" eb="5">
      <t>コウエン</t>
    </rPh>
    <phoneticPr fontId="3"/>
  </si>
  <si>
    <t>宮前東公園</t>
    <rPh sb="0" eb="2">
      <t>ミヤマエ</t>
    </rPh>
    <rPh sb="2" eb="3">
      <t>ヒガシ</t>
    </rPh>
    <rPh sb="3" eb="5">
      <t>コウエン</t>
    </rPh>
    <phoneticPr fontId="3"/>
  </si>
  <si>
    <t>宮前南公園</t>
    <rPh sb="0" eb="2">
      <t>ミヤマエ</t>
    </rPh>
    <rPh sb="2" eb="3">
      <t>ミナミ</t>
    </rPh>
    <rPh sb="3" eb="5">
      <t>コウエン</t>
    </rPh>
    <phoneticPr fontId="3"/>
  </si>
  <si>
    <t>弥勒公園</t>
    <rPh sb="0" eb="2">
      <t>ミロク</t>
    </rPh>
    <rPh sb="2" eb="4">
      <t>コウエン</t>
    </rPh>
    <phoneticPr fontId="3"/>
  </si>
  <si>
    <t>向原公園</t>
    <rPh sb="0" eb="1">
      <t>ムカイ</t>
    </rPh>
    <rPh sb="1" eb="2">
      <t>バラ</t>
    </rPh>
    <rPh sb="2" eb="4">
      <t>コウエン</t>
    </rPh>
    <phoneticPr fontId="3"/>
  </si>
  <si>
    <t>麦田街区公園</t>
    <rPh sb="0" eb="2">
      <t>ムギタ</t>
    </rPh>
    <rPh sb="2" eb="4">
      <t>ガイク</t>
    </rPh>
    <rPh sb="4" eb="6">
      <t>コウエン</t>
    </rPh>
    <phoneticPr fontId="3"/>
  </si>
  <si>
    <t>モチノキの広場</t>
    <rPh sb="5" eb="7">
      <t>ヒロバ</t>
    </rPh>
    <phoneticPr fontId="3"/>
  </si>
  <si>
    <t>本町街区公園</t>
    <rPh sb="0" eb="2">
      <t>モトマチ</t>
    </rPh>
    <rPh sb="2" eb="4">
      <t>ガイク</t>
    </rPh>
    <rPh sb="4" eb="6">
      <t>コウエン</t>
    </rPh>
    <phoneticPr fontId="3"/>
  </si>
  <si>
    <t>やなぎさわ公園</t>
    <rPh sb="5" eb="7">
      <t>コウエン</t>
    </rPh>
    <phoneticPr fontId="3"/>
  </si>
  <si>
    <t>矢橋街区公園</t>
    <rPh sb="0" eb="2">
      <t>ヤバシ</t>
    </rPh>
    <rPh sb="2" eb="4">
      <t>ガイク</t>
    </rPh>
    <rPh sb="4" eb="6">
      <t>コウエン</t>
    </rPh>
    <phoneticPr fontId="3"/>
  </si>
  <si>
    <t>矢橋台北公園</t>
    <rPh sb="0" eb="2">
      <t>ヤバシ</t>
    </rPh>
    <rPh sb="2" eb="3">
      <t>ダイ</t>
    </rPh>
    <rPh sb="3" eb="4">
      <t>キタ</t>
    </rPh>
    <rPh sb="4" eb="6">
      <t>コウエン</t>
    </rPh>
    <phoneticPr fontId="3"/>
  </si>
  <si>
    <t>矢橋台公園</t>
    <rPh sb="0" eb="2">
      <t>ヤバシ</t>
    </rPh>
    <rPh sb="2" eb="3">
      <t>ダイ</t>
    </rPh>
    <rPh sb="3" eb="5">
      <t>コウエン</t>
    </rPh>
    <phoneticPr fontId="3"/>
  </si>
  <si>
    <t>矢橋台南公園</t>
    <rPh sb="0" eb="2">
      <t>ヤバシ</t>
    </rPh>
    <rPh sb="2" eb="3">
      <t>ダイ</t>
    </rPh>
    <rPh sb="3" eb="4">
      <t>ミナミ</t>
    </rPh>
    <rPh sb="4" eb="6">
      <t>コウエン</t>
    </rPh>
    <phoneticPr fontId="3"/>
  </si>
  <si>
    <t>山崎街区公園</t>
    <rPh sb="0" eb="2">
      <t>ヤマノサキ</t>
    </rPh>
    <rPh sb="2" eb="4">
      <t>ガイク</t>
    </rPh>
    <rPh sb="4" eb="6">
      <t>コウエン</t>
    </rPh>
    <phoneticPr fontId="3"/>
  </si>
  <si>
    <t>山ノ下公園</t>
    <rPh sb="0" eb="1">
      <t>ヤマ</t>
    </rPh>
    <rPh sb="2" eb="3">
      <t>シタ</t>
    </rPh>
    <rPh sb="3" eb="5">
      <t>コウエン</t>
    </rPh>
    <phoneticPr fontId="3"/>
  </si>
  <si>
    <t>要行寺脇公園</t>
    <rPh sb="0" eb="1">
      <t>ヨウ</t>
    </rPh>
    <rPh sb="1" eb="2">
      <t>ギョウ</t>
    </rPh>
    <rPh sb="2" eb="3">
      <t>ジ</t>
    </rPh>
    <rPh sb="3" eb="4">
      <t>ワキ</t>
    </rPh>
    <rPh sb="4" eb="6">
      <t>コウエン</t>
    </rPh>
    <phoneticPr fontId="3"/>
  </si>
  <si>
    <t>六所公園</t>
    <rPh sb="0" eb="1">
      <t>ロク</t>
    </rPh>
    <rPh sb="1" eb="2">
      <t>ショ</t>
    </rPh>
    <rPh sb="2" eb="4">
      <t>コウエン</t>
    </rPh>
    <phoneticPr fontId="3"/>
  </si>
  <si>
    <t>若宮台公園</t>
    <rPh sb="0" eb="2">
      <t>ワカミヤ</t>
    </rPh>
    <rPh sb="2" eb="3">
      <t>ダイ</t>
    </rPh>
    <rPh sb="3" eb="5">
      <t>コウエン</t>
    </rPh>
    <phoneticPr fontId="3"/>
  </si>
  <si>
    <t>アカミダ</t>
  </si>
  <si>
    <t>アザカヤマ</t>
    <phoneticPr fontId="3"/>
  </si>
  <si>
    <t>イイジュウ5ゴウガイク</t>
    <phoneticPr fontId="3"/>
  </si>
  <si>
    <t>イケノダイ</t>
  </si>
  <si>
    <t>イシガミ</t>
  </si>
  <si>
    <t>イズミニシ</t>
  </si>
  <si>
    <t>イズミヒガシ</t>
  </si>
  <si>
    <t>イチバンハラガイク</t>
  </si>
  <si>
    <t>イチヤジョウ</t>
  </si>
  <si>
    <t>イドサクニシ</t>
  </si>
  <si>
    <t>イドサクヒガシ</t>
  </si>
  <si>
    <t>イドサクミナミ</t>
  </si>
  <si>
    <t>イナリダイ</t>
  </si>
  <si>
    <t>イノイチリヅカ</t>
  </si>
  <si>
    <t>イノニシヤツ</t>
  </si>
  <si>
    <t>イノミナミサク</t>
  </si>
  <si>
    <t>イノムカイバラ</t>
    <phoneticPr fontId="3"/>
  </si>
  <si>
    <t>イモクボトキワ</t>
  </si>
  <si>
    <t>イリノゴウ</t>
  </si>
  <si>
    <t>イワナウンドウ</t>
  </si>
  <si>
    <t>ウエノタニ</t>
  </si>
  <si>
    <t>ノグチ</t>
  </si>
  <si>
    <t>ウスイノオカ</t>
  </si>
  <si>
    <t>ウスイヤシキ</t>
  </si>
  <si>
    <t>ウチゴウガイク</t>
  </si>
  <si>
    <t>イイジュウ2ゴウガイク</t>
    <phoneticPr fontId="3"/>
  </si>
  <si>
    <t>エバラダイ1ゴウ</t>
  </si>
  <si>
    <t>エバラダイ2ゴウ</t>
  </si>
  <si>
    <t>エバラダイ3ゴウ</t>
  </si>
  <si>
    <t>オイセ</t>
  </si>
  <si>
    <t>オウライムカイ</t>
  </si>
  <si>
    <t>オオサキダイ</t>
  </si>
  <si>
    <t>オオツカガイク</t>
  </si>
  <si>
    <t>オオハタニシ</t>
  </si>
  <si>
    <t>オオハタミナミ</t>
  </si>
  <si>
    <t>オオバヤシ</t>
  </si>
  <si>
    <t>オオホリアカネ</t>
  </si>
  <si>
    <t>オオマワリ</t>
  </si>
  <si>
    <t>オオヤマ</t>
  </si>
  <si>
    <t>オダケハラガサク</t>
  </si>
  <si>
    <t>オツカヤマモエギ</t>
  </si>
  <si>
    <t>オブカイ</t>
  </si>
  <si>
    <t>オヤマ</t>
  </si>
  <si>
    <t>オリド</t>
  </si>
  <si>
    <t>カガシミズ</t>
  </si>
  <si>
    <t>カミシヅハラガイク</t>
  </si>
  <si>
    <t>カミシヅハラミナミ</t>
  </si>
  <si>
    <t>カミジョウホリ</t>
  </si>
  <si>
    <t>カミヤツ</t>
  </si>
  <si>
    <t>カヤハシ</t>
  </si>
  <si>
    <t>カヤハシニシ</t>
  </si>
  <si>
    <t>キタバヤシスオウ</t>
  </si>
  <si>
    <t>キタモンバラ</t>
  </si>
  <si>
    <t>キノミヤ</t>
  </si>
  <si>
    <t>クマノヤツ</t>
  </si>
  <si>
    <t>ゲンキイチバン</t>
  </si>
  <si>
    <t>コウシンマエ</t>
  </si>
  <si>
    <t>ゴウノダイ</t>
  </si>
  <si>
    <t>ゴナワ</t>
  </si>
  <si>
    <t>コヌマガイク</t>
  </si>
  <si>
    <t>コマガエシ</t>
  </si>
  <si>
    <t>サカイボリ</t>
  </si>
  <si>
    <t>サカイボリミナミ</t>
    <phoneticPr fontId="3"/>
  </si>
  <si>
    <t>オツコシ</t>
    <phoneticPr fontId="3"/>
  </si>
  <si>
    <t>クワノサク</t>
    <phoneticPr fontId="3"/>
  </si>
  <si>
    <t>サチノフレアイ</t>
    <phoneticPr fontId="3"/>
  </si>
  <si>
    <t>ジョウザニイヤマ</t>
  </si>
  <si>
    <t>ナカタ</t>
  </si>
  <si>
    <t>カガ</t>
  </si>
  <si>
    <t>ロクショキタ</t>
    <phoneticPr fontId="3"/>
  </si>
  <si>
    <t>サチノハラッパ</t>
    <phoneticPr fontId="3"/>
  </si>
  <si>
    <t>サクラダイニガイク</t>
  </si>
  <si>
    <t>サクラノヒロバ</t>
  </si>
  <si>
    <t>サチノ</t>
  </si>
  <si>
    <t>サルスベリノヒロバ</t>
  </si>
  <si>
    <t>サンノウ</t>
  </si>
  <si>
    <t>シイノキ</t>
  </si>
  <si>
    <t>シヅシゼンエン</t>
  </si>
  <si>
    <t>シノブ</t>
  </si>
  <si>
    <t>シミズ</t>
  </si>
  <si>
    <t>シミズダイ</t>
  </si>
  <si>
    <t>シミズダイヒガシ</t>
    <phoneticPr fontId="3"/>
  </si>
  <si>
    <t>シモムカイ</t>
    <phoneticPr fontId="3"/>
  </si>
  <si>
    <t>ジョウザツウヤマ</t>
  </si>
  <si>
    <t>ジョウザナミキ</t>
  </si>
  <si>
    <t>ジョウザニシヤツ</t>
  </si>
  <si>
    <t>ジョウザハラガサク</t>
  </si>
  <si>
    <t>サクラジョウシ</t>
  </si>
  <si>
    <t>ジョウホリ</t>
  </si>
  <si>
    <t>イイジュウ3ゴウガイク</t>
    <phoneticPr fontId="3"/>
  </si>
  <si>
    <t>シロイサクタクミ</t>
  </si>
  <si>
    <t>シロガネ</t>
  </si>
  <si>
    <t>シロサワ</t>
  </si>
  <si>
    <t>シンボリ</t>
  </si>
  <si>
    <t>イイジュウ6ゴウガイク</t>
    <phoneticPr fontId="3"/>
  </si>
  <si>
    <t>センゲンマエ</t>
  </si>
  <si>
    <t>センナリ1ゴウ</t>
  </si>
  <si>
    <t>センナリ2ゴウ</t>
  </si>
  <si>
    <t>センナリ3ゴウ</t>
  </si>
  <si>
    <t>センナリ5ゴウ</t>
  </si>
  <si>
    <t>ソトヤマキタ</t>
    <phoneticPr fontId="3"/>
  </si>
  <si>
    <t>ソトヤマヒガシ</t>
  </si>
  <si>
    <t>ソリマチツツミ</t>
    <phoneticPr fontId="3"/>
  </si>
  <si>
    <t>タイサンボクノヒロバ</t>
  </si>
  <si>
    <t>タカダ</t>
  </si>
  <si>
    <t>タグリガイク</t>
  </si>
  <si>
    <t>トオヤマガイク</t>
  </si>
  <si>
    <t>イイジュウ1ゴウガイク</t>
    <phoneticPr fontId="3"/>
  </si>
  <si>
    <t>ツクシノガイク</t>
  </si>
  <si>
    <t>テンシノモリ</t>
  </si>
  <si>
    <t>トウカエデノヒロバ</t>
  </si>
  <si>
    <t>トウケイインマエガイク</t>
  </si>
  <si>
    <t>トウジダイニシ</t>
  </si>
  <si>
    <t>トウジダイヒガシ</t>
  </si>
  <si>
    <t>トウマサク</t>
  </si>
  <si>
    <t>ナガサク1ゴウ</t>
    <phoneticPr fontId="3"/>
  </si>
  <si>
    <t>ナガサクダイ</t>
  </si>
  <si>
    <t>ナガサクチュウオウ</t>
  </si>
  <si>
    <t>ナガサクニシ</t>
  </si>
  <si>
    <t>ナガサクヒガシ</t>
  </si>
  <si>
    <t>ナガサクミナミ</t>
    <phoneticPr fontId="3"/>
  </si>
  <si>
    <t>ナカシヅ11ゴウ</t>
  </si>
  <si>
    <t>ナカシヅ13ゴウ</t>
  </si>
  <si>
    <t>ナカシヅ14ゴウ</t>
  </si>
  <si>
    <t>ナカシヅ15ゴウ</t>
  </si>
  <si>
    <t>ナカシヅ17ゴウ</t>
    <phoneticPr fontId="3"/>
  </si>
  <si>
    <t>ナカシヅ_1ゴウ</t>
    <phoneticPr fontId="3"/>
  </si>
  <si>
    <t>ナカシヅ2ゴウ</t>
    <phoneticPr fontId="3"/>
  </si>
  <si>
    <t>ナカシヅ_3ゴウ</t>
    <phoneticPr fontId="3"/>
  </si>
  <si>
    <t>ナカシヅ_7ゴウ</t>
    <phoneticPr fontId="3"/>
  </si>
  <si>
    <t>ナカシヅ_8ゴウ</t>
    <phoneticPr fontId="3"/>
  </si>
  <si>
    <t>ナカシヅ_9ゴウ</t>
    <phoneticPr fontId="3"/>
  </si>
  <si>
    <t>ナガヤツガイク</t>
  </si>
  <si>
    <t>ナガワリニシ</t>
    <phoneticPr fontId="3"/>
  </si>
  <si>
    <t>ナナイド</t>
  </si>
  <si>
    <t>ナベヤマミナミノキリ</t>
  </si>
  <si>
    <t>ニイヤマガイク</t>
  </si>
  <si>
    <t>ニイヤマヒガシ</t>
  </si>
  <si>
    <t>ニシガサク</t>
  </si>
  <si>
    <t>ネノカミ</t>
  </si>
  <si>
    <t>イイジュウヨウジ</t>
    <phoneticPr fontId="3"/>
  </si>
  <si>
    <t>ノビノビ</t>
  </si>
  <si>
    <t>ハチマンダイ1ゴウ</t>
  </si>
  <si>
    <t>ハチマンダイ3ゴウ</t>
  </si>
  <si>
    <t>ハチマンダイ4ゴウ</t>
  </si>
  <si>
    <t>ハチマンダイ5ゴウ</t>
  </si>
  <si>
    <t>ハツコクミチ</t>
  </si>
  <si>
    <t>ハナミズキノヒロバ</t>
  </si>
  <si>
    <t>ハマダ</t>
  </si>
  <si>
    <t>ハラガサクヒガシ</t>
  </si>
  <si>
    <t>ハラガサクミナミ</t>
    <phoneticPr fontId="3"/>
  </si>
  <si>
    <t>ハラヤマ</t>
    <phoneticPr fontId="3"/>
  </si>
  <si>
    <t>ヒロマチ</t>
  </si>
  <si>
    <t>フカサクガイク</t>
  </si>
  <si>
    <t>フサムコウダイガイク</t>
  </si>
  <si>
    <t>フサムコウダイニシ</t>
  </si>
  <si>
    <t>フサムコウダイミナミ</t>
  </si>
  <si>
    <t>フジサワダイ</t>
    <phoneticPr fontId="3"/>
  </si>
  <si>
    <t>フジミダイガイク</t>
  </si>
  <si>
    <t>フルヤマ</t>
  </si>
  <si>
    <t>ベンテンマエ</t>
  </si>
  <si>
    <t>ホシバ</t>
    <phoneticPr fontId="3"/>
  </si>
  <si>
    <t>ホリガミ</t>
  </si>
  <si>
    <t>ホリノウチガイク</t>
  </si>
  <si>
    <t>マエノ</t>
  </si>
  <si>
    <t>マエハラ</t>
  </si>
  <si>
    <t>マチダガイク</t>
  </si>
  <si>
    <t>マチダミナミ</t>
  </si>
  <si>
    <t>マツガオカ1ゴウ</t>
  </si>
  <si>
    <t>マツガオカ2ゴウ</t>
  </si>
  <si>
    <t>マツガオカ3ゴウ</t>
  </si>
  <si>
    <t>マツガオカ4ゴウ</t>
  </si>
  <si>
    <t>マツヤマ</t>
  </si>
  <si>
    <t>マノ</t>
  </si>
  <si>
    <t>マノダイ</t>
  </si>
  <si>
    <t>マルヤマ</t>
  </si>
  <si>
    <t>イイジュウ4ゴウガイク</t>
    <phoneticPr fontId="3"/>
  </si>
  <si>
    <t>ミドリガイク</t>
  </si>
  <si>
    <t>ミナミシヅ</t>
  </si>
  <si>
    <t>ミナミナカノ</t>
  </si>
  <si>
    <t>ミナミモンバラ</t>
  </si>
  <si>
    <t>ミヤタ</t>
  </si>
  <si>
    <t>ミヤマエキタ</t>
  </si>
  <si>
    <t>ミヤマエチュウオウ</t>
  </si>
  <si>
    <t>ミヤマエニシ</t>
  </si>
  <si>
    <t>ミヤマエヒガシ</t>
  </si>
  <si>
    <t>ミヤマエミナミ</t>
  </si>
  <si>
    <t>ミロク</t>
  </si>
  <si>
    <t>ムカイバラ</t>
  </si>
  <si>
    <t>ムギタガイク</t>
  </si>
  <si>
    <t>モチノキノヒロバ</t>
  </si>
  <si>
    <t>モトマチガイク</t>
  </si>
  <si>
    <t>ヤナギサワ</t>
    <phoneticPr fontId="3"/>
  </si>
  <si>
    <t>ヤバシガイク</t>
  </si>
  <si>
    <t>ヤバシダイキタ</t>
  </si>
  <si>
    <t>ヤバシダイ</t>
  </si>
  <si>
    <t>ヤバシダイミナミ</t>
  </si>
  <si>
    <t>ヤマノサキガイク</t>
  </si>
  <si>
    <t>ヤマノシタ</t>
  </si>
  <si>
    <t>イイジュウ7ゴウガイク</t>
    <phoneticPr fontId="3"/>
  </si>
  <si>
    <t>ヨウギョウジワキ</t>
  </si>
  <si>
    <t>イイジュウ1ゴウキンリン</t>
    <phoneticPr fontId="3"/>
  </si>
  <si>
    <t>ロクショ</t>
  </si>
  <si>
    <t>ワカミヤダイ</t>
  </si>
  <si>
    <t>街区</t>
  </si>
  <si>
    <t>街区</t>
    <rPh sb="0" eb="2">
      <t>ガイク</t>
    </rPh>
    <phoneticPr fontId="3"/>
  </si>
  <si>
    <t>運動</t>
  </si>
  <si>
    <t>近隣</t>
  </si>
  <si>
    <t>歴史</t>
  </si>
  <si>
    <t>緑地</t>
    <rPh sb="0" eb="2">
      <t>リョクチ</t>
    </rPh>
    <phoneticPr fontId="3"/>
  </si>
  <si>
    <t>未</t>
    <rPh sb="0" eb="1">
      <t>ミ</t>
    </rPh>
    <phoneticPr fontId="3"/>
  </si>
  <si>
    <t>地区</t>
  </si>
  <si>
    <t>志津</t>
  </si>
  <si>
    <t>千代田</t>
  </si>
  <si>
    <t>根郷</t>
  </si>
  <si>
    <t>佐倉</t>
  </si>
  <si>
    <t>臼井</t>
    <rPh sb="0" eb="2">
      <t>ウスイ</t>
    </rPh>
    <phoneticPr fontId="3"/>
  </si>
  <si>
    <t>千代田</t>
    <phoneticPr fontId="3"/>
  </si>
  <si>
    <t>宮ノ台一丁目18</t>
    <rPh sb="0" eb="1">
      <t>ミヤ</t>
    </rPh>
    <rPh sb="2" eb="3">
      <t>ダイ</t>
    </rPh>
    <rPh sb="3" eb="6">
      <t>イッチョウメ</t>
    </rPh>
    <phoneticPr fontId="3"/>
  </si>
  <si>
    <t>上志津字赤弥陀1670-72(地籍)</t>
    <rPh sb="0" eb="3">
      <t>カミシヅ</t>
    </rPh>
    <rPh sb="15" eb="17">
      <t>チセキ</t>
    </rPh>
    <phoneticPr fontId="3"/>
  </si>
  <si>
    <t>染井野五丁目54</t>
    <rPh sb="0" eb="3">
      <t>ソメイノ</t>
    </rPh>
    <rPh sb="3" eb="6">
      <t>ゴチョウメ</t>
    </rPh>
    <phoneticPr fontId="3"/>
  </si>
  <si>
    <t>大作二丁目3-2</t>
    <rPh sb="0" eb="2">
      <t>オオサク</t>
    </rPh>
    <rPh sb="2" eb="5">
      <t>ニチョウメ</t>
    </rPh>
    <phoneticPr fontId="3"/>
  </si>
  <si>
    <t>王子台五丁目22</t>
    <rPh sb="0" eb="3">
      <t>オウジダイ</t>
    </rPh>
    <rPh sb="3" eb="6">
      <t>ゴチョウメ</t>
    </rPh>
    <phoneticPr fontId="3"/>
  </si>
  <si>
    <t>表町一丁目15</t>
    <rPh sb="0" eb="2">
      <t>オモテチョウ</t>
    </rPh>
    <rPh sb="2" eb="5">
      <t>イッチョウメ</t>
    </rPh>
    <phoneticPr fontId="3"/>
  </si>
  <si>
    <t>上座字壱番原374-1(地籍)</t>
    <rPh sb="2" eb="3">
      <t>アザ</t>
    </rPh>
    <rPh sb="3" eb="4">
      <t>イチ</t>
    </rPh>
    <rPh sb="4" eb="5">
      <t>バン</t>
    </rPh>
    <rPh sb="5" eb="6">
      <t>ハラ</t>
    </rPh>
    <rPh sb="12" eb="14">
      <t>チセキ</t>
    </rPh>
    <phoneticPr fontId="3"/>
  </si>
  <si>
    <t>王子台三丁目13</t>
    <phoneticPr fontId="3"/>
  </si>
  <si>
    <t>六崎字井戸作1319-25</t>
    <rPh sb="0" eb="2">
      <t>ムツサキ</t>
    </rPh>
    <phoneticPr fontId="3"/>
  </si>
  <si>
    <t>六崎字井戸作1321-86</t>
    <rPh sb="0" eb="2">
      <t>ムツサキ</t>
    </rPh>
    <phoneticPr fontId="3"/>
  </si>
  <si>
    <t>石川字熊野堂620-20(地籍)</t>
    <rPh sb="0" eb="2">
      <t>イシカワ</t>
    </rPh>
    <rPh sb="13" eb="15">
      <t>チセキ</t>
    </rPh>
    <phoneticPr fontId="3"/>
  </si>
  <si>
    <t>稲荷台一丁目19　</t>
    <phoneticPr fontId="3"/>
  </si>
  <si>
    <t>ユ-カリが丘六丁目1</t>
    <phoneticPr fontId="3"/>
  </si>
  <si>
    <t>宮ノ台五丁目16</t>
    <phoneticPr fontId="3"/>
  </si>
  <si>
    <t>ユーカリが丘七丁目17</t>
    <rPh sb="5" eb="6">
      <t>オカ</t>
    </rPh>
    <rPh sb="6" eb="7">
      <t>ナナ</t>
    </rPh>
    <rPh sb="7" eb="9">
      <t>チョウメ</t>
    </rPh>
    <phoneticPr fontId="3"/>
  </si>
  <si>
    <t>西志津八丁目15</t>
    <rPh sb="0" eb="1">
      <t>ニシ</t>
    </rPh>
    <rPh sb="1" eb="3">
      <t>シヅ</t>
    </rPh>
    <rPh sb="3" eb="6">
      <t>ハッチョウメ</t>
    </rPh>
    <phoneticPr fontId="3"/>
  </si>
  <si>
    <t>上志津字入ノ郷2012-1(地籍)</t>
    <rPh sb="0" eb="3">
      <t>カミシヅ</t>
    </rPh>
    <rPh sb="3" eb="4">
      <t>アザ</t>
    </rPh>
    <rPh sb="4" eb="5">
      <t>イ</t>
    </rPh>
    <rPh sb="6" eb="7">
      <t>ゴウ</t>
    </rPh>
    <rPh sb="14" eb="16">
      <t>チセキ</t>
    </rPh>
    <phoneticPr fontId="3"/>
  </si>
  <si>
    <t>山王一丁目13</t>
    <rPh sb="0" eb="2">
      <t>サンノウ</t>
    </rPh>
    <rPh sb="2" eb="5">
      <t>イッチョウメ</t>
    </rPh>
    <phoneticPr fontId="3"/>
  </si>
  <si>
    <t>臼井台字寺前1277-79(地籍)</t>
    <rPh sb="0" eb="2">
      <t>ウスイ</t>
    </rPh>
    <rPh sb="2" eb="3">
      <t>ダイ</t>
    </rPh>
    <rPh sb="3" eb="4">
      <t>アザ</t>
    </rPh>
    <rPh sb="4" eb="6">
      <t>テラマエ</t>
    </rPh>
    <rPh sb="14" eb="16">
      <t>チセキ</t>
    </rPh>
    <phoneticPr fontId="3"/>
  </si>
  <si>
    <t>臼井字白井作1707-28(地籍)</t>
    <rPh sb="0" eb="2">
      <t>ウスイ</t>
    </rPh>
    <rPh sb="14" eb="16">
      <t>チセキ</t>
    </rPh>
    <phoneticPr fontId="3"/>
  </si>
  <si>
    <t>吉見字臼井屋敷244-44(地籍)</t>
    <rPh sb="0" eb="2">
      <t>ヨシミ</t>
    </rPh>
    <rPh sb="2" eb="3">
      <t>アザ</t>
    </rPh>
    <rPh sb="3" eb="5">
      <t>ウスイ</t>
    </rPh>
    <rPh sb="5" eb="7">
      <t>ヤシキ</t>
    </rPh>
    <rPh sb="14" eb="16">
      <t>チセキ</t>
    </rPh>
    <phoneticPr fontId="3"/>
  </si>
  <si>
    <t>宮前三丁目18(地籍)</t>
    <rPh sb="8" eb="10">
      <t>チセキ</t>
    </rPh>
    <phoneticPr fontId="3"/>
  </si>
  <si>
    <t>染井野二丁目39</t>
    <phoneticPr fontId="3"/>
  </si>
  <si>
    <t>江原台一丁目63(地籍)　　</t>
    <rPh sb="9" eb="11">
      <t>チセキ</t>
    </rPh>
    <phoneticPr fontId="3"/>
  </si>
  <si>
    <t>江原台二丁目64(地籍)　　　</t>
    <rPh sb="9" eb="11">
      <t>チセキ</t>
    </rPh>
    <phoneticPr fontId="3"/>
  </si>
  <si>
    <t>江原台一丁目42(地籍)</t>
    <rPh sb="5" eb="6">
      <t>メ</t>
    </rPh>
    <rPh sb="9" eb="11">
      <t>チセキ</t>
    </rPh>
    <phoneticPr fontId="3"/>
  </si>
  <si>
    <t>王子台一丁目17</t>
    <phoneticPr fontId="3"/>
  </si>
  <si>
    <t>上志津字往来向1816-20(地籍)</t>
    <rPh sb="0" eb="3">
      <t>カミシヅ</t>
    </rPh>
    <rPh sb="3" eb="4">
      <t>アザ</t>
    </rPh>
    <rPh sb="4" eb="6">
      <t>オウライ</t>
    </rPh>
    <rPh sb="6" eb="7">
      <t>ムカイ</t>
    </rPh>
    <rPh sb="15" eb="17">
      <t>チセキ</t>
    </rPh>
    <phoneticPr fontId="3"/>
  </si>
  <si>
    <t>大崎台五丁目11</t>
    <rPh sb="0" eb="2">
      <t>オオサキ</t>
    </rPh>
    <rPh sb="2" eb="3">
      <t>ダイ</t>
    </rPh>
    <rPh sb="3" eb="6">
      <t>ゴチョウメ</t>
    </rPh>
    <phoneticPr fontId="3"/>
  </si>
  <si>
    <t>西志津五丁目11</t>
    <rPh sb="0" eb="1">
      <t>ニシ</t>
    </rPh>
    <rPh sb="1" eb="3">
      <t>シヅ</t>
    </rPh>
    <rPh sb="3" eb="6">
      <t>ゴチョウメ</t>
    </rPh>
    <phoneticPr fontId="3"/>
  </si>
  <si>
    <t>稲荷台四丁目14</t>
    <phoneticPr fontId="3"/>
  </si>
  <si>
    <t>稲荷台四丁目18</t>
    <phoneticPr fontId="3"/>
  </si>
  <si>
    <t>王子台六丁目31</t>
    <phoneticPr fontId="3"/>
  </si>
  <si>
    <t>西志津六丁目12</t>
    <rPh sb="0" eb="1">
      <t>ニシ</t>
    </rPh>
    <rPh sb="1" eb="3">
      <t>シヅ</t>
    </rPh>
    <rPh sb="3" eb="6">
      <t>ロクチョウメ</t>
    </rPh>
    <phoneticPr fontId="3"/>
  </si>
  <si>
    <t>白銀一丁目24</t>
    <rPh sb="0" eb="2">
      <t>シロガネ</t>
    </rPh>
    <rPh sb="2" eb="5">
      <t>イッチョウメ</t>
    </rPh>
    <phoneticPr fontId="3"/>
  </si>
  <si>
    <t>中志津一丁目7</t>
    <rPh sb="0" eb="3">
      <t>ナカシヅ</t>
    </rPh>
    <rPh sb="3" eb="6">
      <t>イッチョウメ</t>
    </rPh>
    <phoneticPr fontId="3"/>
  </si>
  <si>
    <t>ユ-カリが丘一丁目40</t>
    <phoneticPr fontId="3"/>
  </si>
  <si>
    <t>西志津一丁目12</t>
    <rPh sb="0" eb="1">
      <t>ニシ</t>
    </rPh>
    <rPh sb="1" eb="3">
      <t>シヅ</t>
    </rPh>
    <rPh sb="3" eb="6">
      <t>イッチョウメ</t>
    </rPh>
    <phoneticPr fontId="3"/>
  </si>
  <si>
    <t>王子台四丁目26</t>
    <phoneticPr fontId="3"/>
  </si>
  <si>
    <t>白銀四丁目13</t>
    <rPh sb="0" eb="2">
      <t>シロガネ</t>
    </rPh>
    <rPh sb="2" eb="5">
      <t>ヨンチョウメ</t>
    </rPh>
    <phoneticPr fontId="3"/>
  </si>
  <si>
    <t>大崎台一丁目19</t>
    <rPh sb="0" eb="2">
      <t>オオサキ</t>
    </rPh>
    <rPh sb="2" eb="3">
      <t>ダイ</t>
    </rPh>
    <rPh sb="3" eb="6">
      <t>イッチョウメ</t>
    </rPh>
    <phoneticPr fontId="3"/>
  </si>
  <si>
    <t>井野字加賀清水1619(地籍)</t>
    <rPh sb="0" eb="2">
      <t>イノ</t>
    </rPh>
    <rPh sb="12" eb="14">
      <t>チセキ</t>
    </rPh>
    <phoneticPr fontId="3"/>
  </si>
  <si>
    <t>飯田字上柏葉919-31</t>
    <rPh sb="0" eb="2">
      <t>イイダ</t>
    </rPh>
    <rPh sb="2" eb="3">
      <t>アザ</t>
    </rPh>
    <rPh sb="3" eb="4">
      <t>カミ</t>
    </rPh>
    <rPh sb="4" eb="5">
      <t>カシワ</t>
    </rPh>
    <rPh sb="5" eb="6">
      <t>ハ</t>
    </rPh>
    <phoneticPr fontId="3"/>
  </si>
  <si>
    <t>上志津原字幸野64-11(地籍)</t>
    <rPh sb="0" eb="3">
      <t>カミシヅ</t>
    </rPh>
    <rPh sb="3" eb="4">
      <t>ハラ</t>
    </rPh>
    <rPh sb="4" eb="5">
      <t>アザ</t>
    </rPh>
    <rPh sb="5" eb="6">
      <t>サチ</t>
    </rPh>
    <rPh sb="6" eb="7">
      <t>ノ</t>
    </rPh>
    <rPh sb="13" eb="15">
      <t>チセキ</t>
    </rPh>
    <phoneticPr fontId="3"/>
  </si>
  <si>
    <t>上志津原字南中野353-8(地籍)</t>
    <rPh sb="0" eb="3">
      <t>カミシヅ</t>
    </rPh>
    <rPh sb="3" eb="4">
      <t>ハラ</t>
    </rPh>
    <rPh sb="4" eb="5">
      <t>アザ</t>
    </rPh>
    <rPh sb="5" eb="6">
      <t>ミナミ</t>
    </rPh>
    <rPh sb="6" eb="8">
      <t>ナカノ</t>
    </rPh>
    <rPh sb="14" eb="16">
      <t>チセキ</t>
    </rPh>
    <phoneticPr fontId="3"/>
  </si>
  <si>
    <t>大崎台五丁目5</t>
    <rPh sb="0" eb="2">
      <t>オオサキ</t>
    </rPh>
    <rPh sb="2" eb="3">
      <t>ダイ</t>
    </rPh>
    <rPh sb="3" eb="6">
      <t>ゴチョウメ</t>
    </rPh>
    <phoneticPr fontId="3"/>
  </si>
  <si>
    <t>宮ノ台三丁目12</t>
    <rPh sb="0" eb="1">
      <t>ミヤ</t>
    </rPh>
    <rPh sb="2" eb="3">
      <t>ダイ</t>
    </rPh>
    <rPh sb="3" eb="6">
      <t>サンチョウメ</t>
    </rPh>
    <phoneticPr fontId="3"/>
  </si>
  <si>
    <t>ユ-カリが丘二丁目26</t>
    <phoneticPr fontId="3"/>
  </si>
  <si>
    <t>ユーカリが丘三丁目22</t>
    <phoneticPr fontId="3"/>
  </si>
  <si>
    <t>西志津二丁目5</t>
    <rPh sb="0" eb="1">
      <t>ニシ</t>
    </rPh>
    <rPh sb="1" eb="3">
      <t>シヅ</t>
    </rPh>
    <rPh sb="3" eb="6">
      <t>ニチョウメ</t>
    </rPh>
    <phoneticPr fontId="3"/>
  </si>
  <si>
    <t>宮ノ台二丁目10</t>
    <rPh sb="0" eb="1">
      <t>ミヤ</t>
    </rPh>
    <rPh sb="2" eb="3">
      <t>ダイ</t>
    </rPh>
    <rPh sb="3" eb="6">
      <t>ニチョウメ</t>
    </rPh>
    <phoneticPr fontId="3"/>
  </si>
  <si>
    <t>宮ノ台四丁目16</t>
    <rPh sb="0" eb="1">
      <t>ミヤ</t>
    </rPh>
    <rPh sb="2" eb="3">
      <t>ダイ</t>
    </rPh>
    <rPh sb="3" eb="6">
      <t>ヨンチョウメ</t>
    </rPh>
    <phoneticPr fontId="3"/>
  </si>
  <si>
    <t>石川字追分559-66</t>
    <rPh sb="0" eb="2">
      <t>イシカワ</t>
    </rPh>
    <phoneticPr fontId="3"/>
  </si>
  <si>
    <t>上座字壱番原325-10(地籍)</t>
    <rPh sb="13" eb="15">
      <t>チセキ</t>
    </rPh>
    <phoneticPr fontId="3"/>
  </si>
  <si>
    <t>西志津二丁目15</t>
    <rPh sb="0" eb="1">
      <t>ニシ</t>
    </rPh>
    <rPh sb="1" eb="3">
      <t>シヅ</t>
    </rPh>
    <rPh sb="3" eb="6">
      <t>ニチョウメ</t>
    </rPh>
    <phoneticPr fontId="3"/>
  </si>
  <si>
    <t>山王二丁目15</t>
    <rPh sb="0" eb="2">
      <t>サンノウ</t>
    </rPh>
    <rPh sb="2" eb="5">
      <t>ニチョウメ</t>
    </rPh>
    <phoneticPr fontId="3"/>
  </si>
  <si>
    <t>稲荷台二丁目11　</t>
    <rPh sb="5" eb="6">
      <t>メ</t>
    </rPh>
    <phoneticPr fontId="3"/>
  </si>
  <si>
    <t>鏑木町二丁目10</t>
    <rPh sb="0" eb="2">
      <t>カブラギ</t>
    </rPh>
    <rPh sb="2" eb="3">
      <t>マチ</t>
    </rPh>
    <rPh sb="3" eb="6">
      <t>ニチョウメ</t>
    </rPh>
    <phoneticPr fontId="3"/>
  </si>
  <si>
    <t>大崎台四丁目14-13</t>
    <rPh sb="0" eb="2">
      <t>オオサキ</t>
    </rPh>
    <rPh sb="2" eb="3">
      <t>ダイ</t>
    </rPh>
    <rPh sb="3" eb="6">
      <t>ヨンチョウメ</t>
    </rPh>
    <phoneticPr fontId="3"/>
  </si>
  <si>
    <t>生谷字間野1590-1(地籍)</t>
    <rPh sb="0" eb="2">
      <t>オブカイ</t>
    </rPh>
    <rPh sb="12" eb="14">
      <t>チセキ</t>
    </rPh>
    <phoneticPr fontId="3"/>
  </si>
  <si>
    <t>生谷字境堀1609-35(地籍)</t>
    <rPh sb="0" eb="2">
      <t>オブカイ</t>
    </rPh>
    <rPh sb="2" eb="3">
      <t>アザ</t>
    </rPh>
    <rPh sb="13" eb="15">
      <t>チセキ</t>
    </rPh>
    <phoneticPr fontId="3"/>
  </si>
  <si>
    <t>山崎字押越384-21(地籍)</t>
    <rPh sb="0" eb="2">
      <t>ヤマザキ</t>
    </rPh>
    <rPh sb="12" eb="14">
      <t>チセキ</t>
    </rPh>
    <phoneticPr fontId="3"/>
  </si>
  <si>
    <t>上座字鍬ノ作</t>
    <rPh sb="0" eb="2">
      <t>ジョウザ</t>
    </rPh>
    <rPh sb="2" eb="3">
      <t>ジ</t>
    </rPh>
    <rPh sb="3" eb="4">
      <t>クワ</t>
    </rPh>
    <rPh sb="5" eb="6">
      <t>サク</t>
    </rPh>
    <phoneticPr fontId="3"/>
  </si>
  <si>
    <t>上志津原字幸野222-2</t>
    <rPh sb="0" eb="3">
      <t>カミシヅ</t>
    </rPh>
    <rPh sb="3" eb="4">
      <t>ハラ</t>
    </rPh>
    <phoneticPr fontId="3"/>
  </si>
  <si>
    <t>ユーカリが丘四丁目5</t>
    <phoneticPr fontId="3"/>
  </si>
  <si>
    <t>鏑木仲田町4(地籍)</t>
    <rPh sb="7" eb="9">
      <t>チセキ</t>
    </rPh>
    <phoneticPr fontId="3"/>
  </si>
  <si>
    <t>井野字加賀清水1608-157(地籍)</t>
    <rPh sb="2" eb="3">
      <t>アザ</t>
    </rPh>
    <rPh sb="3" eb="5">
      <t>カガ</t>
    </rPh>
    <rPh sb="5" eb="7">
      <t>シミズ</t>
    </rPh>
    <phoneticPr fontId="3"/>
  </si>
  <si>
    <t>上座字六所1180-10(地籍)</t>
    <rPh sb="0" eb="2">
      <t>ジョウザ</t>
    </rPh>
    <rPh sb="2" eb="3">
      <t>アザ</t>
    </rPh>
    <rPh sb="3" eb="4">
      <t>ロク</t>
    </rPh>
    <rPh sb="4" eb="5">
      <t>ショ</t>
    </rPh>
    <rPh sb="13" eb="15">
      <t>チセキ</t>
    </rPh>
    <phoneticPr fontId="3"/>
  </si>
  <si>
    <t>稲荷台四丁目3</t>
    <phoneticPr fontId="3"/>
  </si>
  <si>
    <t>上志津原字幸野153-4</t>
    <rPh sb="0" eb="3">
      <t>カミシヅ</t>
    </rPh>
    <rPh sb="3" eb="4">
      <t>ハラ</t>
    </rPh>
    <rPh sb="4" eb="5">
      <t>アザ</t>
    </rPh>
    <rPh sb="5" eb="6">
      <t>サチ</t>
    </rPh>
    <rPh sb="6" eb="7">
      <t>ノ</t>
    </rPh>
    <phoneticPr fontId="3"/>
  </si>
  <si>
    <t>田町字栗山谷津2-3(地籍)</t>
    <rPh sb="0" eb="2">
      <t>タマチ</t>
    </rPh>
    <rPh sb="11" eb="13">
      <t>チセキ</t>
    </rPh>
    <phoneticPr fontId="3"/>
  </si>
  <si>
    <t>西志津五丁目12</t>
    <rPh sb="0" eb="1">
      <t>ニシ</t>
    </rPh>
    <rPh sb="1" eb="3">
      <t>シヅ</t>
    </rPh>
    <rPh sb="3" eb="6">
      <t>ゴチョウメ</t>
    </rPh>
    <phoneticPr fontId="3"/>
  </si>
  <si>
    <t>上志津原字幸野119-3(地籍)</t>
    <rPh sb="0" eb="3">
      <t>カミシヅ</t>
    </rPh>
    <rPh sb="3" eb="4">
      <t>ハラ</t>
    </rPh>
    <rPh sb="13" eb="15">
      <t>チセキ</t>
    </rPh>
    <phoneticPr fontId="3"/>
  </si>
  <si>
    <t>西志津三丁目3</t>
    <rPh sb="0" eb="1">
      <t>ニシ</t>
    </rPh>
    <rPh sb="1" eb="3">
      <t>シヅ</t>
    </rPh>
    <rPh sb="3" eb="6">
      <t>サンチョウメ</t>
    </rPh>
    <phoneticPr fontId="3"/>
  </si>
  <si>
    <t>山王二丁目9</t>
    <rPh sb="0" eb="2">
      <t>サンノウ</t>
    </rPh>
    <rPh sb="2" eb="5">
      <t>ニチョウメ</t>
    </rPh>
    <phoneticPr fontId="3"/>
  </si>
  <si>
    <t>春路一丁目13</t>
    <rPh sb="0" eb="2">
      <t>ハルジ</t>
    </rPh>
    <rPh sb="2" eb="5">
      <t>イッチョウメ</t>
    </rPh>
    <phoneticPr fontId="3"/>
  </si>
  <si>
    <t>上志津字矢橋1077-2の一部(地籍)</t>
    <rPh sb="0" eb="3">
      <t>カミシヅ</t>
    </rPh>
    <rPh sb="13" eb="15">
      <t>イチブ</t>
    </rPh>
    <rPh sb="16" eb="18">
      <t>チセキ</t>
    </rPh>
    <phoneticPr fontId="3"/>
  </si>
  <si>
    <t>王子台三丁目21</t>
    <phoneticPr fontId="3"/>
  </si>
  <si>
    <t>井野字大野1407-1(地籍)</t>
    <rPh sb="0" eb="2">
      <t>イノ</t>
    </rPh>
    <rPh sb="2" eb="3">
      <t>アザ</t>
    </rPh>
    <rPh sb="3" eb="5">
      <t>オオノ</t>
    </rPh>
    <phoneticPr fontId="3"/>
  </si>
  <si>
    <t>井野字清水台1579-17(地籍)</t>
    <rPh sb="0" eb="2">
      <t>イノ</t>
    </rPh>
    <rPh sb="2" eb="3">
      <t>アザ</t>
    </rPh>
    <rPh sb="3" eb="5">
      <t>シミズ</t>
    </rPh>
    <rPh sb="5" eb="6">
      <t>ダイ</t>
    </rPh>
    <rPh sb="14" eb="16">
      <t>チセキ</t>
    </rPh>
    <phoneticPr fontId="3"/>
  </si>
  <si>
    <t>井野字清水台1588-1(地籍)</t>
    <rPh sb="0" eb="2">
      <t>イノ</t>
    </rPh>
    <rPh sb="2" eb="3">
      <t>アザ</t>
    </rPh>
    <rPh sb="3" eb="5">
      <t>シミズ</t>
    </rPh>
    <rPh sb="5" eb="6">
      <t>ダイ</t>
    </rPh>
    <rPh sb="13" eb="15">
      <t>チセキ</t>
    </rPh>
    <phoneticPr fontId="3"/>
  </si>
  <si>
    <t>上志津字下向1343-4(地籍)</t>
    <rPh sb="0" eb="3">
      <t>カミシヅ</t>
    </rPh>
    <rPh sb="3" eb="4">
      <t>アザ</t>
    </rPh>
    <rPh sb="4" eb="5">
      <t>シモ</t>
    </rPh>
    <rPh sb="5" eb="6">
      <t>ムカイ</t>
    </rPh>
    <rPh sb="13" eb="15">
      <t>チセキ</t>
    </rPh>
    <phoneticPr fontId="3"/>
  </si>
  <si>
    <t>上座字遠山400-337(地籍)</t>
    <rPh sb="0" eb="2">
      <t>ジョウザ</t>
    </rPh>
    <rPh sb="13" eb="15">
      <t>チセキ</t>
    </rPh>
    <phoneticPr fontId="3"/>
  </si>
  <si>
    <t>上座字新山577-25(地籍)</t>
    <rPh sb="0" eb="2">
      <t>ジョウザ</t>
    </rPh>
    <rPh sb="2" eb="3">
      <t>アザ</t>
    </rPh>
    <rPh sb="3" eb="5">
      <t>ニイヤマ</t>
    </rPh>
    <rPh sb="12" eb="14">
      <t>チセキ</t>
    </rPh>
    <phoneticPr fontId="3"/>
  </si>
  <si>
    <t>ユ-カリが丘三丁目12</t>
    <phoneticPr fontId="3"/>
  </si>
  <si>
    <t>ユ-カリが丘一丁目27</t>
    <phoneticPr fontId="3"/>
  </si>
  <si>
    <t>城内町官有無番地</t>
    <phoneticPr fontId="3"/>
  </si>
  <si>
    <t>大崎台四丁目28-11</t>
    <rPh sb="0" eb="2">
      <t>オオサキ</t>
    </rPh>
    <rPh sb="2" eb="3">
      <t>ダイ</t>
    </rPh>
    <rPh sb="3" eb="6">
      <t>ヨンチョウメ</t>
    </rPh>
    <phoneticPr fontId="3"/>
  </si>
  <si>
    <t>染井野三丁目18</t>
    <rPh sb="0" eb="3">
      <t>ソメイノ</t>
    </rPh>
    <rPh sb="3" eb="6">
      <t>サンチョウメ</t>
    </rPh>
    <phoneticPr fontId="3"/>
  </si>
  <si>
    <t>臼井台字白井作1350-20(地籍)</t>
    <rPh sb="0" eb="3">
      <t>ウスイダイ</t>
    </rPh>
    <rPh sb="15" eb="17">
      <t>チセキ</t>
    </rPh>
    <phoneticPr fontId="3"/>
  </si>
  <si>
    <t>白銀二丁目5</t>
    <rPh sb="0" eb="2">
      <t>シロガネ</t>
    </rPh>
    <rPh sb="2" eb="5">
      <t>ニチョウメ</t>
    </rPh>
    <phoneticPr fontId="3"/>
  </si>
  <si>
    <t>春路二丁目9</t>
    <rPh sb="0" eb="2">
      <t>ハルジ</t>
    </rPh>
    <rPh sb="2" eb="5">
      <t>ニチョウメ</t>
    </rPh>
    <phoneticPr fontId="3"/>
  </si>
  <si>
    <t>稲荷台三丁目10</t>
    <phoneticPr fontId="3"/>
  </si>
  <si>
    <t>染井野六丁目21</t>
    <phoneticPr fontId="3"/>
  </si>
  <si>
    <t>表町三丁目18</t>
    <rPh sb="0" eb="2">
      <t>オモテチョウ</t>
    </rPh>
    <rPh sb="2" eb="5">
      <t>サンチョウメ</t>
    </rPh>
    <phoneticPr fontId="3"/>
  </si>
  <si>
    <t>千成一丁目5</t>
    <rPh sb="0" eb="2">
      <t>センナリ</t>
    </rPh>
    <rPh sb="2" eb="5">
      <t>イッチョウメ</t>
    </rPh>
    <phoneticPr fontId="3"/>
  </si>
  <si>
    <t>大蛇町字石橋台809-3(地籍)</t>
    <rPh sb="0" eb="3">
      <t>オオジャマチ</t>
    </rPh>
    <rPh sb="3" eb="4">
      <t>アザ</t>
    </rPh>
    <rPh sb="4" eb="6">
      <t>イシバシ</t>
    </rPh>
    <rPh sb="6" eb="7">
      <t>ダイ</t>
    </rPh>
    <rPh sb="13" eb="15">
      <t>チセキ</t>
    </rPh>
    <phoneticPr fontId="3"/>
  </si>
  <si>
    <t>大蛇町字石橋台600-3(地籍)</t>
    <rPh sb="0" eb="3">
      <t>オオジャマチ</t>
    </rPh>
    <rPh sb="3" eb="4">
      <t>アザ</t>
    </rPh>
    <rPh sb="4" eb="6">
      <t>イシバシ</t>
    </rPh>
    <rPh sb="6" eb="7">
      <t>ダイ</t>
    </rPh>
    <rPh sb="13" eb="15">
      <t>チセキ</t>
    </rPh>
    <phoneticPr fontId="3"/>
  </si>
  <si>
    <t>千成三丁目532-99(地籍)</t>
    <rPh sb="0" eb="2">
      <t>センナリ</t>
    </rPh>
    <rPh sb="2" eb="5">
      <t>サンチョウメ</t>
    </rPh>
    <rPh sb="12" eb="14">
      <t>チセキ</t>
    </rPh>
    <phoneticPr fontId="3"/>
  </si>
  <si>
    <t>千成二丁目27</t>
    <rPh sb="0" eb="2">
      <t>センナリ</t>
    </rPh>
    <rPh sb="2" eb="5">
      <t>ニチョウメ</t>
    </rPh>
    <phoneticPr fontId="3"/>
  </si>
  <si>
    <t>井野996-21</t>
    <rPh sb="0" eb="2">
      <t>イノ</t>
    </rPh>
    <phoneticPr fontId="3"/>
  </si>
  <si>
    <t>ユ－カリが丘七丁目12</t>
    <phoneticPr fontId="3"/>
  </si>
  <si>
    <t>西志津六丁目5</t>
    <rPh sb="0" eb="1">
      <t>ニシ</t>
    </rPh>
    <rPh sb="1" eb="3">
      <t>シヅ</t>
    </rPh>
    <rPh sb="3" eb="6">
      <t>ロクチョウメ</t>
    </rPh>
    <phoneticPr fontId="3"/>
  </si>
  <si>
    <t>山王二丁目49</t>
    <rPh sb="0" eb="2">
      <t>サンノウ</t>
    </rPh>
    <rPh sb="2" eb="5">
      <t>ニチョウメ</t>
    </rPh>
    <phoneticPr fontId="3"/>
  </si>
  <si>
    <t>臼井台字手繰132-3(地籍)</t>
    <rPh sb="3" eb="4">
      <t>アザ</t>
    </rPh>
    <rPh sb="4" eb="6">
      <t>タグ</t>
    </rPh>
    <rPh sb="12" eb="14">
      <t>チセキ</t>
    </rPh>
    <phoneticPr fontId="3"/>
  </si>
  <si>
    <t>上座字土引田438-158（地籍）</t>
    <rPh sb="0" eb="2">
      <t>ジョウザ</t>
    </rPh>
    <rPh sb="14" eb="16">
      <t>チセキ</t>
    </rPh>
    <phoneticPr fontId="3"/>
  </si>
  <si>
    <t>染井野一丁目14　　</t>
    <phoneticPr fontId="3"/>
  </si>
  <si>
    <t>大蛇町字千日前496-3(地籍)</t>
    <rPh sb="0" eb="3">
      <t>オオジャマチ</t>
    </rPh>
    <rPh sb="13" eb="15">
      <t>チセキ</t>
    </rPh>
    <phoneticPr fontId="3"/>
  </si>
  <si>
    <t>大蛇町字清水550-3(地籍)</t>
    <rPh sb="0" eb="3">
      <t>オオジャマチ</t>
    </rPh>
    <rPh sb="12" eb="14">
      <t>チセキ</t>
    </rPh>
    <phoneticPr fontId="3"/>
  </si>
  <si>
    <t>西志津七丁目16</t>
    <rPh sb="0" eb="1">
      <t>ニシ</t>
    </rPh>
    <rPh sb="1" eb="3">
      <t>シヅ</t>
    </rPh>
    <rPh sb="3" eb="6">
      <t>ナナチョウメ</t>
    </rPh>
    <phoneticPr fontId="3"/>
  </si>
  <si>
    <t>大蛇町字東慶院前732-4(地籍)</t>
    <rPh sb="0" eb="3">
      <t>オオジャマチ</t>
    </rPh>
    <rPh sb="14" eb="16">
      <t>チセキ</t>
    </rPh>
    <phoneticPr fontId="3"/>
  </si>
  <si>
    <t>藤治台9-21</t>
    <rPh sb="0" eb="3">
      <t>トウジダイ</t>
    </rPh>
    <phoneticPr fontId="3"/>
  </si>
  <si>
    <t>藤治台18</t>
    <rPh sb="0" eb="3">
      <t>トウジダイ</t>
    </rPh>
    <phoneticPr fontId="3"/>
  </si>
  <si>
    <t>南ユーカリが丘</t>
    <rPh sb="0" eb="1">
      <t>ミナミ</t>
    </rPh>
    <rPh sb="6" eb="7">
      <t>オカ</t>
    </rPh>
    <phoneticPr fontId="3"/>
  </si>
  <si>
    <t>臼井田663--1,722-1,723-1,新臼井田723-37</t>
    <rPh sb="0" eb="2">
      <t>ウスイ</t>
    </rPh>
    <rPh sb="2" eb="3">
      <t>タ</t>
    </rPh>
    <rPh sb="22" eb="23">
      <t>シン</t>
    </rPh>
    <rPh sb="23" eb="26">
      <t>ウスイダ</t>
    </rPh>
    <phoneticPr fontId="3"/>
  </si>
  <si>
    <t>山王二丁目32</t>
    <rPh sb="0" eb="2">
      <t>サンノウ</t>
    </rPh>
    <rPh sb="2" eb="5">
      <t>ニチョウメ</t>
    </rPh>
    <phoneticPr fontId="3"/>
  </si>
  <si>
    <t>新臼井田15〔663-73(地籍)〕</t>
    <rPh sb="14" eb="16">
      <t>チセキ</t>
    </rPh>
    <phoneticPr fontId="3"/>
  </si>
  <si>
    <t>新臼井田25〔606-1(地籍)〕</t>
    <rPh sb="13" eb="15">
      <t>チセキ</t>
    </rPh>
    <phoneticPr fontId="3"/>
  </si>
  <si>
    <t>臼井字間野1800-68(地籍)</t>
    <rPh sb="0" eb="2">
      <t>ウスイ</t>
    </rPh>
    <rPh sb="2" eb="3">
      <t>アザ</t>
    </rPh>
    <rPh sb="3" eb="5">
      <t>マノ</t>
    </rPh>
    <rPh sb="13" eb="15">
      <t>チセキ</t>
    </rPh>
    <phoneticPr fontId="3"/>
  </si>
  <si>
    <t>臼井字間野台1587-1他</t>
    <rPh sb="0" eb="2">
      <t>ウスイ</t>
    </rPh>
    <rPh sb="2" eb="3">
      <t>アザ</t>
    </rPh>
    <rPh sb="3" eb="5">
      <t>マノ</t>
    </rPh>
    <rPh sb="5" eb="6">
      <t>ダイ</t>
    </rPh>
    <rPh sb="12" eb="13">
      <t>タ</t>
    </rPh>
    <phoneticPr fontId="3"/>
  </si>
  <si>
    <t>中志津七丁目7</t>
    <rPh sb="0" eb="3">
      <t>ナカシヅ</t>
    </rPh>
    <rPh sb="3" eb="6">
      <t>ナナチョウメ</t>
    </rPh>
    <phoneticPr fontId="3"/>
  </si>
  <si>
    <t>上志津字大谷津870</t>
    <rPh sb="0" eb="3">
      <t>カミシヅ</t>
    </rPh>
    <rPh sb="3" eb="4">
      <t>アザ</t>
    </rPh>
    <rPh sb="4" eb="5">
      <t>ダイ</t>
    </rPh>
    <rPh sb="5" eb="7">
      <t>ヤツ</t>
    </rPh>
    <phoneticPr fontId="3"/>
  </si>
  <si>
    <t>中志津七丁目2</t>
    <rPh sb="0" eb="3">
      <t>ナカシヅ</t>
    </rPh>
    <rPh sb="3" eb="6">
      <t>ナナチョウメ</t>
    </rPh>
    <phoneticPr fontId="3"/>
  </si>
  <si>
    <t>中志津二丁目32</t>
    <rPh sb="0" eb="3">
      <t>ナカシヅ</t>
    </rPh>
    <rPh sb="3" eb="6">
      <t>ニチョウメ</t>
    </rPh>
    <phoneticPr fontId="3"/>
  </si>
  <si>
    <t>中志津三丁目34</t>
    <rPh sb="0" eb="3">
      <t>ナカシヅ</t>
    </rPh>
    <rPh sb="3" eb="6">
      <t>サンチョウメ</t>
    </rPh>
    <phoneticPr fontId="3"/>
  </si>
  <si>
    <t>中志津一丁目2</t>
    <rPh sb="0" eb="3">
      <t>ナカシヅ</t>
    </rPh>
    <rPh sb="3" eb="6">
      <t>イッチョウメ</t>
    </rPh>
    <phoneticPr fontId="3"/>
  </si>
  <si>
    <t>中志津四丁目1</t>
    <rPh sb="0" eb="3">
      <t>ナカシヅ</t>
    </rPh>
    <rPh sb="3" eb="6">
      <t>ヨンチョウメ</t>
    </rPh>
    <phoneticPr fontId="3"/>
  </si>
  <si>
    <t>中志津六丁目1付近</t>
    <rPh sb="0" eb="3">
      <t>ナカシヅ</t>
    </rPh>
    <rPh sb="3" eb="6">
      <t>ロクチョウメ</t>
    </rPh>
    <rPh sb="7" eb="9">
      <t>フキン</t>
    </rPh>
    <phoneticPr fontId="3"/>
  </si>
  <si>
    <t>中志津六丁目3付近</t>
    <rPh sb="0" eb="3">
      <t>ナカシヅ</t>
    </rPh>
    <rPh sb="3" eb="6">
      <t>ロクチョウメ</t>
    </rPh>
    <rPh sb="7" eb="9">
      <t>フキン</t>
    </rPh>
    <phoneticPr fontId="3"/>
  </si>
  <si>
    <t>中志津七丁目5</t>
    <rPh sb="0" eb="3">
      <t>ナカシヅ</t>
    </rPh>
    <rPh sb="3" eb="6">
      <t>ナナチョウメ</t>
    </rPh>
    <phoneticPr fontId="3"/>
  </si>
  <si>
    <t>南臼井台23</t>
    <rPh sb="0" eb="1">
      <t>ミナミ</t>
    </rPh>
    <rPh sb="1" eb="3">
      <t>ウスイ</t>
    </rPh>
    <rPh sb="3" eb="4">
      <t>ダイ</t>
    </rPh>
    <phoneticPr fontId="3"/>
  </si>
  <si>
    <t>染井野四丁目2　　　</t>
    <phoneticPr fontId="3"/>
  </si>
  <si>
    <t>鍋山町字南ノ切55-16(地籍)</t>
    <rPh sb="0" eb="2">
      <t>ナベヤマ</t>
    </rPh>
    <rPh sb="2" eb="3">
      <t>チョウ</t>
    </rPh>
    <rPh sb="3" eb="4">
      <t>アザ</t>
    </rPh>
    <rPh sb="4" eb="5">
      <t>ミナミ</t>
    </rPh>
    <rPh sb="6" eb="7">
      <t>キリ</t>
    </rPh>
    <rPh sb="13" eb="15">
      <t>チセキ</t>
    </rPh>
    <phoneticPr fontId="3"/>
  </si>
  <si>
    <t>上座字新山574-3(地籍)</t>
    <rPh sb="0" eb="2">
      <t>ジョウザ</t>
    </rPh>
    <rPh sb="2" eb="3">
      <t>アザ</t>
    </rPh>
    <rPh sb="3" eb="5">
      <t>ニイヤマ</t>
    </rPh>
    <rPh sb="11" eb="13">
      <t>チセキ</t>
    </rPh>
    <phoneticPr fontId="3"/>
  </si>
  <si>
    <t>井野字仁右衛門作1302-16(地籍)</t>
    <rPh sb="0" eb="2">
      <t>イノ</t>
    </rPh>
    <rPh sb="16" eb="18">
      <t>チセキ</t>
    </rPh>
    <phoneticPr fontId="3"/>
  </si>
  <si>
    <t>ユーカリが丘一丁目9</t>
    <rPh sb="5" eb="6">
      <t>オカ</t>
    </rPh>
    <rPh sb="6" eb="9">
      <t>イッチョウメ</t>
    </rPh>
    <phoneticPr fontId="3"/>
  </si>
  <si>
    <t>宮ノ台五丁目28</t>
    <phoneticPr fontId="3"/>
  </si>
  <si>
    <t>染井野五丁目5</t>
    <rPh sb="0" eb="3">
      <t>ソメイノ</t>
    </rPh>
    <rPh sb="3" eb="6">
      <t>ゴチョウメ</t>
    </rPh>
    <phoneticPr fontId="3"/>
  </si>
  <si>
    <t>上志津字深作1805-56(地籍)</t>
    <rPh sb="3" eb="4">
      <t>アザ</t>
    </rPh>
    <rPh sb="4" eb="6">
      <t>フカサク</t>
    </rPh>
    <rPh sb="14" eb="16">
      <t>チセキ</t>
    </rPh>
    <phoneticPr fontId="3"/>
  </si>
  <si>
    <t>八幡台一丁目1</t>
    <rPh sb="0" eb="2">
      <t>ハチマン</t>
    </rPh>
    <rPh sb="2" eb="3">
      <t>ダイ</t>
    </rPh>
    <rPh sb="3" eb="6">
      <t>イッチョウメ</t>
    </rPh>
    <phoneticPr fontId="3"/>
  </si>
  <si>
    <t>八幡台三丁目7　　　</t>
    <phoneticPr fontId="3"/>
  </si>
  <si>
    <t>八幡台三丁目17　　</t>
    <phoneticPr fontId="3"/>
  </si>
  <si>
    <t>八幡台三丁目12　　</t>
    <phoneticPr fontId="3"/>
  </si>
  <si>
    <t>田町八石道下埜地119-8</t>
    <rPh sb="0" eb="2">
      <t>タマチ</t>
    </rPh>
    <phoneticPr fontId="3"/>
  </si>
  <si>
    <t>西志津二丁目7</t>
    <rPh sb="0" eb="1">
      <t>ニシ</t>
    </rPh>
    <rPh sb="1" eb="3">
      <t>シヅ</t>
    </rPh>
    <rPh sb="3" eb="6">
      <t>ニチョウメ</t>
    </rPh>
    <phoneticPr fontId="3"/>
  </si>
  <si>
    <t>臼井田字浜田2344-28(地籍)</t>
    <rPh sb="0" eb="2">
      <t>ウスイ</t>
    </rPh>
    <rPh sb="2" eb="3">
      <t>タ</t>
    </rPh>
    <rPh sb="3" eb="4">
      <t>アザ</t>
    </rPh>
    <rPh sb="4" eb="6">
      <t>ハマダ</t>
    </rPh>
    <rPh sb="14" eb="16">
      <t>チセキ</t>
    </rPh>
    <phoneticPr fontId="3"/>
  </si>
  <si>
    <t>上座字原ヶ作816-4(地籍)</t>
    <rPh sb="0" eb="2">
      <t>ジョウザ</t>
    </rPh>
    <rPh sb="12" eb="14">
      <t>チセキ</t>
    </rPh>
    <phoneticPr fontId="3"/>
  </si>
  <si>
    <t>上座字原ヶ作787-79(地籍)</t>
    <rPh sb="0" eb="2">
      <t>ジョウザ</t>
    </rPh>
    <rPh sb="2" eb="3">
      <t>アザ</t>
    </rPh>
    <rPh sb="3" eb="4">
      <t>ハラ</t>
    </rPh>
    <rPh sb="5" eb="6">
      <t>サク</t>
    </rPh>
    <rPh sb="13" eb="15">
      <t>チセキ</t>
    </rPh>
    <phoneticPr fontId="3"/>
  </si>
  <si>
    <t>上志津字原山814-26</t>
    <rPh sb="0" eb="3">
      <t>カミシヅ</t>
    </rPh>
    <rPh sb="3" eb="4">
      <t>アザ</t>
    </rPh>
    <rPh sb="4" eb="6">
      <t>ハラヤマ</t>
    </rPh>
    <phoneticPr fontId="3"/>
  </si>
  <si>
    <t>山王一丁目33</t>
    <rPh sb="0" eb="2">
      <t>サンノウ</t>
    </rPh>
    <rPh sb="2" eb="5">
      <t>イッチョウメ</t>
    </rPh>
    <phoneticPr fontId="3"/>
  </si>
  <si>
    <t>上志津字深作1795-34(地籍)</t>
    <rPh sb="0" eb="3">
      <t>カミシヅ</t>
    </rPh>
    <rPh sb="3" eb="4">
      <t>アザ</t>
    </rPh>
    <rPh sb="4" eb="6">
      <t>フカサク</t>
    </rPh>
    <rPh sb="14" eb="16">
      <t>チセキ</t>
    </rPh>
    <phoneticPr fontId="3"/>
  </si>
  <si>
    <t>上志津字房向台1761-13(地籍)</t>
    <rPh sb="15" eb="17">
      <t>チセキ</t>
    </rPh>
    <phoneticPr fontId="3"/>
  </si>
  <si>
    <t>上志津字房向1671-10(地籍)</t>
    <rPh sb="0" eb="3">
      <t>カミシヅ</t>
    </rPh>
    <rPh sb="14" eb="16">
      <t>チセキ</t>
    </rPh>
    <phoneticPr fontId="3"/>
  </si>
  <si>
    <t>上志津字房向台1760-110(地籍)</t>
    <rPh sb="0" eb="3">
      <t>カミシヅ</t>
    </rPh>
    <rPh sb="16" eb="18">
      <t>チセキ</t>
    </rPh>
    <phoneticPr fontId="3"/>
  </si>
  <si>
    <t>本町字藤沢台124-1</t>
    <rPh sb="0" eb="2">
      <t>モトマチ</t>
    </rPh>
    <rPh sb="2" eb="3">
      <t>アザ</t>
    </rPh>
    <rPh sb="3" eb="6">
      <t>フジサワダイ</t>
    </rPh>
    <phoneticPr fontId="3"/>
  </si>
  <si>
    <t>井野字油免1103-117</t>
    <rPh sb="0" eb="2">
      <t>イノ</t>
    </rPh>
    <phoneticPr fontId="3"/>
  </si>
  <si>
    <t>ユ-カリが丘二丁目10</t>
    <phoneticPr fontId="3"/>
  </si>
  <si>
    <t>山崎字弁天前179-6(地籍)</t>
    <rPh sb="0" eb="2">
      <t>ヤマノサキ</t>
    </rPh>
    <rPh sb="2" eb="3">
      <t>アザ</t>
    </rPh>
    <rPh sb="3" eb="5">
      <t>ベンテン</t>
    </rPh>
    <rPh sb="5" eb="6">
      <t>マエ</t>
    </rPh>
    <rPh sb="12" eb="14">
      <t>チセキ</t>
    </rPh>
    <phoneticPr fontId="3"/>
  </si>
  <si>
    <t>中志津一丁目40</t>
    <rPh sb="0" eb="3">
      <t>ナカシヅ</t>
    </rPh>
    <rPh sb="3" eb="6">
      <t>イッチョウメ</t>
    </rPh>
    <phoneticPr fontId="3"/>
  </si>
  <si>
    <t>白銀三丁目24</t>
    <rPh sb="0" eb="2">
      <t>シロガネ</t>
    </rPh>
    <rPh sb="2" eb="5">
      <t>サンチョウメ</t>
    </rPh>
    <phoneticPr fontId="3"/>
  </si>
  <si>
    <t>大蛇町字堀の内411-194(地籍)</t>
    <rPh sb="0" eb="3">
      <t>オオジャマチ</t>
    </rPh>
    <rPh sb="15" eb="17">
      <t>チセキ</t>
    </rPh>
    <phoneticPr fontId="3"/>
  </si>
  <si>
    <t>宮ノ台一丁目9</t>
    <rPh sb="0" eb="1">
      <t>ミヤ</t>
    </rPh>
    <rPh sb="2" eb="3">
      <t>ダイ</t>
    </rPh>
    <rPh sb="3" eb="6">
      <t>イッチョウメ</t>
    </rPh>
    <phoneticPr fontId="3"/>
  </si>
  <si>
    <t>大崎台三丁目12</t>
    <rPh sb="0" eb="2">
      <t>オオサキ</t>
    </rPh>
    <rPh sb="2" eb="3">
      <t>ダイ</t>
    </rPh>
    <rPh sb="3" eb="6">
      <t>サンチョウメ</t>
    </rPh>
    <phoneticPr fontId="3"/>
  </si>
  <si>
    <t>表町三丁目4</t>
    <rPh sb="0" eb="2">
      <t>オモテチョウ</t>
    </rPh>
    <rPh sb="2" eb="5">
      <t>サンチョウメ</t>
    </rPh>
    <phoneticPr fontId="3"/>
  </si>
  <si>
    <t>大崎台一丁目5</t>
    <rPh sb="0" eb="2">
      <t>オオサキ</t>
    </rPh>
    <rPh sb="2" eb="3">
      <t>ダイ</t>
    </rPh>
    <rPh sb="3" eb="6">
      <t>イッチョウメ</t>
    </rPh>
    <phoneticPr fontId="3"/>
  </si>
  <si>
    <t>城字大栗204-264</t>
    <rPh sb="0" eb="1">
      <t>ジョウ</t>
    </rPh>
    <phoneticPr fontId="3"/>
  </si>
  <si>
    <t>城字大栗213-20(地籍)</t>
    <rPh sb="1" eb="2">
      <t>アザ</t>
    </rPh>
    <rPh sb="2" eb="4">
      <t>オオグリ</t>
    </rPh>
    <rPh sb="11" eb="13">
      <t>チセキ</t>
    </rPh>
    <phoneticPr fontId="3"/>
  </si>
  <si>
    <t>城字大栗204-281</t>
    <rPh sb="0" eb="1">
      <t>ジョウ</t>
    </rPh>
    <phoneticPr fontId="3"/>
  </si>
  <si>
    <t>城字松ヶ丘188-245</t>
    <rPh sb="0" eb="1">
      <t>ジョウ</t>
    </rPh>
    <phoneticPr fontId="3"/>
  </si>
  <si>
    <t>王子台六丁目37</t>
    <rPh sb="0" eb="3">
      <t>オウジダイ</t>
    </rPh>
    <rPh sb="3" eb="4">
      <t>ロク</t>
    </rPh>
    <rPh sb="4" eb="6">
      <t>チョウメ</t>
    </rPh>
    <phoneticPr fontId="3"/>
  </si>
  <si>
    <t>臼井字間野1800-211(地籍)</t>
    <rPh sb="0" eb="2">
      <t>ウスイ</t>
    </rPh>
    <rPh sb="2" eb="3">
      <t>アザ</t>
    </rPh>
    <rPh sb="3" eb="5">
      <t>マノ</t>
    </rPh>
    <rPh sb="14" eb="16">
      <t>チセキ</t>
    </rPh>
    <phoneticPr fontId="3"/>
  </si>
  <si>
    <t>王子台二丁目17</t>
    <phoneticPr fontId="3"/>
  </si>
  <si>
    <t>山崎字丸山下180-14(地籍)</t>
    <rPh sb="0" eb="2">
      <t>ヤマノサキ</t>
    </rPh>
    <rPh sb="13" eb="15">
      <t>チセキ</t>
    </rPh>
    <phoneticPr fontId="3"/>
  </si>
  <si>
    <t>染井野五丁目16</t>
    <rPh sb="0" eb="3">
      <t>ソメイノ</t>
    </rPh>
    <rPh sb="3" eb="6">
      <t>ゴチョウメ</t>
    </rPh>
    <phoneticPr fontId="3"/>
  </si>
  <si>
    <t>栄町1-4(地籍)</t>
    <rPh sb="0" eb="1">
      <t>サカエ</t>
    </rPh>
    <rPh sb="1" eb="2">
      <t>マチ</t>
    </rPh>
    <rPh sb="6" eb="8">
      <t>チセキ</t>
    </rPh>
    <phoneticPr fontId="3"/>
  </si>
  <si>
    <t>西志津八丁目2</t>
    <rPh sb="0" eb="1">
      <t>ニシ</t>
    </rPh>
    <rPh sb="1" eb="3">
      <t>シヅ</t>
    </rPh>
    <rPh sb="3" eb="6">
      <t>ハッチョウメ</t>
    </rPh>
    <phoneticPr fontId="3"/>
  </si>
  <si>
    <t>上志津原字南中野334-171(地籍)</t>
    <rPh sb="0" eb="3">
      <t>カミシヅ</t>
    </rPh>
    <rPh sb="3" eb="4">
      <t>ハラ</t>
    </rPh>
    <rPh sb="16" eb="18">
      <t>チセキ</t>
    </rPh>
    <phoneticPr fontId="3"/>
  </si>
  <si>
    <t>宮ノ台二丁目24</t>
    <rPh sb="0" eb="1">
      <t>ミヤ</t>
    </rPh>
    <rPh sb="2" eb="3">
      <t>ダイ</t>
    </rPh>
    <rPh sb="3" eb="6">
      <t>ニチョウメ</t>
    </rPh>
    <phoneticPr fontId="3"/>
  </si>
  <si>
    <t>王子台五丁目11</t>
    <phoneticPr fontId="3"/>
  </si>
  <si>
    <t>宮前二丁目37</t>
    <phoneticPr fontId="3"/>
  </si>
  <si>
    <t>岩名字宮前224-4(地籍)</t>
    <rPh sb="2" eb="3">
      <t>アザ</t>
    </rPh>
    <rPh sb="3" eb="5">
      <t>ミヤマエ</t>
    </rPh>
    <rPh sb="11" eb="13">
      <t>チセキ</t>
    </rPh>
    <phoneticPr fontId="3"/>
  </si>
  <si>
    <t>宮前二丁目24　</t>
    <phoneticPr fontId="3"/>
  </si>
  <si>
    <t>宮前二丁目5　　　　</t>
    <phoneticPr fontId="3"/>
  </si>
  <si>
    <t>宮前一丁目3</t>
    <phoneticPr fontId="3"/>
  </si>
  <si>
    <t>弥勒町字南側154-27(地籍)</t>
    <rPh sb="13" eb="15">
      <t>チセキ</t>
    </rPh>
    <phoneticPr fontId="3"/>
  </si>
  <si>
    <t>大崎台四丁目19-13</t>
    <rPh sb="0" eb="2">
      <t>オオサキ</t>
    </rPh>
    <rPh sb="2" eb="3">
      <t>ダイ</t>
    </rPh>
    <rPh sb="3" eb="6">
      <t>ヨンチョウメ</t>
    </rPh>
    <phoneticPr fontId="3"/>
  </si>
  <si>
    <t>鏑木一丁目6(地籍)</t>
    <rPh sb="0" eb="2">
      <t>カブラギ</t>
    </rPh>
    <rPh sb="2" eb="5">
      <t>イッチョウメ</t>
    </rPh>
    <rPh sb="7" eb="9">
      <t>チセキ</t>
    </rPh>
    <phoneticPr fontId="3"/>
  </si>
  <si>
    <t>西志津四丁目26</t>
    <rPh sb="0" eb="1">
      <t>ニシ</t>
    </rPh>
    <rPh sb="1" eb="3">
      <t>シヅ</t>
    </rPh>
    <rPh sb="3" eb="6">
      <t>ヨンチョウメ</t>
    </rPh>
    <phoneticPr fontId="3"/>
  </si>
  <si>
    <t>本町字南側81-10(地籍)</t>
    <rPh sb="0" eb="2">
      <t>モトマチ</t>
    </rPh>
    <rPh sb="11" eb="13">
      <t>チセキ</t>
    </rPh>
    <phoneticPr fontId="3"/>
  </si>
  <si>
    <t>井野字柳沢1495-36</t>
    <rPh sb="0" eb="2">
      <t>イノ</t>
    </rPh>
    <rPh sb="2" eb="3">
      <t>ジ</t>
    </rPh>
    <rPh sb="3" eb="5">
      <t>ヤナギサワ</t>
    </rPh>
    <phoneticPr fontId="3"/>
  </si>
  <si>
    <t>上座字矢橋469-2(地籍)</t>
    <rPh sb="0" eb="2">
      <t>ジョウザ</t>
    </rPh>
    <rPh sb="11" eb="13">
      <t>チセキ</t>
    </rPh>
    <phoneticPr fontId="3"/>
  </si>
  <si>
    <t>上志津字矢橋1071-50(地籍)</t>
    <rPh sb="0" eb="3">
      <t>カミシヅ</t>
    </rPh>
    <rPh sb="14" eb="16">
      <t>チセキ</t>
    </rPh>
    <phoneticPr fontId="3"/>
  </si>
  <si>
    <t>上志津字矢橋1068-39(地籍)</t>
    <rPh sb="0" eb="1">
      <t>ウエ</t>
    </rPh>
    <rPh sb="1" eb="3">
      <t>シヅ</t>
    </rPh>
    <rPh sb="3" eb="4">
      <t>アザ</t>
    </rPh>
    <rPh sb="4" eb="6">
      <t>ヤバシ</t>
    </rPh>
    <rPh sb="14" eb="16">
      <t>チセキ</t>
    </rPh>
    <phoneticPr fontId="3"/>
  </si>
  <si>
    <t>上志津字矢橋1068-97(地籍)</t>
    <rPh sb="0" eb="3">
      <t>カミシヅ</t>
    </rPh>
    <rPh sb="14" eb="16">
      <t>チセキ</t>
    </rPh>
    <phoneticPr fontId="3"/>
  </si>
  <si>
    <t>宮前三丁目29</t>
    <phoneticPr fontId="3"/>
  </si>
  <si>
    <t>表町四丁目8　　</t>
    <phoneticPr fontId="3"/>
  </si>
  <si>
    <t>染井野七丁目10</t>
    <phoneticPr fontId="3"/>
  </si>
  <si>
    <t>大蛇町字要行寺脇42-22(地籍)</t>
    <rPh sb="0" eb="3">
      <t>オオジャマチ</t>
    </rPh>
    <rPh sb="14" eb="16">
      <t>チセキ</t>
    </rPh>
    <phoneticPr fontId="3"/>
  </si>
  <si>
    <t>染井野七丁目20</t>
    <phoneticPr fontId="3"/>
  </si>
  <si>
    <t>上座字六所1208-9(地籍)</t>
    <rPh sb="0" eb="2">
      <t>ジョウザ</t>
    </rPh>
    <rPh sb="2" eb="3">
      <t>アザ</t>
    </rPh>
    <rPh sb="3" eb="4">
      <t>ロク</t>
    </rPh>
    <rPh sb="4" eb="5">
      <t>ショ</t>
    </rPh>
    <rPh sb="12" eb="14">
      <t>チセキ</t>
    </rPh>
    <phoneticPr fontId="3"/>
  </si>
  <si>
    <t>大崎台二丁目16</t>
    <rPh sb="0" eb="2">
      <t>オオサキ</t>
    </rPh>
    <rPh sb="2" eb="3">
      <t>ダイ</t>
    </rPh>
    <rPh sb="3" eb="6">
      <t>ニチョウメ</t>
    </rPh>
    <phoneticPr fontId="3"/>
  </si>
  <si>
    <t>荒具公園</t>
    <rPh sb="0" eb="2">
      <t>アラク</t>
    </rPh>
    <rPh sb="2" eb="4">
      <t>コウエン</t>
    </rPh>
    <phoneticPr fontId="3"/>
  </si>
  <si>
    <t>石川神宿公園</t>
    <rPh sb="0" eb="2">
      <t>イシカワ</t>
    </rPh>
    <rPh sb="2" eb="3">
      <t>カミ</t>
    </rPh>
    <rPh sb="3" eb="4">
      <t>ヤド</t>
    </rPh>
    <rPh sb="4" eb="6">
      <t>コウエン</t>
    </rPh>
    <phoneticPr fontId="3"/>
  </si>
  <si>
    <t>井戸作北公園</t>
    <rPh sb="0" eb="2">
      <t>イド</t>
    </rPh>
    <rPh sb="2" eb="3">
      <t>サク</t>
    </rPh>
    <rPh sb="3" eb="4">
      <t>キタ</t>
    </rPh>
    <rPh sb="4" eb="6">
      <t>コウエン</t>
    </rPh>
    <phoneticPr fontId="3"/>
  </si>
  <si>
    <t>井野一里塚西公園</t>
    <rPh sb="0" eb="2">
      <t>イノ</t>
    </rPh>
    <rPh sb="2" eb="5">
      <t>イチリヅカ</t>
    </rPh>
    <rPh sb="5" eb="6">
      <t>ニシ</t>
    </rPh>
    <rPh sb="6" eb="8">
      <t>コウエン</t>
    </rPh>
    <phoneticPr fontId="3"/>
  </si>
  <si>
    <t>井野っ子山公園</t>
    <rPh sb="0" eb="2">
      <t>イノ</t>
    </rPh>
    <rPh sb="3" eb="4">
      <t>コ</t>
    </rPh>
    <rPh sb="4" eb="5">
      <t>ヤマ</t>
    </rPh>
    <rPh sb="5" eb="7">
      <t>コウエン</t>
    </rPh>
    <phoneticPr fontId="3"/>
  </si>
  <si>
    <t>井野ふれ愛公園</t>
    <rPh sb="0" eb="2">
      <t>イノ</t>
    </rPh>
    <rPh sb="4" eb="5">
      <t>アイ</t>
    </rPh>
    <rPh sb="5" eb="7">
      <t>コウエン</t>
    </rPh>
    <phoneticPr fontId="3"/>
  </si>
  <si>
    <t>臼井城址公園</t>
    <rPh sb="0" eb="2">
      <t>ウスイ</t>
    </rPh>
    <rPh sb="2" eb="4">
      <t>ジョウシ</t>
    </rPh>
    <rPh sb="4" eb="6">
      <t>コウエン</t>
    </rPh>
    <phoneticPr fontId="3"/>
  </si>
  <si>
    <t>うすい東が丘第二公園</t>
    <rPh sb="3" eb="6">
      <t>ヒガシガオカ</t>
    </rPh>
    <rPh sb="6" eb="8">
      <t>ダイニ</t>
    </rPh>
    <rPh sb="8" eb="10">
      <t>コウエン</t>
    </rPh>
    <phoneticPr fontId="3"/>
  </si>
  <si>
    <t>大境公園</t>
    <rPh sb="0" eb="2">
      <t>オオサカイ</t>
    </rPh>
    <rPh sb="2" eb="4">
      <t>コウエン</t>
    </rPh>
    <phoneticPr fontId="3"/>
  </si>
  <si>
    <t>大作公園</t>
    <rPh sb="0" eb="2">
      <t>オオサク</t>
    </rPh>
    <rPh sb="2" eb="4">
      <t>コウエン</t>
    </rPh>
    <phoneticPr fontId="3"/>
  </si>
  <si>
    <t>大塚あさぎ公園</t>
    <rPh sb="0" eb="2">
      <t>オオツカ</t>
    </rPh>
    <rPh sb="5" eb="7">
      <t>コウエン</t>
    </rPh>
    <phoneticPr fontId="3"/>
  </si>
  <si>
    <t>大野公園</t>
    <rPh sb="0" eb="2">
      <t>オオノ</t>
    </rPh>
    <rPh sb="2" eb="4">
      <t>コウエン</t>
    </rPh>
    <phoneticPr fontId="3"/>
  </si>
  <si>
    <t>大林やまぶき公園</t>
    <rPh sb="0" eb="2">
      <t>オオバヤシ</t>
    </rPh>
    <rPh sb="6" eb="8">
      <t>コウエン</t>
    </rPh>
    <phoneticPr fontId="3"/>
  </si>
  <si>
    <t>大堀公園</t>
    <rPh sb="0" eb="2">
      <t>オオホリ</t>
    </rPh>
    <rPh sb="2" eb="4">
      <t>コウエン</t>
    </rPh>
    <phoneticPr fontId="3"/>
  </si>
  <si>
    <t>鏑木街区公園</t>
    <rPh sb="0" eb="2">
      <t>カブラギ</t>
    </rPh>
    <rPh sb="2" eb="4">
      <t>ガイク</t>
    </rPh>
    <rPh sb="4" eb="6">
      <t>コウエン</t>
    </rPh>
    <phoneticPr fontId="3"/>
  </si>
  <si>
    <t>コブシの広場</t>
    <rPh sb="4" eb="6">
      <t>ヒロバ</t>
    </rPh>
    <phoneticPr fontId="3"/>
  </si>
  <si>
    <t>上座総合公園</t>
    <rPh sb="0" eb="2">
      <t>ジョウザ</t>
    </rPh>
    <rPh sb="2" eb="4">
      <t>ソウゴウ</t>
    </rPh>
    <rPh sb="4" eb="6">
      <t>コウエン</t>
    </rPh>
    <phoneticPr fontId="3"/>
  </si>
  <si>
    <t>白井作南公園</t>
    <rPh sb="0" eb="2">
      <t>シロイ</t>
    </rPh>
    <rPh sb="2" eb="3">
      <t>サク</t>
    </rPh>
    <rPh sb="3" eb="4">
      <t>ミナミ</t>
    </rPh>
    <rPh sb="4" eb="6">
      <t>コウエン</t>
    </rPh>
    <phoneticPr fontId="3"/>
  </si>
  <si>
    <t>千成六号公園</t>
    <rPh sb="0" eb="2">
      <t>センナリ</t>
    </rPh>
    <rPh sb="2" eb="4">
      <t>ロクゴウ</t>
    </rPh>
    <rPh sb="4" eb="6">
      <t>コウエン</t>
    </rPh>
    <phoneticPr fontId="3"/>
  </si>
  <si>
    <t>大福寺公園</t>
    <rPh sb="0" eb="1">
      <t>ダイ</t>
    </rPh>
    <rPh sb="1" eb="2">
      <t>フク</t>
    </rPh>
    <rPh sb="2" eb="3">
      <t>ジ</t>
    </rPh>
    <rPh sb="3" eb="5">
      <t>コウエン</t>
    </rPh>
    <phoneticPr fontId="3"/>
  </si>
  <si>
    <t>高崎川南公園</t>
    <rPh sb="0" eb="2">
      <t>タカサキ</t>
    </rPh>
    <rPh sb="2" eb="3">
      <t>ガワ</t>
    </rPh>
    <rPh sb="3" eb="4">
      <t>ミナミ</t>
    </rPh>
    <rPh sb="4" eb="6">
      <t>コウエン</t>
    </rPh>
    <phoneticPr fontId="3"/>
  </si>
  <si>
    <t>寺前南公園</t>
    <rPh sb="0" eb="2">
      <t>テラマエ</t>
    </rPh>
    <rPh sb="2" eb="3">
      <t>ミナミ</t>
    </rPh>
    <rPh sb="3" eb="5">
      <t>コウエン</t>
    </rPh>
    <phoneticPr fontId="3"/>
  </si>
  <si>
    <t>戸崎公園</t>
    <rPh sb="0" eb="2">
      <t>トサキ</t>
    </rPh>
    <rPh sb="2" eb="4">
      <t>コウエン</t>
    </rPh>
    <phoneticPr fontId="3"/>
  </si>
  <si>
    <t>直弥公園</t>
    <rPh sb="0" eb="2">
      <t>ナオヤ</t>
    </rPh>
    <rPh sb="2" eb="4">
      <t>コウエン</t>
    </rPh>
    <phoneticPr fontId="3"/>
  </si>
  <si>
    <t>中里公園</t>
    <rPh sb="0" eb="2">
      <t>ナカザト</t>
    </rPh>
    <rPh sb="2" eb="4">
      <t>コウエン</t>
    </rPh>
    <phoneticPr fontId="3"/>
  </si>
  <si>
    <t>中志津六号公園</t>
    <rPh sb="0" eb="3">
      <t>ナカシヅ</t>
    </rPh>
    <rPh sb="3" eb="5">
      <t>ロクゴウ</t>
    </rPh>
    <rPh sb="5" eb="7">
      <t>コウエン</t>
    </rPh>
    <phoneticPr fontId="3"/>
  </si>
  <si>
    <t>中志津中央公園</t>
    <rPh sb="0" eb="3">
      <t>ナカシヅ</t>
    </rPh>
    <rPh sb="3" eb="5">
      <t>チュウオウ</t>
    </rPh>
    <rPh sb="5" eb="7">
      <t>コウエン</t>
    </rPh>
    <phoneticPr fontId="3"/>
  </si>
  <si>
    <t>西御門公園</t>
    <rPh sb="0" eb="3">
      <t>ニシミカド</t>
    </rPh>
    <rPh sb="3" eb="5">
      <t>コウエン</t>
    </rPh>
    <phoneticPr fontId="3"/>
  </si>
  <si>
    <t>八幡台二号公園</t>
    <rPh sb="0" eb="2">
      <t>ハチマン</t>
    </rPh>
    <rPh sb="2" eb="3">
      <t>ダイ</t>
    </rPh>
    <rPh sb="3" eb="5">
      <t>ニゴウ</t>
    </rPh>
    <rPh sb="5" eb="7">
      <t>コウエン</t>
    </rPh>
    <phoneticPr fontId="3"/>
  </si>
  <si>
    <t>房向台東公園</t>
    <rPh sb="0" eb="1">
      <t>フサ</t>
    </rPh>
    <rPh sb="1" eb="2">
      <t>ムコウ</t>
    </rPh>
    <rPh sb="2" eb="3">
      <t>ダイ</t>
    </rPh>
    <rPh sb="3" eb="4">
      <t>ヒガシ</t>
    </rPh>
    <rPh sb="4" eb="6">
      <t>コウエン</t>
    </rPh>
    <phoneticPr fontId="3"/>
  </si>
  <si>
    <t>馬渡公園</t>
    <rPh sb="0" eb="2">
      <t>マワタシ</t>
    </rPh>
    <rPh sb="2" eb="4">
      <t>コウエン</t>
    </rPh>
    <phoneticPr fontId="3"/>
  </si>
  <si>
    <t>みはらし公園</t>
    <rPh sb="4" eb="6">
      <t>コウエン</t>
    </rPh>
    <phoneticPr fontId="3"/>
  </si>
  <si>
    <t>宮の杜公園</t>
    <rPh sb="0" eb="1">
      <t>ミヤ</t>
    </rPh>
    <rPh sb="2" eb="3">
      <t>モリ</t>
    </rPh>
    <rPh sb="3" eb="5">
      <t>コウエン</t>
    </rPh>
    <phoneticPr fontId="3"/>
  </si>
  <si>
    <t>弥勒東公園</t>
    <rPh sb="0" eb="2">
      <t>ミロク</t>
    </rPh>
    <rPh sb="2" eb="3">
      <t>ヒガシ</t>
    </rPh>
    <rPh sb="3" eb="5">
      <t>コウエン</t>
    </rPh>
    <phoneticPr fontId="3"/>
  </si>
  <si>
    <t>萌の広場</t>
    <rPh sb="0" eb="1">
      <t>モエ</t>
    </rPh>
    <rPh sb="2" eb="4">
      <t>ヒロバ</t>
    </rPh>
    <phoneticPr fontId="3"/>
  </si>
  <si>
    <t>モクレンの広場</t>
    <rPh sb="5" eb="7">
      <t>ヒロバ</t>
    </rPh>
    <phoneticPr fontId="3"/>
  </si>
  <si>
    <t>ユーカリが丘北公園</t>
    <rPh sb="5" eb="6">
      <t>オカ</t>
    </rPh>
    <rPh sb="6" eb="7">
      <t>キタ</t>
    </rPh>
    <rPh sb="7" eb="9">
      <t>コウエン</t>
    </rPh>
    <phoneticPr fontId="3"/>
  </si>
  <si>
    <t>ユーカリが丘南公園</t>
    <rPh sb="5" eb="6">
      <t>オカ</t>
    </rPh>
    <rPh sb="6" eb="7">
      <t>ミナミ</t>
    </rPh>
    <rPh sb="7" eb="9">
      <t>コウエン</t>
    </rPh>
    <phoneticPr fontId="3"/>
  </si>
  <si>
    <t>アラク</t>
  </si>
  <si>
    <t>イシカワカミヤド</t>
    <phoneticPr fontId="3"/>
  </si>
  <si>
    <t>イドサクキタ</t>
  </si>
  <si>
    <t>イノイチリヅカニシ</t>
    <phoneticPr fontId="3"/>
  </si>
  <si>
    <t>イノッコヤマ</t>
    <phoneticPr fontId="3"/>
  </si>
  <si>
    <t>イノフレアイ</t>
  </si>
  <si>
    <t>ウスイジョウシ</t>
  </si>
  <si>
    <t>ウスイヒガシガオカダイニ</t>
  </si>
  <si>
    <t>オオサカイ</t>
  </si>
  <si>
    <t>オオサク</t>
  </si>
  <si>
    <t>オオツカアサギ</t>
  </si>
  <si>
    <t>オオノ</t>
  </si>
  <si>
    <t>オオバヤシヤマブキ</t>
  </si>
  <si>
    <t>オオボリ</t>
    <phoneticPr fontId="3"/>
  </si>
  <si>
    <t>カブラギガイク</t>
  </si>
  <si>
    <t>コブシノヒロバ</t>
  </si>
  <si>
    <t>ジョウザソウゴウ</t>
  </si>
  <si>
    <t>シロイサクミナミ</t>
    <phoneticPr fontId="3"/>
  </si>
  <si>
    <t>センナリ6ゴウ</t>
  </si>
  <si>
    <t>ダイフクジ</t>
  </si>
  <si>
    <t>タカサキガワミナミ</t>
  </si>
  <si>
    <t>テラマエミナミ</t>
  </si>
  <si>
    <t>トサキ</t>
  </si>
  <si>
    <t>ナオヤ</t>
  </si>
  <si>
    <t>ナカザト</t>
    <phoneticPr fontId="3"/>
  </si>
  <si>
    <t>ナカシヅ_6ゴウ</t>
    <phoneticPr fontId="3"/>
  </si>
  <si>
    <t>ナカシヅチュウオウ</t>
  </si>
  <si>
    <t>ニシミカド</t>
  </si>
  <si>
    <t>ハチマンダイ2ゴウ（ハチマンダイフレアイ）</t>
  </si>
  <si>
    <t>フサムコウダイヒガシ</t>
  </si>
  <si>
    <t>マワタシ</t>
  </si>
  <si>
    <t>ミハラシ</t>
  </si>
  <si>
    <t>ミヤノモリ</t>
  </si>
  <si>
    <t>ミロクヒガシ</t>
  </si>
  <si>
    <t>モエノヒロバ</t>
  </si>
  <si>
    <t>モクレンノヒロバ</t>
  </si>
  <si>
    <t>ユーカリガオカキタ</t>
  </si>
  <si>
    <t>ユーカリガオカミナミ</t>
  </si>
  <si>
    <t>総合</t>
  </si>
  <si>
    <t>近隣</t>
    <phoneticPr fontId="3"/>
  </si>
  <si>
    <t>根郷</t>
    <phoneticPr fontId="3"/>
  </si>
  <si>
    <t>和田</t>
  </si>
  <si>
    <t>弥富</t>
    <rPh sb="0" eb="2">
      <t>ヤトミ</t>
    </rPh>
    <phoneticPr fontId="3"/>
  </si>
  <si>
    <t>上座字荒具1233-12(地籍)</t>
    <rPh sb="0" eb="2">
      <t>ジョウザ</t>
    </rPh>
    <rPh sb="2" eb="3">
      <t>アザ</t>
    </rPh>
    <rPh sb="3" eb="4">
      <t>アラ</t>
    </rPh>
    <rPh sb="4" eb="5">
      <t>グ</t>
    </rPh>
    <rPh sb="13" eb="15">
      <t>チセキ</t>
    </rPh>
    <phoneticPr fontId="3"/>
  </si>
  <si>
    <t>石川字神宿99-11</t>
    <rPh sb="0" eb="2">
      <t>イシカワ</t>
    </rPh>
    <phoneticPr fontId="3"/>
  </si>
  <si>
    <t>六崎字井戸作1327-4</t>
    <rPh sb="0" eb="2">
      <t>ムツサキ</t>
    </rPh>
    <phoneticPr fontId="3"/>
  </si>
  <si>
    <t>西ユーカリが丘六丁目11-5</t>
    <rPh sb="0" eb="1">
      <t>ニシ</t>
    </rPh>
    <rPh sb="6" eb="7">
      <t>オカ</t>
    </rPh>
    <rPh sb="7" eb="10">
      <t>ロクチョウメ</t>
    </rPh>
    <phoneticPr fontId="3"/>
  </si>
  <si>
    <t>井野字油免1084-105</t>
    <rPh sb="0" eb="2">
      <t>イノ</t>
    </rPh>
    <phoneticPr fontId="3"/>
  </si>
  <si>
    <t>臼井字城之内610-1(地籍)　　</t>
    <rPh sb="12" eb="14">
      <t>チセキ</t>
    </rPh>
    <phoneticPr fontId="3"/>
  </si>
  <si>
    <t>臼井田字間野1624-15(地籍)</t>
    <rPh sb="0" eb="3">
      <t>ウスイタ</t>
    </rPh>
    <rPh sb="3" eb="4">
      <t>アザ</t>
    </rPh>
    <rPh sb="4" eb="6">
      <t>マノ</t>
    </rPh>
    <rPh sb="14" eb="16">
      <t>チセキ</t>
    </rPh>
    <phoneticPr fontId="3"/>
  </si>
  <si>
    <t>中志津二丁目37</t>
    <rPh sb="0" eb="3">
      <t>ナカシヅ</t>
    </rPh>
    <rPh sb="3" eb="6">
      <t>ニチョウメ</t>
    </rPh>
    <phoneticPr fontId="3"/>
  </si>
  <si>
    <t>大作二丁目1-1</t>
    <rPh sb="0" eb="2">
      <t>オオサク</t>
    </rPh>
    <rPh sb="2" eb="5">
      <t>ニチョウメ</t>
    </rPh>
    <phoneticPr fontId="3"/>
  </si>
  <si>
    <t>西志津五丁目4</t>
    <rPh sb="0" eb="1">
      <t>ニシ</t>
    </rPh>
    <rPh sb="1" eb="3">
      <t>シヅ</t>
    </rPh>
    <rPh sb="3" eb="6">
      <t>ゴチョウメ</t>
    </rPh>
    <phoneticPr fontId="3"/>
  </si>
  <si>
    <t>井野字大野108-1(地籍)</t>
    <rPh sb="0" eb="2">
      <t>イノ</t>
    </rPh>
    <phoneticPr fontId="3"/>
  </si>
  <si>
    <t>西志津四丁目9</t>
    <rPh sb="0" eb="1">
      <t>ニシ</t>
    </rPh>
    <rPh sb="1" eb="3">
      <t>シヅ</t>
    </rPh>
    <rPh sb="3" eb="6">
      <t>ヨンチョウメ</t>
    </rPh>
    <phoneticPr fontId="3"/>
  </si>
  <si>
    <t>上志津字大堀756-33(地籍)</t>
    <rPh sb="0" eb="3">
      <t>カミシヅ</t>
    </rPh>
    <rPh sb="3" eb="4">
      <t>アザ</t>
    </rPh>
    <rPh sb="4" eb="6">
      <t>オオホリ</t>
    </rPh>
    <rPh sb="13" eb="15">
      <t>チセキ</t>
    </rPh>
    <phoneticPr fontId="3"/>
  </si>
  <si>
    <t>鏑木町字大谷津237-7(地籍)</t>
    <rPh sb="0" eb="2">
      <t>カブラギ</t>
    </rPh>
    <rPh sb="2" eb="3">
      <t>マチ</t>
    </rPh>
    <rPh sb="13" eb="15">
      <t>チセキ</t>
    </rPh>
    <phoneticPr fontId="3"/>
  </si>
  <si>
    <t>西志津一丁目3</t>
    <rPh sb="0" eb="1">
      <t>ニシ</t>
    </rPh>
    <rPh sb="1" eb="3">
      <t>シヅ</t>
    </rPh>
    <rPh sb="3" eb="6">
      <t>イッチョウメ</t>
    </rPh>
    <phoneticPr fontId="3"/>
  </si>
  <si>
    <t>上座915(管理棟)</t>
    <rPh sb="0" eb="2">
      <t>ジョウザ</t>
    </rPh>
    <rPh sb="6" eb="9">
      <t>カンリトウ</t>
    </rPh>
    <phoneticPr fontId="3"/>
  </si>
  <si>
    <t>臼井字白井作1707-91(地籍)</t>
    <rPh sb="0" eb="2">
      <t>ウスイ</t>
    </rPh>
    <rPh sb="2" eb="3">
      <t>アザ</t>
    </rPh>
    <rPh sb="3" eb="5">
      <t>シロイ</t>
    </rPh>
    <rPh sb="5" eb="6">
      <t>サク</t>
    </rPh>
    <rPh sb="14" eb="16">
      <t>チセキ</t>
    </rPh>
    <phoneticPr fontId="3"/>
  </si>
  <si>
    <t>千成三丁目4</t>
    <rPh sb="0" eb="2">
      <t>センナリ</t>
    </rPh>
    <rPh sb="2" eb="5">
      <t>サンチョウメ</t>
    </rPh>
    <phoneticPr fontId="3"/>
  </si>
  <si>
    <t>白銀三丁目1</t>
    <rPh sb="0" eb="2">
      <t>シロガネ</t>
    </rPh>
    <rPh sb="2" eb="5">
      <t>サンチョウメ</t>
    </rPh>
    <phoneticPr fontId="3"/>
  </si>
  <si>
    <t>表町二丁目4</t>
    <rPh sb="0" eb="2">
      <t>オモテチョウ</t>
    </rPh>
    <rPh sb="2" eb="5">
      <t>ニチョウメ</t>
    </rPh>
    <phoneticPr fontId="3"/>
  </si>
  <si>
    <t>臼井字寺前684-2(地籍)</t>
    <rPh sb="0" eb="2">
      <t>ウスイ</t>
    </rPh>
    <rPh sb="2" eb="3">
      <t>アザ</t>
    </rPh>
    <rPh sb="3" eb="5">
      <t>テラマエ</t>
    </rPh>
    <rPh sb="11" eb="13">
      <t>チセキ</t>
    </rPh>
    <phoneticPr fontId="3"/>
  </si>
  <si>
    <t>千成一丁目24</t>
    <rPh sb="0" eb="2">
      <t>センナリ</t>
    </rPh>
    <rPh sb="2" eb="5">
      <t>イッチョウメ</t>
    </rPh>
    <phoneticPr fontId="3"/>
  </si>
  <si>
    <t>直弥746-1(管理棟)</t>
    <rPh sb="0" eb="2">
      <t>ナオヤ</t>
    </rPh>
    <rPh sb="8" eb="10">
      <t>カンリ</t>
    </rPh>
    <rPh sb="10" eb="11">
      <t>トウ</t>
    </rPh>
    <phoneticPr fontId="3"/>
  </si>
  <si>
    <t xml:space="preserve">吉見字中里241-8(地籍) </t>
    <rPh sb="0" eb="2">
      <t>ヨシミ</t>
    </rPh>
    <rPh sb="2" eb="3">
      <t>アザ</t>
    </rPh>
    <rPh sb="3" eb="5">
      <t>ナカザト</t>
    </rPh>
    <rPh sb="11" eb="13">
      <t>チセキ</t>
    </rPh>
    <phoneticPr fontId="3"/>
  </si>
  <si>
    <t>中志津五丁目18</t>
    <rPh sb="0" eb="3">
      <t>ナカシヅ</t>
    </rPh>
    <rPh sb="3" eb="6">
      <t>ゴチョウメ</t>
    </rPh>
    <phoneticPr fontId="3"/>
  </si>
  <si>
    <t>中志津四丁目23</t>
    <rPh sb="0" eb="3">
      <t>ナカシヅ</t>
    </rPh>
    <rPh sb="3" eb="6">
      <t>ヨンチョウメ</t>
    </rPh>
    <phoneticPr fontId="3"/>
  </si>
  <si>
    <t>西御門字明神台653-4</t>
    <rPh sb="0" eb="3">
      <t>ニシミカド</t>
    </rPh>
    <phoneticPr fontId="3"/>
  </si>
  <si>
    <t>八幡台二丁目11　　　</t>
    <phoneticPr fontId="3"/>
  </si>
  <si>
    <t>上志津字房向台1763-22(地籍)</t>
    <rPh sb="0" eb="3">
      <t>カミシヅ</t>
    </rPh>
    <rPh sb="15" eb="17">
      <t>チセキ</t>
    </rPh>
    <phoneticPr fontId="3"/>
  </si>
  <si>
    <t>春路二丁目428-1(地籍)</t>
    <rPh sb="0" eb="2">
      <t>ハルジ</t>
    </rPh>
    <rPh sb="2" eb="5">
      <t>ニチョウメ</t>
    </rPh>
    <rPh sb="11" eb="13">
      <t>チセキ</t>
    </rPh>
    <phoneticPr fontId="3"/>
  </si>
  <si>
    <t>宮ノ台六丁目1-2</t>
    <rPh sb="0" eb="1">
      <t>ミヤ</t>
    </rPh>
    <rPh sb="2" eb="3">
      <t>ダイ</t>
    </rPh>
    <rPh sb="3" eb="6">
      <t>ロクチョウメ</t>
    </rPh>
    <phoneticPr fontId="3"/>
  </si>
  <si>
    <t>弥勒町字東台65-6(地籍)</t>
    <rPh sb="11" eb="13">
      <t>チセキ</t>
    </rPh>
    <phoneticPr fontId="3"/>
  </si>
  <si>
    <t>西志津四丁目1</t>
    <rPh sb="0" eb="1">
      <t>ニシ</t>
    </rPh>
    <rPh sb="1" eb="3">
      <t>シヅ</t>
    </rPh>
    <rPh sb="3" eb="6">
      <t>ヨンチョウメ</t>
    </rPh>
    <phoneticPr fontId="3"/>
  </si>
  <si>
    <t>西志津八丁目14</t>
    <rPh sb="0" eb="1">
      <t>ニシ</t>
    </rPh>
    <rPh sb="1" eb="3">
      <t>シヅ</t>
    </rPh>
    <rPh sb="3" eb="6">
      <t>ハッチョウメ</t>
    </rPh>
    <phoneticPr fontId="3"/>
  </si>
  <si>
    <t>宮ノ台四丁目28</t>
    <rPh sb="0" eb="1">
      <t>ミヤ</t>
    </rPh>
    <rPh sb="2" eb="3">
      <t>ダイ</t>
    </rPh>
    <rPh sb="3" eb="6">
      <t>ヨンチョウメ</t>
    </rPh>
    <phoneticPr fontId="3"/>
  </si>
  <si>
    <t>ユ－カリが丘六丁目6</t>
    <phoneticPr fontId="3"/>
  </si>
  <si>
    <t>カミシヅハラフレアイドオリ</t>
    <phoneticPr fontId="1"/>
  </si>
  <si>
    <t>カミシヅシゼンエン</t>
    <phoneticPr fontId="1"/>
  </si>
  <si>
    <t>ナカノ</t>
    <phoneticPr fontId="1"/>
  </si>
  <si>
    <t>シュクウチ</t>
    <phoneticPr fontId="1"/>
  </si>
  <si>
    <t>テラサキコブシノハラ</t>
    <phoneticPr fontId="1"/>
  </si>
  <si>
    <t>街区</t>
    <rPh sb="0" eb="2">
      <t>ガイク</t>
    </rPh>
    <phoneticPr fontId="1"/>
  </si>
  <si>
    <t>臼井</t>
    <rPh sb="0" eb="2">
      <t>ウスイ</t>
    </rPh>
    <phoneticPr fontId="1"/>
  </si>
  <si>
    <t>カミカシワバ</t>
    <phoneticPr fontId="3"/>
  </si>
  <si>
    <t>ソメイノリョクドウ</t>
    <phoneticPr fontId="1"/>
  </si>
  <si>
    <t>ユーカリが丘緑道</t>
    <rPh sb="5" eb="6">
      <t>オカ</t>
    </rPh>
    <rPh sb="6" eb="8">
      <t>リョクドウ</t>
    </rPh>
    <phoneticPr fontId="1"/>
  </si>
  <si>
    <t>ユーカリガオカリョクドウ</t>
    <phoneticPr fontId="1"/>
  </si>
  <si>
    <t>中志津七丁目23</t>
    <phoneticPr fontId="1"/>
  </si>
  <si>
    <t>臼井田字宿内795-16外5筆</t>
    <phoneticPr fontId="1"/>
  </si>
  <si>
    <t>上志津字房向台1757(地籍)他</t>
    <phoneticPr fontId="1"/>
  </si>
  <si>
    <t>風致</t>
    <rPh sb="0" eb="2">
      <t>フウチ</t>
    </rPh>
    <phoneticPr fontId="1"/>
  </si>
  <si>
    <t>馬渡829</t>
    <rPh sb="0" eb="2">
      <t>マワタシ</t>
    </rPh>
    <phoneticPr fontId="3"/>
  </si>
  <si>
    <t>ﾅｶﾞﾜﾀﾞｺｳｴﾝ</t>
    <phoneticPr fontId="1"/>
  </si>
  <si>
    <t>長和田公園</t>
    <rPh sb="0" eb="3">
      <t>ナガワダ</t>
    </rPh>
    <rPh sb="3" eb="5">
      <t>コウエン</t>
    </rPh>
    <phoneticPr fontId="1"/>
  </si>
  <si>
    <t>房向公園</t>
    <rPh sb="0" eb="1">
      <t>フサ</t>
    </rPh>
    <rPh sb="1" eb="2">
      <t>ム</t>
    </rPh>
    <rPh sb="2" eb="4">
      <t>コウエン</t>
    </rPh>
    <phoneticPr fontId="1"/>
  </si>
  <si>
    <t>フサムコウコウエン</t>
    <phoneticPr fontId="1"/>
  </si>
  <si>
    <t>鍬ノ作北公園</t>
    <rPh sb="0" eb="1">
      <t>クワ</t>
    </rPh>
    <rPh sb="2" eb="4">
      <t>サクキタ</t>
    </rPh>
    <rPh sb="4" eb="6">
      <t>コウエン</t>
    </rPh>
    <phoneticPr fontId="1"/>
  </si>
  <si>
    <t>クワノサクキタコウエン</t>
    <phoneticPr fontId="1"/>
  </si>
  <si>
    <t>上座字鍬ノ作1142-1、1143-3</t>
    <phoneticPr fontId="1"/>
  </si>
  <si>
    <t>坂ノ下やまぼうし公園</t>
    <rPh sb="0" eb="1">
      <t>サカ</t>
    </rPh>
    <rPh sb="2" eb="3">
      <t>シタ</t>
    </rPh>
    <rPh sb="8" eb="10">
      <t>コウエン</t>
    </rPh>
    <phoneticPr fontId="1"/>
  </si>
  <si>
    <t>ｻｶﾉｼﾀﾔﾏﾎﾞｳｼｺｳｴﾝ</t>
    <phoneticPr fontId="1"/>
  </si>
  <si>
    <t>ｿﾒｲﾉ7ﾁｮｳﾒﾘｮｸﾄﾞｳ</t>
    <phoneticPr fontId="1"/>
  </si>
  <si>
    <t>飯重１号街区公園（つきのき公園）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3" eb="15">
      <t>コウエン</t>
    </rPh>
    <phoneticPr fontId="3"/>
  </si>
  <si>
    <t>飯重１号近隣公園（吉見台公園）</t>
    <rPh sb="0" eb="1">
      <t>イイ</t>
    </rPh>
    <rPh sb="1" eb="2">
      <t>ジュウ</t>
    </rPh>
    <rPh sb="3" eb="4">
      <t>ゴウ</t>
    </rPh>
    <rPh sb="4" eb="6">
      <t>キンリン</t>
    </rPh>
    <rPh sb="6" eb="8">
      <t>コウエン</t>
    </rPh>
    <rPh sb="9" eb="12">
      <t>ヨシミダイ</t>
    </rPh>
    <rPh sb="12" eb="14">
      <t>コウエン</t>
    </rPh>
    <phoneticPr fontId="3"/>
  </si>
  <si>
    <t>飯重２号街区公園（えのき公園）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2" eb="14">
      <t>コウエン</t>
    </rPh>
    <phoneticPr fontId="3"/>
  </si>
  <si>
    <t>飯重３号街区公園（しらかし公園）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3" eb="15">
      <t>コウエン</t>
    </rPh>
    <phoneticPr fontId="3"/>
  </si>
  <si>
    <t>飯重４号街区公園（みずき公園）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2" eb="14">
      <t>コウエン</t>
    </rPh>
    <phoneticPr fontId="3"/>
  </si>
  <si>
    <t>飯重５号街区公園（にれのき公園）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3" eb="15">
      <t>コウエン</t>
    </rPh>
    <phoneticPr fontId="3"/>
  </si>
  <si>
    <t>飯重６号街区公園（すずかけ公園）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3" eb="15">
      <t>コウエン</t>
    </rPh>
    <phoneticPr fontId="3"/>
  </si>
  <si>
    <t>飯重７号街区公園（ゆりのき公園）</t>
    <rPh sb="0" eb="1">
      <t>イイ</t>
    </rPh>
    <rPh sb="1" eb="2">
      <t>ジュウ</t>
    </rPh>
    <rPh sb="3" eb="4">
      <t>ゴウ</t>
    </rPh>
    <rPh sb="4" eb="6">
      <t>ガイク</t>
    </rPh>
    <rPh sb="6" eb="8">
      <t>コウエン</t>
    </rPh>
    <rPh sb="13" eb="15">
      <t>コウエン</t>
    </rPh>
    <phoneticPr fontId="3"/>
  </si>
  <si>
    <t>飯重幼児公園（ねむのき公園）</t>
    <rPh sb="0" eb="1">
      <t>イイ</t>
    </rPh>
    <rPh sb="1" eb="2">
      <t>ジュウ</t>
    </rPh>
    <rPh sb="2" eb="4">
      <t>ヨウジ</t>
    </rPh>
    <rPh sb="4" eb="6">
      <t>コウエン</t>
    </rPh>
    <rPh sb="11" eb="13">
      <t>コウエン</t>
    </rPh>
    <phoneticPr fontId="3"/>
  </si>
  <si>
    <t>公園緑地課</t>
    <rPh sb="0" eb="5">
      <t>コウエンリョクチカ</t>
    </rPh>
    <phoneticPr fontId="1"/>
  </si>
  <si>
    <t>上座字矢橋488－26、488－11、488－13</t>
    <rPh sb="0" eb="2">
      <t>ジョウザ</t>
    </rPh>
    <rPh sb="2" eb="3">
      <t>アザ</t>
    </rPh>
    <rPh sb="3" eb="5">
      <t>ヤハシ</t>
    </rPh>
    <phoneticPr fontId="1"/>
  </si>
  <si>
    <t>定額機器（VA）</t>
    <rPh sb="0" eb="2">
      <t>テイガク</t>
    </rPh>
    <rPh sb="2" eb="4">
      <t>キキ</t>
    </rPh>
    <phoneticPr fontId="1"/>
  </si>
  <si>
    <t>契約</t>
    <rPh sb="0" eb="2">
      <t>ケイヤク</t>
    </rPh>
    <phoneticPr fontId="1"/>
  </si>
  <si>
    <t>使用量</t>
    <rPh sb="0" eb="3">
      <t>シヨウリョウ</t>
    </rPh>
    <phoneticPr fontId="1"/>
  </si>
  <si>
    <t>備考</t>
    <rPh sb="0" eb="2">
      <t>ビコウ</t>
    </rPh>
    <phoneticPr fontId="1"/>
  </si>
  <si>
    <t>2kVA</t>
  </si>
  <si>
    <t>1kVA</t>
    <phoneticPr fontId="1"/>
  </si>
  <si>
    <t>0.5kVA</t>
    <phoneticPr fontId="1"/>
  </si>
  <si>
    <t>2kVA</t>
    <phoneticPr fontId="1"/>
  </si>
  <si>
    <t>トイレ照明設備</t>
    <rPh sb="3" eb="5">
      <t>ショウメイ</t>
    </rPh>
    <rPh sb="5" eb="7">
      <t>セツビ</t>
    </rPh>
    <phoneticPr fontId="1"/>
  </si>
  <si>
    <t>4kVA</t>
    <phoneticPr fontId="1"/>
  </si>
  <si>
    <t>20A</t>
    <phoneticPr fontId="1"/>
  </si>
  <si>
    <t>5A</t>
    <phoneticPr fontId="1"/>
  </si>
  <si>
    <t>LED</t>
    <phoneticPr fontId="1"/>
  </si>
  <si>
    <t>3kVA</t>
    <phoneticPr fontId="1"/>
  </si>
  <si>
    <t>佐倉城址公園（両町橋）</t>
    <rPh sb="0" eb="6">
      <t>サクラジョウシコウエン</t>
    </rPh>
    <rPh sb="7" eb="9">
      <t>リョウマチ</t>
    </rPh>
    <rPh sb="9" eb="10">
      <t>ハシ</t>
    </rPh>
    <phoneticPr fontId="1"/>
  </si>
  <si>
    <t>トイレ照明設備</t>
    <rPh sb="3" eb="7">
      <t>ショウメイセツビ</t>
    </rPh>
    <phoneticPr fontId="1"/>
  </si>
  <si>
    <t>佐倉城址公園（管理事務所）</t>
    <rPh sb="0" eb="6">
      <t>サクラジョウシコウエン</t>
    </rPh>
    <rPh sb="7" eb="12">
      <t>カンリジムショ</t>
    </rPh>
    <phoneticPr fontId="1"/>
  </si>
  <si>
    <t>佐倉城址公園（御三階駐車場倉庫）</t>
    <rPh sb="0" eb="6">
      <t>サクラジョウシコウエン</t>
    </rPh>
    <rPh sb="7" eb="10">
      <t>オサンカイ</t>
    </rPh>
    <rPh sb="10" eb="13">
      <t>チュウシャジョウ</t>
    </rPh>
    <rPh sb="13" eb="15">
      <t>ソウコ</t>
    </rPh>
    <phoneticPr fontId="1"/>
  </si>
  <si>
    <t>ｽﾜﾋﾞﾖﾘｮｸﾁ（ｻｸﾗﾃｲｴﾝ）</t>
    <phoneticPr fontId="1"/>
  </si>
  <si>
    <t>鏑木町字諏訪尾余273，300-2他</t>
    <rPh sb="0" eb="3">
      <t>カブラギマチ</t>
    </rPh>
    <rPh sb="3" eb="4">
      <t>アザ</t>
    </rPh>
    <rPh sb="4" eb="6">
      <t>スワ</t>
    </rPh>
    <rPh sb="6" eb="7">
      <t>オ</t>
    </rPh>
    <rPh sb="7" eb="8">
      <t>ヨ</t>
    </rPh>
    <rPh sb="17" eb="18">
      <t>ホカ</t>
    </rPh>
    <phoneticPr fontId="1"/>
  </si>
  <si>
    <t>灯数</t>
    <rPh sb="0" eb="2">
      <t>トウスウ</t>
    </rPh>
    <phoneticPr fontId="3"/>
  </si>
  <si>
    <t>アオスゲオオツカ</t>
    <phoneticPr fontId="1"/>
  </si>
  <si>
    <t>イソベガイク</t>
    <phoneticPr fontId="1"/>
  </si>
  <si>
    <t>オオハタヒガシ</t>
    <phoneticPr fontId="1"/>
  </si>
  <si>
    <t>不明</t>
    <rPh sb="0" eb="2">
      <t>フメイ</t>
    </rPh>
    <phoneticPr fontId="1"/>
  </si>
  <si>
    <t>照明柱等
不具合数</t>
    <rPh sb="3" eb="4">
      <t>トウ</t>
    </rPh>
    <rPh sb="5" eb="8">
      <t>フグアイ</t>
    </rPh>
    <rPh sb="8" eb="9">
      <t>スウ</t>
    </rPh>
    <phoneticPr fontId="1"/>
  </si>
  <si>
    <t>枝番</t>
    <rPh sb="0" eb="1">
      <t>エダ</t>
    </rPh>
    <phoneticPr fontId="1"/>
  </si>
  <si>
    <t>屋外外灯等照明</t>
    <rPh sb="0" eb="2">
      <t>オクガイ</t>
    </rPh>
    <rPh sb="2" eb="4">
      <t>ガイトウ</t>
    </rPh>
    <rPh sb="4" eb="5">
      <t>トウ</t>
    </rPh>
    <rPh sb="5" eb="7">
      <t>ショウメイ</t>
    </rPh>
    <phoneticPr fontId="3"/>
  </si>
  <si>
    <t>屋外照明</t>
    <rPh sb="0" eb="2">
      <t>オクガイ</t>
    </rPh>
    <rPh sb="2" eb="4">
      <t>ショウメイ</t>
    </rPh>
    <phoneticPr fontId="3"/>
  </si>
  <si>
    <t>一般照明</t>
    <phoneticPr fontId="1"/>
  </si>
  <si>
    <t>合計</t>
    <rPh sb="0" eb="2">
      <t>ゴウケイ</t>
    </rPh>
    <phoneticPr fontId="1"/>
  </si>
  <si>
    <t>フットライト</t>
    <phoneticPr fontId="1"/>
  </si>
  <si>
    <t>LED照明</t>
    <phoneticPr fontId="1"/>
  </si>
  <si>
    <t>(台)</t>
    <rPh sb="1" eb="2">
      <t>ダイ</t>
    </rPh>
    <phoneticPr fontId="3"/>
  </si>
  <si>
    <t>年間点灯時間</t>
    <rPh sb="0" eb="2">
      <t>ネンカン</t>
    </rPh>
    <rPh sb="2" eb="4">
      <t>テントウ</t>
    </rPh>
    <rPh sb="4" eb="6">
      <t>ジカン</t>
    </rPh>
    <phoneticPr fontId="3"/>
  </si>
  <si>
    <t>(ｈ/年)</t>
    <rPh sb="3" eb="4">
      <t>ネン</t>
    </rPh>
    <phoneticPr fontId="3"/>
  </si>
  <si>
    <t>(W/台)</t>
    <rPh sb="3" eb="4">
      <t>ダイ</t>
    </rPh>
    <phoneticPr fontId="3"/>
  </si>
  <si>
    <t>(kWh/年)</t>
    <rPh sb="5" eb="6">
      <t>ネン</t>
    </rPh>
    <phoneticPr fontId="3"/>
  </si>
  <si>
    <t>(円/年)</t>
    <rPh sb="1" eb="2">
      <t>エン</t>
    </rPh>
    <rPh sb="3" eb="4">
      <t>ネン</t>
    </rPh>
    <phoneticPr fontId="3"/>
  </si>
  <si>
    <t>消費電力</t>
    <rPh sb="0" eb="2">
      <t>ショウヒ</t>
    </rPh>
    <rPh sb="2" eb="4">
      <t>デンリョク</t>
    </rPh>
    <phoneticPr fontId="3"/>
  </si>
  <si>
    <t>器具台数</t>
    <rPh sb="0" eb="2">
      <t>キグ</t>
    </rPh>
    <rPh sb="2" eb="4">
      <t>ダイスウ</t>
    </rPh>
    <phoneticPr fontId="3"/>
  </si>
  <si>
    <t>年間電力使用量</t>
    <rPh sb="0" eb="2">
      <t>ネンカン</t>
    </rPh>
    <rPh sb="2" eb="4">
      <t>デンリョク</t>
    </rPh>
    <rPh sb="4" eb="6">
      <t>シヨウ</t>
    </rPh>
    <rPh sb="6" eb="7">
      <t>デンリョウ</t>
    </rPh>
    <phoneticPr fontId="3"/>
  </si>
  <si>
    <t>年間電気代</t>
    <rPh sb="0" eb="2">
      <t>ネンカン</t>
    </rPh>
    <rPh sb="2" eb="4">
      <t>デンキ</t>
    </rPh>
    <rPh sb="4" eb="5">
      <t>ダイ</t>
    </rPh>
    <phoneticPr fontId="3"/>
  </si>
  <si>
    <t>想定削減量</t>
    <rPh sb="0" eb="2">
      <t>ソウテイ</t>
    </rPh>
    <rPh sb="2" eb="5">
      <t>サクゲンリョウ</t>
    </rPh>
    <phoneticPr fontId="1"/>
  </si>
  <si>
    <t>（kWh/年）</t>
    <rPh sb="5" eb="6">
      <t>ネン</t>
    </rPh>
    <phoneticPr fontId="3"/>
  </si>
  <si>
    <t>（円/年）</t>
    <rPh sb="1" eb="2">
      <t>エン</t>
    </rPh>
    <rPh sb="3" eb="4">
      <t>ネン</t>
    </rPh>
    <phoneticPr fontId="3"/>
  </si>
  <si>
    <t>型番</t>
    <rPh sb="0" eb="2">
      <t>カタバン</t>
    </rPh>
    <phoneticPr fontId="3"/>
  </si>
  <si>
    <t>電気代削減額</t>
    <phoneticPr fontId="1"/>
  </si>
  <si>
    <t>電力使用削減量</t>
    <phoneticPr fontId="1"/>
  </si>
  <si>
    <t>・令和５年度電力単価（税込）</t>
    <rPh sb="6" eb="10">
      <t>デンリョクタンカ</t>
    </rPh>
    <rPh sb="11" eb="13">
      <t>ゼイコ</t>
    </rPh>
    <phoneticPr fontId="1"/>
  </si>
  <si>
    <t>（基礎データ）</t>
    <rPh sb="1" eb="3">
      <t>キソ</t>
    </rPh>
    <phoneticPr fontId="1"/>
  </si>
  <si>
    <t>・令和５年度年間電力使用量（市内公園・緑地等）</t>
    <rPh sb="1" eb="3">
      <t>レイワ</t>
    </rPh>
    <rPh sb="4" eb="6">
      <t>ネンド</t>
    </rPh>
    <rPh sb="14" eb="16">
      <t>シナイ</t>
    </rPh>
    <rPh sb="16" eb="18">
      <t>コウエン</t>
    </rPh>
    <rPh sb="19" eb="21">
      <t>リョクチ</t>
    </rPh>
    <rPh sb="21" eb="22">
      <t>トウ</t>
    </rPh>
    <phoneticPr fontId="1"/>
  </si>
  <si>
    <t>事業対象施設別電力使用削減量及び直接工事費算出表（佐倉市公園等施設外３施設ＬＥＤ化ＥＳＣＯ事業）　市内の公園・緑地等</t>
    <rPh sb="0" eb="2">
      <t>ジギョウ</t>
    </rPh>
    <rPh sb="2" eb="4">
      <t>タイショウ</t>
    </rPh>
    <rPh sb="4" eb="6">
      <t>シセツ</t>
    </rPh>
    <rPh sb="6" eb="7">
      <t>ベツ</t>
    </rPh>
    <rPh sb="7" eb="9">
      <t>デンリョク</t>
    </rPh>
    <rPh sb="9" eb="11">
      <t>シヨウ</t>
    </rPh>
    <rPh sb="11" eb="13">
      <t>サクゲン</t>
    </rPh>
    <rPh sb="13" eb="14">
      <t>リョウ</t>
    </rPh>
    <rPh sb="14" eb="15">
      <t>オヨ</t>
    </rPh>
    <rPh sb="16" eb="18">
      <t>チョクセツ</t>
    </rPh>
    <rPh sb="18" eb="21">
      <t>コウジヒ</t>
    </rPh>
    <rPh sb="21" eb="23">
      <t>サンシュツ</t>
    </rPh>
    <rPh sb="23" eb="24">
      <t>ヒョウ</t>
    </rPh>
    <phoneticPr fontId="3"/>
  </si>
  <si>
    <t>事業対象施設別電力使用削減量及び直接工事費算出表（佐倉市公園等施設外３施設ＬＥＤ化ＥＳＣＯ事業）　佐倉市よもぎの園</t>
    <rPh sb="0" eb="2">
      <t>ジギョウ</t>
    </rPh>
    <rPh sb="2" eb="4">
      <t>タイショウ</t>
    </rPh>
    <rPh sb="4" eb="6">
      <t>シセツ</t>
    </rPh>
    <rPh sb="6" eb="7">
      <t>ベツ</t>
    </rPh>
    <rPh sb="7" eb="9">
      <t>デンリョク</t>
    </rPh>
    <rPh sb="9" eb="11">
      <t>シヨウ</t>
    </rPh>
    <rPh sb="11" eb="13">
      <t>サクゲン</t>
    </rPh>
    <rPh sb="13" eb="14">
      <t>リョウ</t>
    </rPh>
    <rPh sb="14" eb="15">
      <t>オヨ</t>
    </rPh>
    <rPh sb="16" eb="18">
      <t>チョクセツ</t>
    </rPh>
    <rPh sb="18" eb="21">
      <t>コウジヒ</t>
    </rPh>
    <rPh sb="21" eb="23">
      <t>サンシュツ</t>
    </rPh>
    <rPh sb="23" eb="24">
      <t>ヒョウ</t>
    </rPh>
    <phoneticPr fontId="3"/>
  </si>
  <si>
    <t>（現状）屋外外灯等照明</t>
    <rPh sb="1" eb="3">
      <t>ゲンジョウ</t>
    </rPh>
    <rPh sb="4" eb="6">
      <t>オクガイ</t>
    </rPh>
    <rPh sb="6" eb="8">
      <t>ガイトウ</t>
    </rPh>
    <rPh sb="8" eb="9">
      <t>トウ</t>
    </rPh>
    <rPh sb="9" eb="11">
      <t>ショウメイ</t>
    </rPh>
    <phoneticPr fontId="3"/>
  </si>
  <si>
    <t>（現状）屋外照明</t>
    <rPh sb="0" eb="8">
      <t>オクガイショウメイ</t>
    </rPh>
    <phoneticPr fontId="3"/>
  </si>
  <si>
    <t>（現状）一般照明</t>
    <phoneticPr fontId="1"/>
  </si>
  <si>
    <t>佐倉市よもぎの園</t>
    <rPh sb="0" eb="3">
      <t>サクラシ</t>
    </rPh>
    <rPh sb="7" eb="8">
      <t>ソノ</t>
    </rPh>
    <phoneticPr fontId="3"/>
  </si>
  <si>
    <t>障害福祉課</t>
    <rPh sb="0" eb="5">
      <t>ショウガイフクシカ</t>
    </rPh>
    <phoneticPr fontId="1"/>
  </si>
  <si>
    <t>・令和５年度年間電力使用量（佐倉市よもぎの園）</t>
    <rPh sb="1" eb="3">
      <t>レイワ</t>
    </rPh>
    <rPh sb="4" eb="6">
      <t>ネンド</t>
    </rPh>
    <phoneticPr fontId="1"/>
  </si>
  <si>
    <t>階数</t>
    <rPh sb="0" eb="2">
      <t>カイスウ</t>
    </rPh>
    <phoneticPr fontId="1"/>
  </si>
  <si>
    <t>室用途</t>
    <rPh sb="0" eb="1">
      <t>シツ</t>
    </rPh>
    <rPh sb="1" eb="3">
      <t>ヨウト</t>
    </rPh>
    <phoneticPr fontId="1"/>
  </si>
  <si>
    <t>健康推進課</t>
    <rPh sb="0" eb="5">
      <t>ケンコウスイシンカ</t>
    </rPh>
    <phoneticPr fontId="1"/>
  </si>
  <si>
    <t>佐倉市健康管理センター</t>
    <rPh sb="0" eb="3">
      <t>サクラシ</t>
    </rPh>
    <rPh sb="3" eb="5">
      <t>ケンコウ</t>
    </rPh>
    <rPh sb="5" eb="7">
      <t>カンリ</t>
    </rPh>
    <phoneticPr fontId="3"/>
  </si>
  <si>
    <t>事業対象施設別電力使用削減量及び直接工事費算出表（佐倉市公園等施設外３施設ＬＥＤ化ＥＳＣＯ事業）　佐倉市健康管理センター</t>
    <rPh sb="0" eb="2">
      <t>ジギョウ</t>
    </rPh>
    <rPh sb="2" eb="4">
      <t>タイショウ</t>
    </rPh>
    <rPh sb="4" eb="6">
      <t>シセツ</t>
    </rPh>
    <rPh sb="6" eb="7">
      <t>ベツ</t>
    </rPh>
    <rPh sb="7" eb="9">
      <t>デンリョク</t>
    </rPh>
    <rPh sb="9" eb="11">
      <t>シヨウ</t>
    </rPh>
    <rPh sb="11" eb="13">
      <t>サクゲン</t>
    </rPh>
    <rPh sb="13" eb="14">
      <t>リョウ</t>
    </rPh>
    <rPh sb="14" eb="15">
      <t>オヨ</t>
    </rPh>
    <rPh sb="16" eb="18">
      <t>チョクセツ</t>
    </rPh>
    <rPh sb="18" eb="21">
      <t>コウジヒ</t>
    </rPh>
    <rPh sb="21" eb="23">
      <t>サンシュツ</t>
    </rPh>
    <rPh sb="23" eb="24">
      <t>ヒョウ</t>
    </rPh>
    <phoneticPr fontId="3"/>
  </si>
  <si>
    <t>・令和５年度年間電力使用量（佐倉市健康管理センター）</t>
    <rPh sb="1" eb="3">
      <t>レイワ</t>
    </rPh>
    <rPh sb="4" eb="6">
      <t>ネンド</t>
    </rPh>
    <phoneticPr fontId="1"/>
  </si>
  <si>
    <t>事業対象施設別電力使用削減量及び直接工事費算出表（佐倉市公園等施設外３施設ＬＥＤ化ＥＳＣＯ事業）　佐倉草ぶえの丘</t>
    <rPh sb="0" eb="2">
      <t>ジギョウ</t>
    </rPh>
    <rPh sb="2" eb="4">
      <t>タイショウ</t>
    </rPh>
    <rPh sb="4" eb="6">
      <t>シセツ</t>
    </rPh>
    <rPh sb="6" eb="7">
      <t>ベツ</t>
    </rPh>
    <rPh sb="7" eb="9">
      <t>デンリョク</t>
    </rPh>
    <rPh sb="9" eb="11">
      <t>シヨウ</t>
    </rPh>
    <rPh sb="11" eb="13">
      <t>サクゲン</t>
    </rPh>
    <rPh sb="13" eb="14">
      <t>リョウ</t>
    </rPh>
    <rPh sb="14" eb="15">
      <t>オヨ</t>
    </rPh>
    <rPh sb="16" eb="18">
      <t>チョクセツ</t>
    </rPh>
    <rPh sb="18" eb="21">
      <t>コウジヒ</t>
    </rPh>
    <rPh sb="21" eb="23">
      <t>サンシュツ</t>
    </rPh>
    <rPh sb="23" eb="24">
      <t>ヒョウ</t>
    </rPh>
    <phoneticPr fontId="3"/>
  </si>
  <si>
    <t>佐倉草ぶえの丘</t>
    <rPh sb="0" eb="2">
      <t>サクラ</t>
    </rPh>
    <rPh sb="2" eb="3">
      <t>クサ</t>
    </rPh>
    <rPh sb="6" eb="7">
      <t>オカ</t>
    </rPh>
    <phoneticPr fontId="3"/>
  </si>
  <si>
    <t>農政課</t>
    <rPh sb="0" eb="3">
      <t>ノウセイカ</t>
    </rPh>
    <phoneticPr fontId="1"/>
  </si>
  <si>
    <t>施工費用</t>
    <rPh sb="0" eb="4">
      <t>セコウヒヨウ</t>
    </rPh>
    <phoneticPr fontId="1"/>
  </si>
  <si>
    <t>（円）</t>
    <rPh sb="1" eb="2">
      <t>エン</t>
    </rPh>
    <phoneticPr fontId="3"/>
  </si>
  <si>
    <t>器具費</t>
    <rPh sb="0" eb="3">
      <t>キグヒ</t>
    </rPh>
    <phoneticPr fontId="1"/>
  </si>
  <si>
    <t>取付費等</t>
    <rPh sb="0" eb="3">
      <t>トリツケヒ</t>
    </rPh>
    <rPh sb="3" eb="4">
      <t>トウ</t>
    </rPh>
    <phoneticPr fontId="1"/>
  </si>
  <si>
    <t>・令和５年度年間電力使用量（佐倉草ぶえの丘）</t>
    <rPh sb="1" eb="3">
      <t>レイワ</t>
    </rPh>
    <rPh sb="4" eb="6">
      <t>ネンド</t>
    </rPh>
    <phoneticPr fontId="1"/>
  </si>
  <si>
    <t>器具</t>
    <rPh sb="0" eb="2">
      <t>キグ</t>
    </rPh>
    <phoneticPr fontId="1"/>
  </si>
  <si>
    <t>形式等</t>
    <rPh sb="0" eb="2">
      <t>ケイシキ</t>
    </rPh>
    <rPh sb="2" eb="3">
      <t>トウ</t>
    </rPh>
    <phoneticPr fontId="1"/>
  </si>
  <si>
    <t>寸法等</t>
    <rPh sb="0" eb="2">
      <t>スンポウ</t>
    </rPh>
    <rPh sb="2" eb="3">
      <t>トウ</t>
    </rPh>
    <phoneticPr fontId="1"/>
  </si>
  <si>
    <t>台数</t>
    <rPh sb="0" eb="2">
      <t>ダイスウ</t>
    </rPh>
    <phoneticPr fontId="1"/>
  </si>
  <si>
    <t>ランプ</t>
  </si>
  <si>
    <t>ランプ</t>
    <phoneticPr fontId="1"/>
  </si>
  <si>
    <t>型番</t>
  </si>
  <si>
    <t>本数</t>
    <rPh sb="0" eb="2">
      <t>ホンスウ</t>
    </rPh>
    <phoneticPr fontId="1"/>
  </si>
  <si>
    <t>ｈ/年</t>
    <phoneticPr fontId="1"/>
  </si>
  <si>
    <t>年間点
灯時間</t>
    <rPh sb="0" eb="2">
      <t>ネンカン</t>
    </rPh>
    <rPh sb="2" eb="3">
      <t>テン</t>
    </rPh>
    <rPh sb="4" eb="5">
      <t>トウ</t>
    </rPh>
    <rPh sb="5" eb="7">
      <t>ジカン</t>
    </rPh>
    <phoneticPr fontId="1"/>
  </si>
  <si>
    <t>志津自然園</t>
    <phoneticPr fontId="3"/>
  </si>
  <si>
    <t>H595</t>
    <phoneticPr fontId="1"/>
  </si>
  <si>
    <t>H591M</t>
    <phoneticPr fontId="1"/>
  </si>
  <si>
    <t>不明</t>
    <rPh sb="0" eb="2">
      <t>フメイ</t>
    </rPh>
    <phoneticPr fontId="1"/>
  </si>
  <si>
    <t>別紙</t>
    <rPh sb="0" eb="2">
      <t>ベッシ</t>
    </rPh>
    <phoneticPr fontId="1"/>
  </si>
  <si>
    <t>YA42634</t>
    <phoneticPr fontId="1"/>
  </si>
  <si>
    <t>H591</t>
    <phoneticPr fontId="1"/>
  </si>
  <si>
    <t>H573</t>
    <phoneticPr fontId="1"/>
  </si>
  <si>
    <t>YA46224</t>
    <phoneticPr fontId="1"/>
  </si>
  <si>
    <t>HF300</t>
    <phoneticPr fontId="1"/>
  </si>
  <si>
    <t>H508</t>
    <phoneticPr fontId="1"/>
  </si>
  <si>
    <t>Ｈ591</t>
    <phoneticPr fontId="1"/>
  </si>
  <si>
    <t>YA44103</t>
    <phoneticPr fontId="1"/>
  </si>
  <si>
    <t>井野一里塚公園（増設部）</t>
    <rPh sb="0" eb="2">
      <t>イノ</t>
    </rPh>
    <rPh sb="2" eb="5">
      <t>イチリヅカ</t>
    </rPh>
    <rPh sb="5" eb="7">
      <t>コウエン</t>
    </rPh>
    <rPh sb="8" eb="10">
      <t>ゾウセツ</t>
    </rPh>
    <rPh sb="10" eb="11">
      <t>ブ</t>
    </rPh>
    <phoneticPr fontId="3"/>
  </si>
  <si>
    <t>YA42792K</t>
    <phoneticPr fontId="1"/>
  </si>
  <si>
    <t>H7852A(B)</t>
    <phoneticPr fontId="1"/>
  </si>
  <si>
    <t>H7852A</t>
    <phoneticPr fontId="1"/>
  </si>
  <si>
    <t>LED</t>
    <phoneticPr fontId="1"/>
  </si>
  <si>
    <t>LED済</t>
    <rPh sb="3" eb="4">
      <t>スミ</t>
    </rPh>
    <phoneticPr fontId="1"/>
  </si>
  <si>
    <t>100W水銀灯</t>
    <rPh sb="4" eb="7">
      <t>スイギントウ</t>
    </rPh>
    <phoneticPr fontId="1"/>
  </si>
  <si>
    <t>300W水銀灯</t>
    <rPh sb="4" eb="7">
      <t>スイギントウ</t>
    </rPh>
    <phoneticPr fontId="1"/>
  </si>
  <si>
    <t>200W水銀灯</t>
    <rPh sb="4" eb="7">
      <t>スイギントウ</t>
    </rPh>
    <phoneticPr fontId="1"/>
  </si>
  <si>
    <t>不明</t>
    <rPh sb="0" eb="2">
      <t>フメイ</t>
    </rPh>
    <phoneticPr fontId="1"/>
  </si>
  <si>
    <t>HF200</t>
    <phoneticPr fontId="1"/>
  </si>
  <si>
    <t>不明</t>
    <rPh sb="0" eb="2">
      <t>フメイ</t>
    </rPh>
    <phoneticPr fontId="1"/>
  </si>
  <si>
    <t>YA42024</t>
    <phoneticPr fontId="1"/>
  </si>
  <si>
    <t>H741</t>
    <phoneticPr fontId="1"/>
  </si>
  <si>
    <t>H591M</t>
    <phoneticPr fontId="1"/>
  </si>
  <si>
    <t>不明</t>
    <rPh sb="0" eb="2">
      <t>フメイ</t>
    </rPh>
    <phoneticPr fontId="1"/>
  </si>
  <si>
    <t>H595M</t>
    <phoneticPr fontId="1"/>
  </si>
  <si>
    <t>HGA3007C</t>
    <phoneticPr fontId="1"/>
  </si>
  <si>
    <t>不明</t>
    <rPh sb="0" eb="2">
      <t>フメイ</t>
    </rPh>
    <phoneticPr fontId="1"/>
  </si>
  <si>
    <t>HG3001M</t>
    <phoneticPr fontId="1"/>
  </si>
  <si>
    <t>HG33372</t>
    <phoneticPr fontId="1"/>
  </si>
  <si>
    <t>H595</t>
    <phoneticPr fontId="1"/>
  </si>
  <si>
    <t>応接室</t>
    <rPh sb="0" eb="2">
      <t>オウセツ</t>
    </rPh>
    <rPh sb="2" eb="3">
      <t>シツ</t>
    </rPh>
    <phoneticPr fontId="1"/>
  </si>
  <si>
    <t>埋込6灯式</t>
    <rPh sb="0" eb="2">
      <t>ウメコミ</t>
    </rPh>
    <rPh sb="3" eb="5">
      <t>アカリシキ</t>
    </rPh>
    <phoneticPr fontId="1"/>
  </si>
  <si>
    <t>ダウンライト</t>
    <phoneticPr fontId="1"/>
  </si>
  <si>
    <t>湯沸室</t>
    <rPh sb="0" eb="3">
      <t>ユワカシシツ</t>
    </rPh>
    <phoneticPr fontId="1"/>
  </si>
  <si>
    <t>埋込2灯式</t>
    <rPh sb="0" eb="2">
      <t>ウメコミ</t>
    </rPh>
    <rPh sb="3" eb="5">
      <t>アカリシキ</t>
    </rPh>
    <phoneticPr fontId="1"/>
  </si>
  <si>
    <t>男子便所</t>
    <rPh sb="0" eb="2">
      <t>ダンシ</t>
    </rPh>
    <rPh sb="2" eb="4">
      <t>ベンジョ</t>
    </rPh>
    <phoneticPr fontId="1"/>
  </si>
  <si>
    <t>埋込2灯式</t>
    <rPh sb="0" eb="2">
      <t>ウメコミ</t>
    </rPh>
    <phoneticPr fontId="1"/>
  </si>
  <si>
    <t>EV機械室</t>
    <rPh sb="2" eb="5">
      <t>キカイシツ</t>
    </rPh>
    <phoneticPr fontId="1"/>
  </si>
  <si>
    <t>逆富士型１灯式</t>
    <rPh sb="0" eb="1">
      <t>ギャク</t>
    </rPh>
    <rPh sb="1" eb="3">
      <t>フジ</t>
    </rPh>
    <rPh sb="3" eb="4">
      <t>ガタ</t>
    </rPh>
    <rPh sb="5" eb="7">
      <t>アカリシキ</t>
    </rPh>
    <phoneticPr fontId="1"/>
  </si>
  <si>
    <t>ポンプ室</t>
    <rPh sb="3" eb="4">
      <t>シツ</t>
    </rPh>
    <phoneticPr fontId="1"/>
  </si>
  <si>
    <t>印刷室</t>
    <rPh sb="0" eb="3">
      <t>インサツシツ</t>
    </rPh>
    <phoneticPr fontId="1"/>
  </si>
  <si>
    <t>埋込1灯式</t>
    <rPh sb="0" eb="2">
      <t>ウメコミ</t>
    </rPh>
    <phoneticPr fontId="1"/>
  </si>
  <si>
    <t>不明（LED）</t>
    <rPh sb="0" eb="2">
      <t>フメイ</t>
    </rPh>
    <phoneticPr fontId="1"/>
  </si>
  <si>
    <t>歯科指導室</t>
    <rPh sb="0" eb="2">
      <t>シカ</t>
    </rPh>
    <rPh sb="2" eb="5">
      <t>シドウシツ</t>
    </rPh>
    <phoneticPr fontId="1"/>
  </si>
  <si>
    <t>埋込型2灯式</t>
    <rPh sb="0" eb="2">
      <t>ウメコミ</t>
    </rPh>
    <rPh sb="2" eb="3">
      <t>ガタ</t>
    </rPh>
    <rPh sb="4" eb="6">
      <t>アカリシキ</t>
    </rPh>
    <phoneticPr fontId="1"/>
  </si>
  <si>
    <t>埋込型1灯式</t>
    <rPh sb="0" eb="2">
      <t>ウメコミ</t>
    </rPh>
    <rPh sb="2" eb="3">
      <t>ガタ</t>
    </rPh>
    <rPh sb="4" eb="6">
      <t>アカリシキ</t>
    </rPh>
    <phoneticPr fontId="1"/>
  </si>
  <si>
    <t>歯科診療室</t>
    <rPh sb="0" eb="2">
      <t>シカ</t>
    </rPh>
    <rPh sb="2" eb="5">
      <t>シンリョウシツ</t>
    </rPh>
    <phoneticPr fontId="1"/>
  </si>
  <si>
    <t>保健指導室</t>
    <rPh sb="0" eb="5">
      <t>ホケンシドウシツ</t>
    </rPh>
    <phoneticPr fontId="1"/>
  </si>
  <si>
    <t>保健指導室</t>
    <rPh sb="0" eb="2">
      <t>ホケン</t>
    </rPh>
    <rPh sb="2" eb="5">
      <t>シドウシツ</t>
    </rPh>
    <phoneticPr fontId="1"/>
  </si>
  <si>
    <t>点滴室</t>
    <rPh sb="0" eb="3">
      <t>テンテキシツ</t>
    </rPh>
    <phoneticPr fontId="1"/>
  </si>
  <si>
    <t>栄養指導室</t>
    <rPh sb="0" eb="2">
      <t>エイヨウ</t>
    </rPh>
    <rPh sb="2" eb="4">
      <t>シドウ</t>
    </rPh>
    <rPh sb="4" eb="5">
      <t>シツ</t>
    </rPh>
    <phoneticPr fontId="1"/>
  </si>
  <si>
    <t>埋込1灯式</t>
    <rPh sb="0" eb="2">
      <t>ウメコミ</t>
    </rPh>
    <rPh sb="3" eb="5">
      <t>アカリシキ</t>
    </rPh>
    <phoneticPr fontId="1"/>
  </si>
  <si>
    <t>男子便所</t>
    <rPh sb="0" eb="4">
      <t>ダンシベンジョ</t>
    </rPh>
    <phoneticPr fontId="1"/>
  </si>
  <si>
    <t>障がい者便所</t>
    <rPh sb="0" eb="1">
      <t>ショウ</t>
    </rPh>
    <rPh sb="3" eb="6">
      <t>シャベンジョ</t>
    </rPh>
    <phoneticPr fontId="1"/>
  </si>
  <si>
    <t>事務室</t>
    <rPh sb="0" eb="3">
      <t>ジムシツ</t>
    </rPh>
    <phoneticPr fontId="1"/>
  </si>
  <si>
    <t>1　屋外</t>
    <rPh sb="2" eb="4">
      <t>オクガイ</t>
    </rPh>
    <phoneticPr fontId="1"/>
  </si>
  <si>
    <t>事務室入口</t>
    <rPh sb="0" eb="3">
      <t>ジムシツ</t>
    </rPh>
    <rPh sb="3" eb="5">
      <t>イリグチ</t>
    </rPh>
    <phoneticPr fontId="1"/>
  </si>
  <si>
    <t>直付け１灯式</t>
    <rPh sb="0" eb="2">
      <t>チョクツ</t>
    </rPh>
    <rPh sb="4" eb="6">
      <t>アカリシキ</t>
    </rPh>
    <phoneticPr fontId="1"/>
  </si>
  <si>
    <t>材料室</t>
    <rPh sb="0" eb="3">
      <t>ザイリョウシツ</t>
    </rPh>
    <phoneticPr fontId="1"/>
  </si>
  <si>
    <t>機械室前倉庫</t>
    <rPh sb="0" eb="3">
      <t>キカイシツ</t>
    </rPh>
    <rPh sb="3" eb="4">
      <t>マエ</t>
    </rPh>
    <rPh sb="4" eb="6">
      <t>ソウコ</t>
    </rPh>
    <phoneticPr fontId="1"/>
  </si>
  <si>
    <t>機械室</t>
    <rPh sb="0" eb="3">
      <t>キカイシツ</t>
    </rPh>
    <phoneticPr fontId="1"/>
  </si>
  <si>
    <t>逆富士型2灯式</t>
    <rPh sb="0" eb="1">
      <t>ギャク</t>
    </rPh>
    <rPh sb="1" eb="3">
      <t>フジ</t>
    </rPh>
    <rPh sb="3" eb="4">
      <t>ガタ</t>
    </rPh>
    <rPh sb="5" eb="6">
      <t>アカリ</t>
    </rPh>
    <rPh sb="6" eb="7">
      <t>シキ</t>
    </rPh>
    <phoneticPr fontId="1"/>
  </si>
  <si>
    <t>隔離室2</t>
    <rPh sb="0" eb="2">
      <t>カクリ</t>
    </rPh>
    <rPh sb="2" eb="3">
      <t>シツ</t>
    </rPh>
    <phoneticPr fontId="1"/>
  </si>
  <si>
    <t>消毒室</t>
    <rPh sb="0" eb="2">
      <t>ショウドク</t>
    </rPh>
    <rPh sb="2" eb="3">
      <t>シツ</t>
    </rPh>
    <phoneticPr fontId="1"/>
  </si>
  <si>
    <t>一般診察室</t>
    <rPh sb="0" eb="2">
      <t>イッパン</t>
    </rPh>
    <rPh sb="2" eb="5">
      <t>シンサツシツ</t>
    </rPh>
    <phoneticPr fontId="1"/>
  </si>
  <si>
    <t>薬局</t>
    <rPh sb="0" eb="2">
      <t>ヤッキョク</t>
    </rPh>
    <phoneticPr fontId="1"/>
  </si>
  <si>
    <t>診療所</t>
    <rPh sb="0" eb="3">
      <t>シンリョウジョ</t>
    </rPh>
    <phoneticPr fontId="1"/>
  </si>
  <si>
    <t>埋込4灯式</t>
    <rPh sb="0" eb="2">
      <t>ウメコミ</t>
    </rPh>
    <phoneticPr fontId="1"/>
  </si>
  <si>
    <t>埋込</t>
    <rPh sb="0" eb="2">
      <t>ウメコミ</t>
    </rPh>
    <phoneticPr fontId="1"/>
  </si>
  <si>
    <t>隔離室1</t>
    <rPh sb="0" eb="2">
      <t>カクリ</t>
    </rPh>
    <rPh sb="2" eb="3">
      <t>シツ</t>
    </rPh>
    <phoneticPr fontId="1"/>
  </si>
  <si>
    <t>外階段（応接室隣）</t>
    <rPh sb="0" eb="1">
      <t>ソト</t>
    </rPh>
    <rPh sb="1" eb="3">
      <t>カイダン</t>
    </rPh>
    <rPh sb="4" eb="8">
      <t>オウセツシツトナリ</t>
    </rPh>
    <phoneticPr fontId="1"/>
  </si>
  <si>
    <t>外階段（栄養指導室隣）</t>
    <rPh sb="0" eb="1">
      <t>ソト</t>
    </rPh>
    <rPh sb="1" eb="3">
      <t>カイダン</t>
    </rPh>
    <rPh sb="4" eb="9">
      <t>エイヨウシドウシツ</t>
    </rPh>
    <rPh sb="9" eb="10">
      <t>トナリ</t>
    </rPh>
    <phoneticPr fontId="1"/>
  </si>
  <si>
    <t>逆富士型１灯式</t>
    <rPh sb="0" eb="4">
      <t>ギャクフジガタ</t>
    </rPh>
    <rPh sb="5" eb="7">
      <t>アカリシキ</t>
    </rPh>
    <phoneticPr fontId="1"/>
  </si>
  <si>
    <t>廊下</t>
    <rPh sb="0" eb="2">
      <t>ロウカ</t>
    </rPh>
    <phoneticPr fontId="1"/>
  </si>
  <si>
    <t>埋込3灯式</t>
    <rPh sb="0" eb="2">
      <t>ウメコミ</t>
    </rPh>
    <rPh sb="3" eb="5">
      <t>アカリシキ</t>
    </rPh>
    <phoneticPr fontId="1"/>
  </si>
  <si>
    <t>職員玄関</t>
    <rPh sb="0" eb="2">
      <t>ショクイン</t>
    </rPh>
    <rPh sb="2" eb="4">
      <t>ゲンカン</t>
    </rPh>
    <phoneticPr fontId="1"/>
  </si>
  <si>
    <t>ホール</t>
    <phoneticPr fontId="1"/>
  </si>
  <si>
    <t>埋込4灯式</t>
    <rPh sb="0" eb="2">
      <t>ウメコミ</t>
    </rPh>
    <rPh sb="3" eb="5">
      <t>アカリシキ</t>
    </rPh>
    <phoneticPr fontId="1"/>
  </si>
  <si>
    <t>風除室</t>
    <rPh sb="0" eb="3">
      <t>フウジョシツ</t>
    </rPh>
    <phoneticPr fontId="1"/>
  </si>
  <si>
    <t>小児玄関</t>
    <rPh sb="0" eb="2">
      <t>ショウニ</t>
    </rPh>
    <rPh sb="2" eb="4">
      <t>ゲンカン</t>
    </rPh>
    <phoneticPr fontId="1"/>
  </si>
  <si>
    <t>階段下倉庫</t>
    <rPh sb="0" eb="2">
      <t>カイダン</t>
    </rPh>
    <rPh sb="2" eb="3">
      <t>シタ</t>
    </rPh>
    <rPh sb="3" eb="5">
      <t>ソウコ</t>
    </rPh>
    <phoneticPr fontId="1"/>
  </si>
  <si>
    <t>北側階段</t>
    <rPh sb="0" eb="2">
      <t>キタガワ</t>
    </rPh>
    <rPh sb="2" eb="4">
      <t>カイダン</t>
    </rPh>
    <phoneticPr fontId="1"/>
  </si>
  <si>
    <t>小会議室</t>
    <rPh sb="0" eb="1">
      <t>ショウ</t>
    </rPh>
    <rPh sb="1" eb="4">
      <t>カイギシツ</t>
    </rPh>
    <phoneticPr fontId="1"/>
  </si>
  <si>
    <t>倉庫</t>
    <rPh sb="0" eb="2">
      <t>ソウコ</t>
    </rPh>
    <phoneticPr fontId="1"/>
  </si>
  <si>
    <t>埋込4灯式</t>
    <rPh sb="0" eb="2">
      <t>ウメコミ</t>
    </rPh>
    <rPh sb="3" eb="4">
      <t>アカリ</t>
    </rPh>
    <phoneticPr fontId="1"/>
  </si>
  <si>
    <t>モニター室</t>
    <rPh sb="4" eb="5">
      <t>シツ</t>
    </rPh>
    <phoneticPr fontId="1"/>
  </si>
  <si>
    <t>埋込2灯式</t>
  </si>
  <si>
    <t>聴力検査室</t>
    <rPh sb="0" eb="2">
      <t>チョウリョク</t>
    </rPh>
    <rPh sb="2" eb="4">
      <t>ケンサ</t>
    </rPh>
    <rPh sb="4" eb="5">
      <t>シツ</t>
    </rPh>
    <phoneticPr fontId="1"/>
  </si>
  <si>
    <t>聴能訓練室</t>
    <rPh sb="0" eb="2">
      <t>チョウノウ</t>
    </rPh>
    <rPh sb="2" eb="4">
      <t>クンレン</t>
    </rPh>
    <rPh sb="4" eb="5">
      <t>シツ</t>
    </rPh>
    <phoneticPr fontId="1"/>
  </si>
  <si>
    <t>言語指導室</t>
    <rPh sb="0" eb="2">
      <t>ゲンゴ</t>
    </rPh>
    <rPh sb="2" eb="5">
      <t>シドウシツ</t>
    </rPh>
    <phoneticPr fontId="1"/>
  </si>
  <si>
    <t>中会議室</t>
    <rPh sb="0" eb="1">
      <t>チュウ</t>
    </rPh>
    <rPh sb="1" eb="4">
      <t>カイギシツ</t>
    </rPh>
    <phoneticPr fontId="1"/>
  </si>
  <si>
    <t>逆富士型2灯式</t>
    <rPh sb="0" eb="4">
      <t>ギャクフジガタ</t>
    </rPh>
    <rPh sb="5" eb="7">
      <t>アカリシキ</t>
    </rPh>
    <phoneticPr fontId="1"/>
  </si>
  <si>
    <t>注射室</t>
    <rPh sb="0" eb="3">
      <t>チュウシャシツ</t>
    </rPh>
    <phoneticPr fontId="1"/>
  </si>
  <si>
    <t>問診室</t>
    <rPh sb="0" eb="2">
      <t>モンシン</t>
    </rPh>
    <rPh sb="2" eb="3">
      <t>シツ</t>
    </rPh>
    <phoneticPr fontId="1"/>
  </si>
  <si>
    <t>受付室</t>
    <rPh sb="0" eb="2">
      <t>ウケツケ</t>
    </rPh>
    <rPh sb="2" eb="3">
      <t>シツ</t>
    </rPh>
    <phoneticPr fontId="1"/>
  </si>
  <si>
    <t>埋込1灯式</t>
    <rPh sb="0" eb="2">
      <t>ウメコミ</t>
    </rPh>
    <rPh sb="3" eb="4">
      <t>アカリ</t>
    </rPh>
    <rPh sb="4" eb="5">
      <t>シキ</t>
    </rPh>
    <phoneticPr fontId="1"/>
  </si>
  <si>
    <t>女子便所</t>
    <rPh sb="0" eb="2">
      <t>ジョシ</t>
    </rPh>
    <rPh sb="2" eb="4">
      <t>ベンジョ</t>
    </rPh>
    <phoneticPr fontId="1"/>
  </si>
  <si>
    <t>前室</t>
    <rPh sb="0" eb="1">
      <t>マエ</t>
    </rPh>
    <rPh sb="1" eb="2">
      <t>シツ</t>
    </rPh>
    <phoneticPr fontId="1"/>
  </si>
  <si>
    <t>埋込3灯式</t>
    <rPh sb="0" eb="2">
      <t>ウメコミ</t>
    </rPh>
    <rPh sb="3" eb="4">
      <t>アカリ</t>
    </rPh>
    <rPh sb="4" eb="5">
      <t>シキ</t>
    </rPh>
    <phoneticPr fontId="1"/>
  </si>
  <si>
    <t>2　屋外</t>
    <rPh sb="2" eb="3">
      <t>ヤ</t>
    </rPh>
    <rPh sb="3" eb="4">
      <t>ガイ</t>
    </rPh>
    <phoneticPr fontId="1"/>
  </si>
  <si>
    <t>外階段</t>
    <rPh sb="0" eb="1">
      <t>ソト</t>
    </rPh>
    <rPh sb="1" eb="3">
      <t>カイダン</t>
    </rPh>
    <phoneticPr fontId="1"/>
  </si>
  <si>
    <t>逆富士型1灯式</t>
    <rPh sb="0" eb="1">
      <t>ギャク</t>
    </rPh>
    <rPh sb="1" eb="3">
      <t>フジ</t>
    </rPh>
    <rPh sb="3" eb="4">
      <t>ガタ</t>
    </rPh>
    <rPh sb="5" eb="6">
      <t>アカリ</t>
    </rPh>
    <rPh sb="6" eb="7">
      <t>シキ</t>
    </rPh>
    <phoneticPr fontId="1"/>
  </si>
  <si>
    <t>階段</t>
    <rPh sb="0" eb="2">
      <t>カイダン</t>
    </rPh>
    <phoneticPr fontId="1"/>
  </si>
  <si>
    <t>新女子便所</t>
    <rPh sb="0" eb="1">
      <t>シン</t>
    </rPh>
    <rPh sb="1" eb="3">
      <t>ジョシ</t>
    </rPh>
    <rPh sb="3" eb="5">
      <t>ベンジョ</t>
    </rPh>
    <phoneticPr fontId="1"/>
  </si>
  <si>
    <t>埋込2灯式</t>
    <rPh sb="0" eb="2">
      <t>ウメコミ</t>
    </rPh>
    <rPh sb="3" eb="4">
      <t>アカリ</t>
    </rPh>
    <rPh sb="4" eb="5">
      <t>シキ</t>
    </rPh>
    <phoneticPr fontId="1"/>
  </si>
  <si>
    <t>女子更衣室</t>
    <rPh sb="0" eb="2">
      <t>ジョシ</t>
    </rPh>
    <rPh sb="2" eb="5">
      <t>コウイシツ</t>
    </rPh>
    <phoneticPr fontId="1"/>
  </si>
  <si>
    <t>埋込4灯式</t>
    <rPh sb="0" eb="2">
      <t>ウメコミ</t>
    </rPh>
    <rPh sb="3" eb="4">
      <t>アカリ</t>
    </rPh>
    <rPh sb="4" eb="5">
      <t>シキ</t>
    </rPh>
    <phoneticPr fontId="1"/>
  </si>
  <si>
    <t>埋込式</t>
    <rPh sb="0" eb="2">
      <t>ウメコミ</t>
    </rPh>
    <rPh sb="2" eb="3">
      <t>シキ</t>
    </rPh>
    <phoneticPr fontId="1"/>
  </si>
  <si>
    <t>歯科会議室</t>
    <rPh sb="0" eb="2">
      <t>シカ</t>
    </rPh>
    <rPh sb="2" eb="5">
      <t>カイギシツ</t>
    </rPh>
    <phoneticPr fontId="1"/>
  </si>
  <si>
    <t>和室</t>
    <rPh sb="0" eb="2">
      <t>ワシツ</t>
    </rPh>
    <phoneticPr fontId="1"/>
  </si>
  <si>
    <t>医科会議室</t>
    <rPh sb="0" eb="2">
      <t>イカ</t>
    </rPh>
    <rPh sb="2" eb="5">
      <t>カイギシツ</t>
    </rPh>
    <phoneticPr fontId="1"/>
  </si>
  <si>
    <t>大会議室</t>
    <rPh sb="0" eb="1">
      <t>ダイ</t>
    </rPh>
    <rPh sb="1" eb="4">
      <t>カイギシツ</t>
    </rPh>
    <phoneticPr fontId="1"/>
  </si>
  <si>
    <t>埋込3灯式</t>
    <rPh sb="0" eb="2">
      <t>ウメコミ</t>
    </rPh>
    <phoneticPr fontId="1"/>
  </si>
  <si>
    <t>ブラケット</t>
    <phoneticPr fontId="1"/>
  </si>
  <si>
    <t>3　屋外</t>
    <rPh sb="2" eb="3">
      <t>ヤ</t>
    </rPh>
    <rPh sb="3" eb="4">
      <t>ガイ</t>
    </rPh>
    <phoneticPr fontId="1"/>
  </si>
  <si>
    <t>屋外</t>
    <rPh sb="0" eb="2">
      <t>ヤガイ</t>
    </rPh>
    <phoneticPr fontId="1"/>
  </si>
  <si>
    <t>駐車場</t>
    <rPh sb="0" eb="3">
      <t>チュウシャジョウ</t>
    </rPh>
    <phoneticPr fontId="1"/>
  </si>
  <si>
    <t>ポール灯</t>
    <rPh sb="3" eb="4">
      <t>アカリ</t>
    </rPh>
    <phoneticPr fontId="1"/>
  </si>
  <si>
    <t>投光器</t>
    <rPh sb="0" eb="3">
      <t>トウコウキ</t>
    </rPh>
    <phoneticPr fontId="1"/>
  </si>
  <si>
    <t>看板</t>
    <rPh sb="0" eb="2">
      <t>カンバン</t>
    </rPh>
    <phoneticPr fontId="1"/>
  </si>
  <si>
    <t>便宜上灯数１
実際の灯数は未確認</t>
    <rPh sb="0" eb="3">
      <t>ベンギジョウ</t>
    </rPh>
    <rPh sb="3" eb="5">
      <t>トウスウ</t>
    </rPh>
    <rPh sb="7" eb="9">
      <t>ジッサイ</t>
    </rPh>
    <rPh sb="10" eb="12">
      <t>トウスウ</t>
    </rPh>
    <rPh sb="13" eb="16">
      <t>ミカクニン</t>
    </rPh>
    <phoneticPr fontId="1"/>
  </si>
  <si>
    <t>ランプ名</t>
    <rPh sb="3" eb="4">
      <t>メイ</t>
    </rPh>
    <phoneticPr fontId="1"/>
  </si>
  <si>
    <t>消費電力</t>
    <rPh sb="0" eb="2">
      <t>ショウヒ</t>
    </rPh>
    <rPh sb="2" eb="4">
      <t>デンリョク</t>
    </rPh>
    <phoneticPr fontId="1"/>
  </si>
  <si>
    <t>年間点灯時間</t>
    <rPh sb="0" eb="2">
      <t>ネンカン</t>
    </rPh>
    <rPh sb="2" eb="4">
      <t>テントウ</t>
    </rPh>
    <rPh sb="4" eb="6">
      <t>ジカン</t>
    </rPh>
    <phoneticPr fontId="1"/>
  </si>
  <si>
    <t>日数</t>
    <rPh sb="0" eb="2">
      <t>ニッスウ</t>
    </rPh>
    <phoneticPr fontId="1"/>
  </si>
  <si>
    <t>一日当たり使用時間</t>
    <rPh sb="0" eb="2">
      <t>イチニチ</t>
    </rPh>
    <rPh sb="2" eb="3">
      <t>ア</t>
    </rPh>
    <rPh sb="5" eb="7">
      <t>シヨウ</t>
    </rPh>
    <rPh sb="7" eb="9">
      <t>ジカン</t>
    </rPh>
    <phoneticPr fontId="1"/>
  </si>
  <si>
    <t>FL10W</t>
  </si>
  <si>
    <t>FL20W</t>
  </si>
  <si>
    <t>FL40W</t>
    <phoneticPr fontId="1"/>
  </si>
  <si>
    <t>FL65W</t>
    <phoneticPr fontId="1"/>
  </si>
  <si>
    <t>Hf16W</t>
    <phoneticPr fontId="1"/>
  </si>
  <si>
    <t>Hf32W</t>
    <phoneticPr fontId="1"/>
  </si>
  <si>
    <t>FCL30+32+40W</t>
  </si>
  <si>
    <t>FCL32+40W</t>
    <phoneticPr fontId="1"/>
  </si>
  <si>
    <t>FCL30+32W</t>
  </si>
  <si>
    <t>FCL20W</t>
  </si>
  <si>
    <t>FCL30W</t>
  </si>
  <si>
    <t>FCL40W</t>
  </si>
  <si>
    <t>FHP45W</t>
    <phoneticPr fontId="1"/>
  </si>
  <si>
    <t>FHT24W</t>
    <phoneticPr fontId="1"/>
  </si>
  <si>
    <t>FHT32W</t>
    <phoneticPr fontId="1"/>
  </si>
  <si>
    <t>FHT42W</t>
    <phoneticPr fontId="1"/>
  </si>
  <si>
    <t>IL20W</t>
    <phoneticPr fontId="1"/>
  </si>
  <si>
    <t>IL40W</t>
  </si>
  <si>
    <t>IL60W</t>
  </si>
  <si>
    <t>IL100W</t>
    <phoneticPr fontId="1"/>
  </si>
  <si>
    <t>FDL13W</t>
  </si>
  <si>
    <t>FDL18W</t>
  </si>
  <si>
    <t>FDL27W</t>
  </si>
  <si>
    <t>FPL18W</t>
    <phoneticPr fontId="1"/>
  </si>
  <si>
    <t>FPL36W</t>
    <phoneticPr fontId="1"/>
  </si>
  <si>
    <t>FPL55W</t>
  </si>
  <si>
    <t>HF100</t>
    <phoneticPr fontId="1"/>
  </si>
  <si>
    <t>HF250</t>
    <phoneticPr fontId="1"/>
  </si>
  <si>
    <t>HF400</t>
    <phoneticPr fontId="1"/>
  </si>
  <si>
    <t>FL110W</t>
  </si>
  <si>
    <t>RF110V100W</t>
  </si>
  <si>
    <t>EFA15EN</t>
  </si>
  <si>
    <t>FML13W</t>
    <phoneticPr fontId="1"/>
  </si>
  <si>
    <t>FML27W</t>
    <phoneticPr fontId="1"/>
  </si>
  <si>
    <t>FML36W</t>
    <phoneticPr fontId="1"/>
  </si>
  <si>
    <t>レフ電球100W</t>
    <rPh sb="2" eb="4">
      <t>デンキュウ</t>
    </rPh>
    <phoneticPr fontId="1"/>
  </si>
  <si>
    <t>ランプ１本
消費電力</t>
    <rPh sb="4" eb="5">
      <t>ホン</t>
    </rPh>
    <rPh sb="6" eb="8">
      <t>ショウヒ</t>
    </rPh>
    <rPh sb="8" eb="10">
      <t>デンリョク</t>
    </rPh>
    <phoneticPr fontId="1"/>
  </si>
  <si>
    <t>W/本</t>
    <phoneticPr fontId="1"/>
  </si>
  <si>
    <t>不明（屋外外灯）</t>
    <rPh sb="0" eb="2">
      <t>フメイ</t>
    </rPh>
    <phoneticPr fontId="1"/>
  </si>
  <si>
    <t>防水型</t>
    <phoneticPr fontId="1"/>
  </si>
  <si>
    <t>IL40W</t>
    <phoneticPr fontId="1"/>
  </si>
  <si>
    <t>FL20W</t>
    <phoneticPr fontId="1"/>
  </si>
  <si>
    <t>不明（屋外照明）</t>
  </si>
  <si>
    <t>不明（屋外照明）</t>
    <rPh sb="0" eb="2">
      <t>フメイ</t>
    </rPh>
    <phoneticPr fontId="1"/>
  </si>
  <si>
    <t>FPL28W</t>
    <phoneticPr fontId="1"/>
  </si>
  <si>
    <t>FL32W</t>
  </si>
  <si>
    <t>FL32W</t>
    <phoneticPr fontId="1"/>
  </si>
  <si>
    <t>FDL13W</t>
    <phoneticPr fontId="1"/>
  </si>
  <si>
    <t>IL60W</t>
    <phoneticPr fontId="1"/>
  </si>
  <si>
    <t>FPL96W</t>
  </si>
  <si>
    <t>FPL96W</t>
    <phoneticPr fontId="1"/>
  </si>
  <si>
    <t>FHF32EX</t>
    <phoneticPr fontId="1"/>
  </si>
  <si>
    <t>LDL40SN</t>
    <phoneticPr fontId="1"/>
  </si>
  <si>
    <t>FL10W</t>
    <phoneticPr fontId="1"/>
  </si>
  <si>
    <t>ウォールウォッシャー</t>
    <phoneticPr fontId="1"/>
  </si>
  <si>
    <t>不明（一般照明）</t>
    <rPh sb="0" eb="2">
      <t>フメイ</t>
    </rPh>
    <phoneticPr fontId="1"/>
  </si>
  <si>
    <t>FL55W</t>
    <phoneticPr fontId="1"/>
  </si>
  <si>
    <t>IL200W</t>
    <phoneticPr fontId="1"/>
  </si>
  <si>
    <t>FLR40W</t>
    <phoneticPr fontId="1"/>
  </si>
  <si>
    <t>年間
電力使用量</t>
    <phoneticPr fontId="1"/>
  </si>
  <si>
    <t>kWh/年</t>
    <phoneticPr fontId="1"/>
  </si>
  <si>
    <t>年間
電気代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</si>
  <si>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</si>
  <si>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</si>
  <si>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1階</t>
    <rPh sb="1" eb="2">
      <t>カイ</t>
    </rPh>
    <phoneticPr fontId="1"/>
  </si>
  <si>
    <t>事務所</t>
    <rPh sb="0" eb="3">
      <t>ジムショ</t>
    </rPh>
    <phoneticPr fontId="1"/>
  </si>
  <si>
    <t>バラ資料室</t>
    <rPh sb="2" eb="5">
      <t>シリョウシツ</t>
    </rPh>
    <phoneticPr fontId="1"/>
  </si>
  <si>
    <t>投光器・大　41-7926ND</t>
    <rPh sb="0" eb="3">
      <t>トウコウキ</t>
    </rPh>
    <rPh sb="4" eb="5">
      <t>ダイ</t>
    </rPh>
    <phoneticPr fontId="1"/>
  </si>
  <si>
    <t>JD110V250W</t>
    <phoneticPr fontId="1"/>
  </si>
  <si>
    <t>投光器・中</t>
    <rPh sb="0" eb="3">
      <t>トウコウキ</t>
    </rPh>
    <rPh sb="4" eb="5">
      <t>チュウ</t>
    </rPh>
    <phoneticPr fontId="1"/>
  </si>
  <si>
    <t>投光器・小</t>
    <rPh sb="0" eb="3">
      <t>トウコウキ</t>
    </rPh>
    <rPh sb="4" eb="5">
      <t>ショウ</t>
    </rPh>
    <phoneticPr fontId="1"/>
  </si>
  <si>
    <t>DL60W×1</t>
    <phoneticPr fontId="1"/>
  </si>
  <si>
    <t>LW100V57W</t>
    <phoneticPr fontId="1"/>
  </si>
  <si>
    <t>シーリングライト</t>
    <phoneticPr fontId="1"/>
  </si>
  <si>
    <t>管理人室</t>
    <rPh sb="0" eb="4">
      <t>カンリニンシツ</t>
    </rPh>
    <phoneticPr fontId="1"/>
  </si>
  <si>
    <t>埋込型　LED</t>
    <rPh sb="0" eb="3">
      <t>ウメコミガタ</t>
    </rPh>
    <phoneticPr fontId="1"/>
  </si>
  <si>
    <t>NAF1CLA9</t>
    <phoneticPr fontId="1"/>
  </si>
  <si>
    <t>管理人室リビング</t>
    <rPh sb="0" eb="4">
      <t>カンリニンシツ</t>
    </rPh>
    <phoneticPr fontId="1"/>
  </si>
  <si>
    <t>管理人室奥右和室</t>
    <rPh sb="0" eb="4">
      <t>カンリニンシツ</t>
    </rPh>
    <rPh sb="4" eb="6">
      <t>オクミギ</t>
    </rPh>
    <rPh sb="6" eb="8">
      <t>ワシツ</t>
    </rPh>
    <phoneticPr fontId="1"/>
  </si>
  <si>
    <t>管理人室奥左和室</t>
    <rPh sb="0" eb="4">
      <t>カンリニンシツ</t>
    </rPh>
    <rPh sb="4" eb="5">
      <t>オク</t>
    </rPh>
    <rPh sb="5" eb="6">
      <t>ヒダリ</t>
    </rPh>
    <rPh sb="6" eb="8">
      <t>ワシツ</t>
    </rPh>
    <phoneticPr fontId="1"/>
  </si>
  <si>
    <t>LDA-C1-2A</t>
    <phoneticPr fontId="1"/>
  </si>
  <si>
    <t>ロビー</t>
    <phoneticPr fontId="1"/>
  </si>
  <si>
    <t>DL60×1</t>
    <phoneticPr fontId="1"/>
  </si>
  <si>
    <t>下駄箱上部</t>
    <rPh sb="0" eb="3">
      <t>ゲタバコ</t>
    </rPh>
    <rPh sb="3" eb="5">
      <t>ジョウブ</t>
    </rPh>
    <phoneticPr fontId="1"/>
  </si>
  <si>
    <t>芝生側</t>
    <rPh sb="0" eb="3">
      <t>シバフガワ</t>
    </rPh>
    <phoneticPr fontId="1"/>
  </si>
  <si>
    <t>研修室</t>
    <rPh sb="0" eb="3">
      <t>ケンシュウシツ</t>
    </rPh>
    <phoneticPr fontId="1"/>
  </si>
  <si>
    <t>学習室</t>
    <rPh sb="0" eb="3">
      <t>ガクシュウシツ</t>
    </rPh>
    <phoneticPr fontId="1"/>
  </si>
  <si>
    <t>更衣室</t>
    <rPh sb="0" eb="3">
      <t>コウイシツ</t>
    </rPh>
    <phoneticPr fontId="1"/>
  </si>
  <si>
    <t>準備室</t>
    <rPh sb="0" eb="3">
      <t>ジュンビシツ</t>
    </rPh>
    <phoneticPr fontId="1"/>
  </si>
  <si>
    <t>応接室</t>
    <rPh sb="0" eb="3">
      <t>オウセツシツ</t>
    </rPh>
    <phoneticPr fontId="1"/>
  </si>
  <si>
    <t>食堂側トイレ前廊下</t>
    <rPh sb="0" eb="3">
      <t>ショクドウガワ</t>
    </rPh>
    <rPh sb="6" eb="7">
      <t>マエ</t>
    </rPh>
    <rPh sb="7" eb="9">
      <t>ロウカ</t>
    </rPh>
    <phoneticPr fontId="1"/>
  </si>
  <si>
    <t>エントランス</t>
    <phoneticPr fontId="1"/>
  </si>
  <si>
    <t>壁掛け灯</t>
    <rPh sb="0" eb="2">
      <t>カベカ</t>
    </rPh>
    <rPh sb="3" eb="4">
      <t>トウ</t>
    </rPh>
    <phoneticPr fontId="1"/>
  </si>
  <si>
    <t>埋込型</t>
    <rPh sb="0" eb="3">
      <t>ウメコミガタ</t>
    </rPh>
    <phoneticPr fontId="1"/>
  </si>
  <si>
    <t>2階</t>
    <rPh sb="1" eb="2">
      <t>カイ</t>
    </rPh>
    <phoneticPr fontId="1"/>
  </si>
  <si>
    <t>風</t>
    <rPh sb="0" eb="1">
      <t>カゼ</t>
    </rPh>
    <phoneticPr fontId="1"/>
  </si>
  <si>
    <t>60W電球</t>
    <rPh sb="3" eb="5">
      <t>デンキュウ</t>
    </rPh>
    <phoneticPr fontId="1"/>
  </si>
  <si>
    <t>前室</t>
    <rPh sb="0" eb="2">
      <t>ゼンシツ</t>
    </rPh>
    <phoneticPr fontId="1"/>
  </si>
  <si>
    <t>あじさい・あさがお</t>
    <phoneticPr fontId="1"/>
  </si>
  <si>
    <t>AUE37004</t>
    <phoneticPr fontId="1"/>
  </si>
  <si>
    <t>すみれ・つくし</t>
    <phoneticPr fontId="1"/>
  </si>
  <si>
    <t>ひまわり</t>
    <phoneticPr fontId="1"/>
  </si>
  <si>
    <t>たんぽぽ</t>
    <phoneticPr fontId="1"/>
  </si>
  <si>
    <t>あざみ</t>
    <phoneticPr fontId="1"/>
  </si>
  <si>
    <t>やまゆり</t>
    <phoneticPr fontId="1"/>
  </si>
  <si>
    <t>太陽</t>
    <rPh sb="0" eb="2">
      <t>タイヨウ</t>
    </rPh>
    <phoneticPr fontId="1"/>
  </si>
  <si>
    <t>ログハウス</t>
    <phoneticPr fontId="1"/>
  </si>
  <si>
    <t>やまぶき</t>
    <phoneticPr fontId="1"/>
  </si>
  <si>
    <t>OHE5415B-1</t>
    <phoneticPr fontId="1"/>
  </si>
  <si>
    <t>リビング</t>
    <phoneticPr fontId="1"/>
  </si>
  <si>
    <t>風呂</t>
    <rPh sb="0" eb="2">
      <t>フロ</t>
    </rPh>
    <phoneticPr fontId="1"/>
  </si>
  <si>
    <t>D56-2601</t>
    <phoneticPr fontId="1"/>
  </si>
  <si>
    <t>足元灯</t>
    <rPh sb="0" eb="3">
      <t>アシモトトウ</t>
    </rPh>
    <phoneticPr fontId="1"/>
  </si>
  <si>
    <t>台所灯</t>
    <rPh sb="0" eb="2">
      <t>ダイドコロ</t>
    </rPh>
    <rPh sb="2" eb="3">
      <t>トウ</t>
    </rPh>
    <phoneticPr fontId="1"/>
  </si>
  <si>
    <t>ML305</t>
    <phoneticPr fontId="1"/>
  </si>
  <si>
    <t>こぶし</t>
    <phoneticPr fontId="1"/>
  </si>
  <si>
    <t>もくれん</t>
    <phoneticPr fontId="1"/>
  </si>
  <si>
    <t>つつじ</t>
    <phoneticPr fontId="1"/>
  </si>
  <si>
    <t>LDA-TDG（LED）</t>
    <phoneticPr fontId="1"/>
  </si>
  <si>
    <t>H581</t>
  </si>
  <si>
    <t>HF200</t>
  </si>
  <si>
    <t>HG33372</t>
  </si>
  <si>
    <t>H616</t>
  </si>
  <si>
    <t>HF300</t>
  </si>
  <si>
    <t>H562</t>
  </si>
  <si>
    <t>HF100</t>
  </si>
  <si>
    <t>LED</t>
  </si>
  <si>
    <t>HG8006N</t>
  </si>
  <si>
    <t>FLR40W</t>
  </si>
  <si>
    <t>JD110V250W</t>
  </si>
  <si>
    <t>LW100V57W</t>
    <phoneticPr fontId="1"/>
  </si>
  <si>
    <t>円形蛍光灯</t>
  </si>
  <si>
    <t>円形蛍光灯</t>
    <phoneticPr fontId="1"/>
  </si>
  <si>
    <t>LDA8L-G（LED）</t>
    <phoneticPr fontId="1"/>
  </si>
  <si>
    <t>ECOLUXHE（LED）</t>
    <phoneticPr fontId="1"/>
  </si>
  <si>
    <t>埋込下側解放型</t>
    <rPh sb="0" eb="2">
      <t>ウメコミ</t>
    </rPh>
    <rPh sb="2" eb="4">
      <t>シタガワ</t>
    </rPh>
    <rPh sb="4" eb="6">
      <t>カイホウ</t>
    </rPh>
    <rPh sb="6" eb="7">
      <t>ガタ</t>
    </rPh>
    <phoneticPr fontId="1"/>
  </si>
  <si>
    <t>FLR20S</t>
    <phoneticPr fontId="1"/>
  </si>
  <si>
    <t>FLR20S</t>
    <phoneticPr fontId="1"/>
  </si>
  <si>
    <t>FCL32+40W</t>
  </si>
  <si>
    <t>LW50W（LED）</t>
    <phoneticPr fontId="1"/>
  </si>
  <si>
    <t>ダウンライト　埋込型</t>
    <rPh sb="7" eb="10">
      <t>ウメコミガタ</t>
    </rPh>
    <phoneticPr fontId="1"/>
  </si>
  <si>
    <t>ダウンライト　天井釣型</t>
    <phoneticPr fontId="1"/>
  </si>
  <si>
    <t>FL15W</t>
  </si>
  <si>
    <t>FL15W</t>
    <phoneticPr fontId="1"/>
  </si>
  <si>
    <t>FL15W</t>
    <phoneticPr fontId="1"/>
  </si>
  <si>
    <t>不明</t>
    <phoneticPr fontId="1"/>
  </si>
  <si>
    <t>KA1127</t>
    <phoneticPr fontId="1"/>
  </si>
  <si>
    <t>HG-8006N</t>
    <phoneticPr fontId="1"/>
  </si>
  <si>
    <t>H595</t>
    <phoneticPr fontId="1"/>
  </si>
  <si>
    <t>【作業要領】</t>
    <rPh sb="1" eb="3">
      <t>サギョウ</t>
    </rPh>
    <rPh sb="3" eb="5">
      <t>ヨウリョウ</t>
    </rPh>
    <phoneticPr fontId="1"/>
  </si>
  <si>
    <t>①</t>
    <phoneticPr fontId="1"/>
  </si>
  <si>
    <t>黄色セル以外のセルは編集しないでください。また、セルの挿入や削除も行わないでください。</t>
    <rPh sb="27" eb="29">
      <t>ソウニュウ</t>
    </rPh>
    <rPh sb="30" eb="32">
      <t>サクジョ</t>
    </rPh>
    <rPh sb="33" eb="34">
      <t>オコナ</t>
    </rPh>
    <phoneticPr fontId="1"/>
  </si>
  <si>
    <t>②</t>
    <phoneticPr fontId="1"/>
  </si>
  <si>
    <t>更新を提案する行の型番（BE列）・消費電力（BH列）は、様式11-1及び機器仕様図等との整合に留意して入力し、入力後フォントの色を赤、太字にしてください。</t>
    <rPh sb="55" eb="58">
      <t>ニュウリョクゴ</t>
    </rPh>
    <phoneticPr fontId="1"/>
  </si>
  <si>
    <t>③</t>
    <phoneticPr fontId="1"/>
  </si>
  <si>
    <t>更新を提案しない行は、型番（BE列）・器具台数（BF列）は未入力とし、消費電力（BH列）は、現在の器具のものを入力してください。</t>
    <rPh sb="8" eb="9">
      <t>ギョウ</t>
    </rPh>
    <rPh sb="11" eb="13">
      <t>カタバン</t>
    </rPh>
    <rPh sb="16" eb="17">
      <t>レツ</t>
    </rPh>
    <rPh sb="19" eb="23">
      <t>キグダイスウ</t>
    </rPh>
    <rPh sb="26" eb="27">
      <t>レツ</t>
    </rPh>
    <rPh sb="29" eb="32">
      <t>ミニュウリョク</t>
    </rPh>
    <rPh sb="35" eb="37">
      <t>ショウヒ</t>
    </rPh>
    <rPh sb="37" eb="39">
      <t>デンリョク</t>
    </rPh>
    <rPh sb="42" eb="43">
      <t>レツ</t>
    </rPh>
    <rPh sb="46" eb="48">
      <t>ゲンザイ</t>
    </rPh>
    <rPh sb="49" eb="51">
      <t>キグ</t>
    </rPh>
    <rPh sb="55" eb="57">
      <t>ニュウリョク</t>
    </rPh>
    <phoneticPr fontId="1"/>
  </si>
  <si>
    <t>④</t>
    <phoneticPr fontId="1"/>
  </si>
  <si>
    <t>⑤</t>
    <phoneticPr fontId="1"/>
  </si>
  <si>
    <t>調光制御（昼光利用や人感センサなど）が可能な照明器具を採用する場合、機器仕様図等に記載の消費電力から20％（小数点第2位以下切り捨て）を除くことができるものとします。</t>
    <phoneticPr fontId="1"/>
  </si>
  <si>
    <t>注：灯数は、確定値ではないため現状と異なる可能性があります。</t>
    <rPh sb="0" eb="1">
      <t>チュウ</t>
    </rPh>
    <phoneticPr fontId="1"/>
  </si>
  <si>
    <t>LED済</t>
    <phoneticPr fontId="1"/>
  </si>
  <si>
    <t>LED済</t>
    <phoneticPr fontId="1"/>
  </si>
  <si>
    <t>１階</t>
    <rPh sb="1" eb="2">
      <t>カイ</t>
    </rPh>
    <phoneticPr fontId="1"/>
  </si>
  <si>
    <t>埋込2灯式</t>
    <rPh sb="0" eb="2">
      <t>ウメコミ</t>
    </rPh>
    <rPh sb="3" eb="4">
      <t>トウ</t>
    </rPh>
    <rPh sb="4" eb="5">
      <t>シキ</t>
    </rPh>
    <phoneticPr fontId="1"/>
  </si>
  <si>
    <t>1280×330</t>
    <phoneticPr fontId="1"/>
  </si>
  <si>
    <t>１階 作業室</t>
    <rPh sb="0" eb="2">
      <t>イッカイ</t>
    </rPh>
    <rPh sb="3" eb="5">
      <t>サギョウ</t>
    </rPh>
    <rPh sb="5" eb="6">
      <t>シツ</t>
    </rPh>
    <phoneticPr fontId="1"/>
  </si>
  <si>
    <t>作業室内 倉庫1</t>
    <rPh sb="0" eb="2">
      <t>サギョウ</t>
    </rPh>
    <rPh sb="2" eb="3">
      <t>シツ</t>
    </rPh>
    <rPh sb="3" eb="4">
      <t>ナイ</t>
    </rPh>
    <rPh sb="5" eb="7">
      <t>ソウコ</t>
    </rPh>
    <phoneticPr fontId="1"/>
  </si>
  <si>
    <t>作業室内 倉庫2</t>
    <rPh sb="0" eb="2">
      <t>サギョウ</t>
    </rPh>
    <rPh sb="2" eb="3">
      <t>シツ</t>
    </rPh>
    <rPh sb="3" eb="4">
      <t>ナイ</t>
    </rPh>
    <rPh sb="5" eb="7">
      <t>ソウコ</t>
    </rPh>
    <phoneticPr fontId="1"/>
  </si>
  <si>
    <t>１階 廊下</t>
    <rPh sb="1" eb="2">
      <t>カイ</t>
    </rPh>
    <rPh sb="3" eb="5">
      <t>ロウカ</t>
    </rPh>
    <phoneticPr fontId="1"/>
  </si>
  <si>
    <t>660×325</t>
    <phoneticPr fontId="1"/>
  </si>
  <si>
    <t>給湯室</t>
    <rPh sb="0" eb="3">
      <t>キュウトウシツ</t>
    </rPh>
    <phoneticPr fontId="1"/>
  </si>
  <si>
    <t>逆富士型2灯式</t>
  </si>
  <si>
    <t>1260×240</t>
    <phoneticPr fontId="1"/>
  </si>
  <si>
    <t>シャワー室</t>
    <rPh sb="4" eb="5">
      <t>シツ</t>
    </rPh>
    <phoneticPr fontId="1"/>
  </si>
  <si>
    <t>逆富士型2灯式</t>
    <phoneticPr fontId="1"/>
  </si>
  <si>
    <t>645×240</t>
    <phoneticPr fontId="1"/>
  </si>
  <si>
    <t>エレベーター室</t>
    <rPh sb="6" eb="7">
      <t>シツ</t>
    </rPh>
    <phoneticPr fontId="1"/>
  </si>
  <si>
    <t>逆富士型1灯式</t>
  </si>
  <si>
    <t>1255×120</t>
    <phoneticPr fontId="1"/>
  </si>
  <si>
    <t>PS室</t>
    <rPh sb="2" eb="3">
      <t>シツ</t>
    </rPh>
    <phoneticPr fontId="1"/>
  </si>
  <si>
    <t>635×120</t>
    <phoneticPr fontId="1"/>
  </si>
  <si>
    <t>障害者トイレ男子</t>
    <rPh sb="0" eb="3">
      <t>ショウガイシャ</t>
    </rPh>
    <rPh sb="6" eb="8">
      <t>ダンシ</t>
    </rPh>
    <phoneticPr fontId="1"/>
  </si>
  <si>
    <t>障害者トイレ女子</t>
    <rPh sb="0" eb="3">
      <t>ショウガイシャ</t>
    </rPh>
    <rPh sb="6" eb="8">
      <t>ジョシ</t>
    </rPh>
    <phoneticPr fontId="1"/>
  </si>
  <si>
    <t>トイレ男子</t>
    <rPh sb="3" eb="5">
      <t>ダンシ</t>
    </rPh>
    <phoneticPr fontId="1"/>
  </si>
  <si>
    <t>1260×150</t>
    <phoneticPr fontId="1"/>
  </si>
  <si>
    <t>トイレ女子</t>
    <rPh sb="3" eb="5">
      <t>ジョシ</t>
    </rPh>
    <phoneticPr fontId="1"/>
  </si>
  <si>
    <t>階段下 倉庫</t>
    <rPh sb="0" eb="2">
      <t>カイダン</t>
    </rPh>
    <rPh sb="2" eb="3">
      <t>シタ</t>
    </rPh>
    <rPh sb="4" eb="6">
      <t>ソウコ</t>
    </rPh>
    <phoneticPr fontId="1"/>
  </si>
  <si>
    <t>階段下 スペース</t>
    <rPh sb="0" eb="2">
      <t>カイダン</t>
    </rPh>
    <rPh sb="2" eb="3">
      <t>シタ</t>
    </rPh>
    <phoneticPr fontId="1"/>
  </si>
  <si>
    <t>1,2階</t>
    <rPh sb="3" eb="4">
      <t>カイ</t>
    </rPh>
    <phoneticPr fontId="1"/>
  </si>
  <si>
    <t>650×175</t>
    <phoneticPr fontId="1"/>
  </si>
  <si>
    <t>２階</t>
    <rPh sb="1" eb="2">
      <t>カイ</t>
    </rPh>
    <phoneticPr fontId="1"/>
  </si>
  <si>
    <t>２階 廊下</t>
    <rPh sb="1" eb="2">
      <t>カイ</t>
    </rPh>
    <rPh sb="3" eb="5">
      <t>ロウカ</t>
    </rPh>
    <phoneticPr fontId="1"/>
  </si>
  <si>
    <t>内郷地区社協</t>
    <rPh sb="0" eb="2">
      <t>ウチゴウ</t>
    </rPh>
    <rPh sb="2" eb="4">
      <t>チク</t>
    </rPh>
    <rPh sb="4" eb="6">
      <t>シャキョウ</t>
    </rPh>
    <phoneticPr fontId="1"/>
  </si>
  <si>
    <t>かけはし 相談室</t>
    <rPh sb="5" eb="8">
      <t>ソウダンシツ</t>
    </rPh>
    <phoneticPr fontId="1"/>
  </si>
  <si>
    <t>静養室</t>
    <rPh sb="0" eb="2">
      <t>セイヨウ</t>
    </rPh>
    <rPh sb="2" eb="3">
      <t>シツ</t>
    </rPh>
    <phoneticPr fontId="1"/>
  </si>
  <si>
    <t>食堂</t>
    <rPh sb="0" eb="2">
      <t>ショクドウ</t>
    </rPh>
    <phoneticPr fontId="1"/>
  </si>
  <si>
    <t>食堂台所</t>
    <rPh sb="0" eb="2">
      <t>ショクドウ</t>
    </rPh>
    <rPh sb="2" eb="4">
      <t>ダイドコロ</t>
    </rPh>
    <phoneticPr fontId="1"/>
  </si>
  <si>
    <t>２階 作業室</t>
    <rPh sb="1" eb="2">
      <t>カイ</t>
    </rPh>
    <rPh sb="3" eb="5">
      <t>サギョウ</t>
    </rPh>
    <rPh sb="5" eb="6">
      <t>シツ</t>
    </rPh>
    <phoneticPr fontId="1"/>
  </si>
  <si>
    <t>作業室内 更衣室</t>
    <rPh sb="0" eb="2">
      <t>サギョウ</t>
    </rPh>
    <rPh sb="2" eb="3">
      <t>シツ</t>
    </rPh>
    <rPh sb="3" eb="4">
      <t>ナイ</t>
    </rPh>
    <rPh sb="5" eb="8">
      <t>コウイシツ</t>
    </rPh>
    <phoneticPr fontId="1"/>
  </si>
  <si>
    <t>屋外</t>
    <rPh sb="0" eb="2">
      <t>オクガイ</t>
    </rPh>
    <phoneticPr fontId="1"/>
  </si>
  <si>
    <t>外壁</t>
    <rPh sb="0" eb="2">
      <t>ガイヘキ</t>
    </rPh>
    <phoneticPr fontId="1"/>
  </si>
  <si>
    <t>玄関軒下</t>
    <rPh sb="0" eb="2">
      <t>ゲンカン</t>
    </rPh>
    <rPh sb="2" eb="3">
      <t>ノキ</t>
    </rPh>
    <rPh sb="3" eb="4">
      <t>シタ</t>
    </rPh>
    <phoneticPr fontId="1"/>
  </si>
  <si>
    <t>1250×220</t>
  </si>
  <si>
    <t>1250×220</t>
    <phoneticPr fontId="1"/>
  </si>
  <si>
    <t>1250×150</t>
    <phoneticPr fontId="1"/>
  </si>
  <si>
    <t>直径200</t>
    <rPh sb="0" eb="2">
      <t>チョッケイ</t>
    </rPh>
    <phoneticPr fontId="1"/>
  </si>
  <si>
    <t>直径160</t>
    <rPh sb="0" eb="2">
      <t>チョッケイ</t>
    </rPh>
    <phoneticPr fontId="1"/>
  </si>
  <si>
    <t>直径90</t>
    <rPh sb="0" eb="2">
      <t>チョッケイ</t>
    </rPh>
    <phoneticPr fontId="1"/>
  </si>
  <si>
    <t>500×500</t>
    <phoneticPr fontId="1"/>
  </si>
  <si>
    <t>660×330</t>
    <phoneticPr fontId="1"/>
  </si>
  <si>
    <t>340×340</t>
    <phoneticPr fontId="1"/>
  </si>
  <si>
    <t>120×170</t>
    <phoneticPr fontId="1"/>
  </si>
  <si>
    <t>600×120</t>
    <phoneticPr fontId="1"/>
  </si>
  <si>
    <t>直径100</t>
    <rPh sb="0" eb="2">
      <t>チョッケイ</t>
    </rPh>
    <phoneticPr fontId="1"/>
  </si>
  <si>
    <t>直径140</t>
    <rPh sb="0" eb="2">
      <t>チョッケイ</t>
    </rPh>
    <phoneticPr fontId="1"/>
  </si>
  <si>
    <t>1270×130</t>
  </si>
  <si>
    <t>1270×130</t>
    <phoneticPr fontId="1"/>
  </si>
  <si>
    <t>B1BF-55B4-10</t>
  </si>
  <si>
    <t>FUG 1803A</t>
  </si>
  <si>
    <t>ブラケット</t>
  </si>
  <si>
    <t>FL40W</t>
  </si>
  <si>
    <t>YF41600</t>
    <phoneticPr fontId="1"/>
  </si>
  <si>
    <t>FHT42W</t>
  </si>
  <si>
    <t>H595</t>
  </si>
  <si>
    <t>染井野緑道（メイン）</t>
    <rPh sb="0" eb="3">
      <t>ソメイノ</t>
    </rPh>
    <rPh sb="3" eb="5">
      <t>リョクドウ</t>
    </rPh>
    <phoneticPr fontId="1"/>
  </si>
  <si>
    <t>染井野緑道（やまぼうし通り）</t>
    <rPh sb="0" eb="3">
      <t>ソメイノ</t>
    </rPh>
    <rPh sb="3" eb="5">
      <t>リョクドウ</t>
    </rPh>
    <rPh sb="11" eb="12">
      <t>ドオ</t>
    </rPh>
    <phoneticPr fontId="1"/>
  </si>
  <si>
    <t>染井野緑道（まゆみ通り）</t>
    <rPh sb="0" eb="3">
      <t>ソメイノ</t>
    </rPh>
    <rPh sb="3" eb="5">
      <t>リョクドウ</t>
    </rPh>
    <rPh sb="9" eb="10">
      <t>ドオ</t>
    </rPh>
    <phoneticPr fontId="1"/>
  </si>
  <si>
    <t>染井野緑道（かりん通り）</t>
    <rPh sb="0" eb="3">
      <t>ソメイノ</t>
    </rPh>
    <rPh sb="3" eb="5">
      <t>リョクドウ</t>
    </rPh>
    <rPh sb="9" eb="10">
      <t>ドオ</t>
    </rPh>
    <phoneticPr fontId="1"/>
  </si>
  <si>
    <t>染井野緑道（ざくろ通り）</t>
    <rPh sb="0" eb="3">
      <t>ソメイノ</t>
    </rPh>
    <rPh sb="3" eb="5">
      <t>リョクドウ</t>
    </rPh>
    <rPh sb="9" eb="10">
      <t>ドオ</t>
    </rPh>
    <phoneticPr fontId="1"/>
  </si>
  <si>
    <t>染井野緑道（とちのき通り）</t>
    <rPh sb="0" eb="3">
      <t>ソメイノ</t>
    </rPh>
    <rPh sb="3" eb="5">
      <t>リョクドウ</t>
    </rPh>
    <rPh sb="10" eb="11">
      <t>ドオ</t>
    </rPh>
    <phoneticPr fontId="1"/>
  </si>
  <si>
    <t>染井野7丁目緑道（ひめしゃら通り）</t>
    <rPh sb="14" eb="15">
      <t>ドオ</t>
    </rPh>
    <phoneticPr fontId="1"/>
  </si>
  <si>
    <t>BGL1015B-F31GLW1A(B)</t>
    <phoneticPr fontId="1"/>
  </si>
  <si>
    <t>不明</t>
    <rPh sb="0" eb="2">
      <t>フメイ</t>
    </rPh>
    <phoneticPr fontId="1"/>
  </si>
  <si>
    <t>灯具に100Wまでの記載あり</t>
    <rPh sb="0" eb="2">
      <t>トウグ</t>
    </rPh>
    <rPh sb="10" eb="12">
      <t>キサイ</t>
    </rPh>
    <phoneticPr fontId="1"/>
  </si>
  <si>
    <t>EFD21EL</t>
    <phoneticPr fontId="1"/>
  </si>
  <si>
    <t>南志津公園（御手洗）</t>
    <rPh sb="0" eb="1">
      <t>ミナミ</t>
    </rPh>
    <rPh sb="1" eb="3">
      <t>シヅ</t>
    </rPh>
    <rPh sb="3" eb="5">
      <t>コウエン</t>
    </rPh>
    <rPh sb="6" eb="9">
      <t>オテアラ</t>
    </rPh>
    <phoneticPr fontId="3"/>
  </si>
  <si>
    <t>宮の杜公園（御手洗）</t>
    <rPh sb="0" eb="1">
      <t>ミヤ</t>
    </rPh>
    <rPh sb="2" eb="3">
      <t>モリ</t>
    </rPh>
    <rPh sb="3" eb="5">
      <t>コウエン</t>
    </rPh>
    <rPh sb="6" eb="9">
      <t>オテアラ</t>
    </rPh>
    <phoneticPr fontId="3"/>
  </si>
  <si>
    <t>ユーカリが丘北公園（御手洗）</t>
    <rPh sb="5" eb="6">
      <t>オカ</t>
    </rPh>
    <rPh sb="6" eb="7">
      <t>キタ</t>
    </rPh>
    <rPh sb="7" eb="9">
      <t>コウエン</t>
    </rPh>
    <rPh sb="10" eb="13">
      <t>オテアラ</t>
    </rPh>
    <phoneticPr fontId="3"/>
  </si>
  <si>
    <t>ユーカリが丘南公園（御手洗）</t>
    <rPh sb="5" eb="6">
      <t>オカ</t>
    </rPh>
    <rPh sb="6" eb="7">
      <t>ミナミ</t>
    </rPh>
    <rPh sb="7" eb="9">
      <t>コウエン</t>
    </rPh>
    <rPh sb="10" eb="13">
      <t>オテアラ</t>
    </rPh>
    <phoneticPr fontId="3"/>
  </si>
  <si>
    <t>上座総合公園（管理棟）</t>
    <rPh sb="0" eb="2">
      <t>ジョウザ</t>
    </rPh>
    <rPh sb="2" eb="4">
      <t>ソウゴウ</t>
    </rPh>
    <rPh sb="4" eb="6">
      <t>コウエン</t>
    </rPh>
    <rPh sb="7" eb="10">
      <t>カンリトウ</t>
    </rPh>
    <phoneticPr fontId="3"/>
  </si>
  <si>
    <t>LGB85030LE1</t>
    <phoneticPr fontId="1"/>
  </si>
  <si>
    <t>NNWK42073</t>
    <phoneticPr fontId="1"/>
  </si>
  <si>
    <t>NNWK41065</t>
    <phoneticPr fontId="1"/>
  </si>
  <si>
    <t>ダウンライト</t>
  </si>
  <si>
    <t>HG-33372</t>
    <phoneticPr fontId="1"/>
  </si>
  <si>
    <t>不明（水銀灯）</t>
  </si>
  <si>
    <t>不明（水銀灯）</t>
    <rPh sb="0" eb="2">
      <t>フメイ</t>
    </rPh>
    <rPh sb="3" eb="5">
      <t>スイギン</t>
    </rPh>
    <phoneticPr fontId="1"/>
  </si>
  <si>
    <t>HG-3361P</t>
    <phoneticPr fontId="1"/>
  </si>
  <si>
    <t>HG3002-0</t>
    <phoneticPr fontId="1"/>
  </si>
  <si>
    <t>H591M</t>
    <phoneticPr fontId="1"/>
  </si>
  <si>
    <t>MS-150W</t>
    <phoneticPr fontId="1"/>
  </si>
  <si>
    <t>MS-150W（LED）</t>
    <phoneticPr fontId="1"/>
  </si>
  <si>
    <t>-</t>
    <phoneticPr fontId="1"/>
  </si>
  <si>
    <t>公園緑地課所管照明なし</t>
    <rPh sb="0" eb="5">
      <t>コウエンリョクチカ</t>
    </rPh>
    <rPh sb="5" eb="7">
      <t>ショカン</t>
    </rPh>
    <rPh sb="7" eb="9">
      <t>ショウメイ</t>
    </rPh>
    <phoneticPr fontId="1"/>
  </si>
  <si>
    <t>H591</t>
    <phoneticPr fontId="1"/>
  </si>
  <si>
    <t>HG-41102</t>
    <phoneticPr fontId="1"/>
  </si>
  <si>
    <t>傾斜1柱 交換可能性有り</t>
    <rPh sb="0" eb="2">
      <t>ケイシャ</t>
    </rPh>
    <rPh sb="3" eb="4">
      <t>ハシラ</t>
    </rPh>
    <rPh sb="5" eb="7">
      <t>コウカン</t>
    </rPh>
    <rPh sb="7" eb="10">
      <t>カノウセイ</t>
    </rPh>
    <rPh sb="10" eb="11">
      <t>ア</t>
    </rPh>
    <phoneticPr fontId="1"/>
  </si>
  <si>
    <t>腐食1柱 交換可能性有り</t>
    <rPh sb="0" eb="2">
      <t>フショク</t>
    </rPh>
    <rPh sb="3" eb="4">
      <t>ハシラ</t>
    </rPh>
    <rPh sb="5" eb="7">
      <t>コウカン</t>
    </rPh>
    <rPh sb="7" eb="10">
      <t>カノウセイ</t>
    </rPh>
    <rPh sb="10" eb="11">
      <t>ア</t>
    </rPh>
    <phoneticPr fontId="1"/>
  </si>
  <si>
    <t>照明柱等更新費</t>
    <rPh sb="0" eb="3">
      <t>ショウメイハシラ</t>
    </rPh>
    <rPh sb="3" eb="4">
      <t>トウ</t>
    </rPh>
    <rPh sb="4" eb="7">
      <t>コウシンヒ</t>
    </rPh>
    <phoneticPr fontId="1"/>
  </si>
  <si>
    <t>器具費、取付費等（照明器具取付工、既存照明撤去工、既存照明処分費含む。）、照明柱等更新費に金額を入力してください。</t>
    <rPh sb="0" eb="2">
      <t>キグ</t>
    </rPh>
    <rPh sb="2" eb="3">
      <t>ヒ</t>
    </rPh>
    <rPh sb="4" eb="7">
      <t>トリツケヒ</t>
    </rPh>
    <rPh sb="7" eb="8">
      <t>トウ</t>
    </rPh>
    <rPh sb="9" eb="16">
      <t>ショウメイキグトリツケコウ</t>
    </rPh>
    <rPh sb="17" eb="19">
      <t>キゾン</t>
    </rPh>
    <rPh sb="19" eb="21">
      <t>ショウメイ</t>
    </rPh>
    <rPh sb="21" eb="24">
      <t>テッキョコウ</t>
    </rPh>
    <rPh sb="25" eb="29">
      <t>キゾンショウメイ</t>
    </rPh>
    <rPh sb="29" eb="32">
      <t>ショブンヒ</t>
    </rPh>
    <rPh sb="32" eb="33">
      <t>フク</t>
    </rPh>
    <rPh sb="45" eb="47">
      <t>キンガク</t>
    </rPh>
    <rPh sb="48" eb="50">
      <t>ニュウリョク</t>
    </rPh>
    <phoneticPr fontId="1"/>
  </si>
  <si>
    <t>佐倉城址公園（三逕亭）</t>
    <rPh sb="0" eb="6">
      <t>サクラジョウシコウエン</t>
    </rPh>
    <rPh sb="7" eb="10">
      <t>サンケイテイ</t>
    </rPh>
    <phoneticPr fontId="1"/>
  </si>
  <si>
    <t>白銀公園（御手洗）</t>
    <rPh sb="0" eb="2">
      <t>シロガネ</t>
    </rPh>
    <rPh sb="2" eb="4">
      <t>コウエン</t>
    </rPh>
    <phoneticPr fontId="3"/>
  </si>
  <si>
    <t>諏訪尾余緑地（さくら庭園）（御手洗）</t>
    <rPh sb="0" eb="2">
      <t>スワ</t>
    </rPh>
    <rPh sb="2" eb="3">
      <t>オ</t>
    </rPh>
    <rPh sb="3" eb="4">
      <t>ヨ</t>
    </rPh>
    <rPh sb="4" eb="6">
      <t>リョクチ</t>
    </rPh>
    <rPh sb="10" eb="12">
      <t>テイエン</t>
    </rPh>
    <phoneticPr fontId="1"/>
  </si>
  <si>
    <t>不明</t>
    <rPh sb="0" eb="2">
      <t>フメイ</t>
    </rPh>
    <phoneticPr fontId="1"/>
  </si>
  <si>
    <t>投光器（鳥）</t>
    <rPh sb="0" eb="3">
      <t>トウコウキ</t>
    </rPh>
    <rPh sb="4" eb="5">
      <t>トリ</t>
    </rPh>
    <phoneticPr fontId="1"/>
  </si>
  <si>
    <t>七井戸公園（御手洗＋管理棟）</t>
    <rPh sb="0" eb="2">
      <t>ナナイ</t>
    </rPh>
    <rPh sb="2" eb="3">
      <t>ド</t>
    </rPh>
    <rPh sb="3" eb="5">
      <t>コウエン</t>
    </rPh>
    <rPh sb="6" eb="9">
      <t>オテアラ</t>
    </rPh>
    <rPh sb="10" eb="13">
      <t>カンリトウ</t>
    </rPh>
    <phoneticPr fontId="3"/>
  </si>
  <si>
    <t>七井戸公園（御手洗）</t>
    <rPh sb="0" eb="2">
      <t>ナナイ</t>
    </rPh>
    <rPh sb="2" eb="3">
      <t>ド</t>
    </rPh>
    <rPh sb="3" eb="5">
      <t>コウエン</t>
    </rPh>
    <rPh sb="6" eb="9">
      <t>オテアラ</t>
    </rPh>
    <phoneticPr fontId="3"/>
  </si>
  <si>
    <t>LED</t>
    <phoneticPr fontId="1"/>
  </si>
  <si>
    <t>岩名運動公園（球技場）</t>
    <rPh sb="0" eb="2">
      <t>イワナ</t>
    </rPh>
    <rPh sb="2" eb="3">
      <t>ウン</t>
    </rPh>
    <rPh sb="3" eb="4">
      <t>ドウ</t>
    </rPh>
    <rPh sb="4" eb="6">
      <t>コウエン</t>
    </rPh>
    <rPh sb="7" eb="10">
      <t>キュウギジョウ</t>
    </rPh>
    <phoneticPr fontId="3"/>
  </si>
  <si>
    <t>サクラジョウシ</t>
    <phoneticPr fontId="1"/>
  </si>
  <si>
    <t>田町字栗山谷津2-4(地籍)</t>
    <rPh sb="0" eb="2">
      <t>タマチ</t>
    </rPh>
    <rPh sb="11" eb="13">
      <t>チセキ</t>
    </rPh>
    <phoneticPr fontId="3"/>
  </si>
  <si>
    <t>HF300</t>
    <phoneticPr fontId="1"/>
  </si>
  <si>
    <t>近隣</t>
    <phoneticPr fontId="1"/>
  </si>
  <si>
    <t>センナリ7ゴウ</t>
    <phoneticPr fontId="1"/>
  </si>
  <si>
    <t>白銀三丁目2</t>
    <rPh sb="0" eb="2">
      <t>シロガネ</t>
    </rPh>
    <rPh sb="2" eb="5">
      <t>サンチョウメ</t>
    </rPh>
    <phoneticPr fontId="3"/>
  </si>
  <si>
    <t>栄町1-5(地籍)</t>
    <rPh sb="0" eb="1">
      <t>サカエ</t>
    </rPh>
    <rPh sb="1" eb="2">
      <t>マチ</t>
    </rPh>
    <rPh sb="6" eb="8">
      <t>チセキ</t>
    </rPh>
    <phoneticPr fontId="3"/>
  </si>
  <si>
    <t>岩名運動公園（プール棟）</t>
    <rPh sb="0" eb="2">
      <t>イワナ</t>
    </rPh>
    <rPh sb="2" eb="3">
      <t>ウン</t>
    </rPh>
    <rPh sb="3" eb="4">
      <t>ドウ</t>
    </rPh>
    <rPh sb="4" eb="6">
      <t>コウエン</t>
    </rPh>
    <rPh sb="10" eb="11">
      <t>トウ</t>
    </rPh>
    <phoneticPr fontId="3"/>
  </si>
  <si>
    <t>岩名753</t>
    <rPh sb="0" eb="2">
      <t>イワナ</t>
    </rPh>
    <phoneticPr fontId="3"/>
  </si>
  <si>
    <t>西ユーカリが丘四丁目12-1</t>
    <rPh sb="0" eb="1">
      <t>ニシ</t>
    </rPh>
    <rPh sb="6" eb="7">
      <t>オカ</t>
    </rPh>
    <rPh sb="7" eb="8">
      <t>ヨン</t>
    </rPh>
    <rPh sb="8" eb="10">
      <t>チョウメ</t>
    </rPh>
    <phoneticPr fontId="3"/>
  </si>
  <si>
    <t>西ユーカリが丘一丁目16-13</t>
    <rPh sb="0" eb="1">
      <t>ニシ</t>
    </rPh>
    <rPh sb="6" eb="7">
      <t>オカ</t>
    </rPh>
    <rPh sb="7" eb="8">
      <t>イチ</t>
    </rPh>
    <rPh sb="8" eb="10">
      <t>チョウメ</t>
    </rPh>
    <phoneticPr fontId="3"/>
  </si>
  <si>
    <t>染井野二丁目398,399,400,401、染井野三丁目667,347,348,349</t>
    <rPh sb="0" eb="3">
      <t>ソメイノ</t>
    </rPh>
    <rPh sb="3" eb="4">
      <t>ニ</t>
    </rPh>
    <rPh sb="4" eb="6">
      <t>チョウメ</t>
    </rPh>
    <rPh sb="22" eb="25">
      <t>ソメイノ</t>
    </rPh>
    <rPh sb="25" eb="26">
      <t>サン</t>
    </rPh>
    <rPh sb="26" eb="28">
      <t>チョウメ</t>
    </rPh>
    <phoneticPr fontId="1"/>
  </si>
  <si>
    <t>西ユーカリが三丁目1-2</t>
    <rPh sb="0" eb="1">
      <t>ニシ</t>
    </rPh>
    <rPh sb="6" eb="7">
      <t>サン</t>
    </rPh>
    <rPh sb="7" eb="9">
      <t>チョウメ</t>
    </rPh>
    <phoneticPr fontId="3"/>
  </si>
  <si>
    <t>中志津四丁目1544-45,-52,-53,-55,-56,-58,-65,</t>
    <rPh sb="3" eb="4">
      <t>ヨン</t>
    </rPh>
    <phoneticPr fontId="3"/>
  </si>
  <si>
    <t>西ユーカリが丘四丁目20-2</t>
    <rPh sb="0" eb="1">
      <t>ニシ</t>
    </rPh>
    <rPh sb="6" eb="7">
      <t>オカ</t>
    </rPh>
    <rPh sb="7" eb="8">
      <t>ヨン</t>
    </rPh>
    <rPh sb="8" eb="10">
      <t>チョウメ</t>
    </rPh>
    <phoneticPr fontId="3"/>
  </si>
  <si>
    <t>染井野七丁目247-290，247-291</t>
    <rPh sb="0" eb="3">
      <t>ソメイノ</t>
    </rPh>
    <rPh sb="3" eb="4">
      <t>ナナ</t>
    </rPh>
    <rPh sb="4" eb="6">
      <t>チョウメ</t>
    </rPh>
    <phoneticPr fontId="1"/>
  </si>
  <si>
    <t>寺崎北二丁目14-1</t>
    <rPh sb="3" eb="4">
      <t>ニ</t>
    </rPh>
    <rPh sb="4" eb="6">
      <t>チョウメ</t>
    </rPh>
    <phoneticPr fontId="1"/>
  </si>
  <si>
    <t>井野字清水台1586-32(地籍)</t>
    <rPh sb="2" eb="3">
      <t>アザ</t>
    </rPh>
    <rPh sb="3" eb="5">
      <t>シミズ</t>
    </rPh>
    <rPh sb="5" eb="6">
      <t>ダイ</t>
    </rPh>
    <rPh sb="14" eb="16">
      <t>チセキ</t>
    </rPh>
    <phoneticPr fontId="3"/>
  </si>
  <si>
    <t>井野字清水台1586-28(地籍)</t>
    <rPh sb="2" eb="3">
      <t>アザ</t>
    </rPh>
    <rPh sb="3" eb="5">
      <t>シミズ</t>
    </rPh>
    <rPh sb="5" eb="6">
      <t>ダイ</t>
    </rPh>
    <rPh sb="14" eb="16">
      <t>チセキ</t>
    </rPh>
    <phoneticPr fontId="3"/>
  </si>
  <si>
    <t>上志津原字幸野144　他９筆</t>
    <rPh sb="0" eb="4">
      <t>カミシヅハラ</t>
    </rPh>
    <rPh sb="4" eb="5">
      <t>アザ</t>
    </rPh>
    <rPh sb="5" eb="7">
      <t>サチノ</t>
    </rPh>
    <rPh sb="11" eb="12">
      <t>ホカ</t>
    </rPh>
    <rPh sb="13" eb="14">
      <t>フデ</t>
    </rPh>
    <phoneticPr fontId="1"/>
  </si>
  <si>
    <t>中志津一丁目985-152</t>
    <rPh sb="0" eb="3">
      <t>ナカシヅ</t>
    </rPh>
    <rPh sb="3" eb="4">
      <t>イチ</t>
    </rPh>
    <rPh sb="4" eb="6">
      <t>チョウメ</t>
    </rPh>
    <phoneticPr fontId="1"/>
  </si>
  <si>
    <t>上志津字房向1686-44</t>
    <phoneticPr fontId="1"/>
  </si>
  <si>
    <t>寺崎北四丁目4-10</t>
    <rPh sb="3" eb="4">
      <t>ヨン</t>
    </rPh>
    <phoneticPr fontId="1"/>
  </si>
  <si>
    <t>寺崎北三丁目1-2</t>
    <rPh sb="0" eb="2">
      <t>テラザキ</t>
    </rPh>
    <rPh sb="2" eb="3">
      <t>キタ</t>
    </rPh>
    <rPh sb="3" eb="4">
      <t>サン</t>
    </rPh>
    <rPh sb="4" eb="6">
      <t>チョウメ</t>
    </rPh>
    <phoneticPr fontId="3"/>
  </si>
  <si>
    <t>事務室・受付</t>
    <rPh sb="0" eb="3">
      <t>ジムシツ</t>
    </rPh>
    <rPh sb="4" eb="6">
      <t>ウケツケ</t>
    </rPh>
    <phoneticPr fontId="1"/>
  </si>
  <si>
    <t>廊下・入口</t>
    <rPh sb="0" eb="2">
      <t>ロウカ</t>
    </rPh>
    <rPh sb="3" eb="5">
      <t>イリグチ</t>
    </rPh>
    <phoneticPr fontId="1"/>
  </si>
  <si>
    <t>ボール電球</t>
    <rPh sb="3" eb="5">
      <t>デンキュウ</t>
    </rPh>
    <phoneticPr fontId="1"/>
  </si>
  <si>
    <t>トイレ</t>
    <phoneticPr fontId="1"/>
  </si>
  <si>
    <t>40W電球</t>
    <rPh sb="3" eb="5">
      <t>デンキュウ</t>
    </rPh>
    <phoneticPr fontId="1"/>
  </si>
  <si>
    <t>医務室</t>
    <rPh sb="0" eb="3">
      <t>イムシツ</t>
    </rPh>
    <phoneticPr fontId="1"/>
  </si>
  <si>
    <t>プール男子トイレ</t>
    <rPh sb="3" eb="5">
      <t>ダンシ</t>
    </rPh>
    <phoneticPr fontId="1"/>
  </si>
  <si>
    <t>プール女子トイレ</t>
    <rPh sb="3" eb="5">
      <t>ジョシ</t>
    </rPh>
    <phoneticPr fontId="1"/>
  </si>
  <si>
    <t>園内灯</t>
    <rPh sb="0" eb="2">
      <t>エンナイ</t>
    </rPh>
    <rPh sb="2" eb="3">
      <t>トウ</t>
    </rPh>
    <phoneticPr fontId="1"/>
  </si>
  <si>
    <t>FL20W</t>
    <phoneticPr fontId="1"/>
  </si>
  <si>
    <t>ミーティングルーム1F</t>
    <phoneticPr fontId="1"/>
  </si>
  <si>
    <t>ミーティングルーム2F</t>
    <phoneticPr fontId="1"/>
  </si>
  <si>
    <t>岩名運動公園（倉庫）</t>
    <rPh sb="0" eb="2">
      <t>イワナ</t>
    </rPh>
    <rPh sb="2" eb="3">
      <t>ウン</t>
    </rPh>
    <rPh sb="3" eb="4">
      <t>ドウ</t>
    </rPh>
    <rPh sb="4" eb="6">
      <t>コウエン</t>
    </rPh>
    <rPh sb="7" eb="9">
      <t>ソウコ</t>
    </rPh>
    <phoneticPr fontId="3"/>
  </si>
  <si>
    <t>倉庫</t>
    <rPh sb="0" eb="2">
      <t>ソウコ</t>
    </rPh>
    <phoneticPr fontId="1"/>
  </si>
  <si>
    <t>電気室・ポンプ室</t>
    <rPh sb="0" eb="3">
      <t>デンキシツ</t>
    </rPh>
    <rPh sb="7" eb="8">
      <t>シツ</t>
    </rPh>
    <phoneticPr fontId="1"/>
  </si>
  <si>
    <t>逆富士型2灯式</t>
    <rPh sb="0" eb="1">
      <t>ギャク</t>
    </rPh>
    <rPh sb="1" eb="3">
      <t>フジ</t>
    </rPh>
    <rPh sb="3" eb="4">
      <t>ガタ</t>
    </rPh>
    <rPh sb="5" eb="6">
      <t>トウ</t>
    </rPh>
    <rPh sb="6" eb="7">
      <t>シキ</t>
    </rPh>
    <phoneticPr fontId="1"/>
  </si>
  <si>
    <t>逆富士型1灯式</t>
    <rPh sb="0" eb="1">
      <t>ギャク</t>
    </rPh>
    <rPh sb="1" eb="3">
      <t>フジ</t>
    </rPh>
    <rPh sb="3" eb="4">
      <t>ガタ</t>
    </rPh>
    <rPh sb="5" eb="6">
      <t>トウ</t>
    </rPh>
    <phoneticPr fontId="1"/>
  </si>
  <si>
    <t>埋込型2灯式</t>
    <rPh sb="0" eb="3">
      <t>ウメコミガタ</t>
    </rPh>
    <rPh sb="4" eb="5">
      <t>トウ</t>
    </rPh>
    <phoneticPr fontId="1"/>
  </si>
  <si>
    <t>FL40×2　釣型2灯式</t>
    <rPh sb="7" eb="9">
      <t>ツリガタ</t>
    </rPh>
    <rPh sb="10" eb="11">
      <t>トウ</t>
    </rPh>
    <phoneticPr fontId="1"/>
  </si>
  <si>
    <t>逆富士型2灯式</t>
    <rPh sb="5" eb="6">
      <t>トウ</t>
    </rPh>
    <phoneticPr fontId="1"/>
  </si>
  <si>
    <t>逆富士型1灯式</t>
    <rPh sb="0" eb="4">
      <t>ギャクフジガタ</t>
    </rPh>
    <rPh sb="5" eb="6">
      <t>トウ</t>
    </rPh>
    <phoneticPr fontId="1"/>
  </si>
  <si>
    <t>直付1灯式</t>
    <rPh sb="0" eb="1">
      <t>チョク</t>
    </rPh>
    <rPh sb="1" eb="2">
      <t>ツ</t>
    </rPh>
    <rPh sb="3" eb="5">
      <t>アカリシキ</t>
    </rPh>
    <phoneticPr fontId="1"/>
  </si>
  <si>
    <t>天井直付け1灯式</t>
    <rPh sb="0" eb="2">
      <t>テンジョウ</t>
    </rPh>
    <rPh sb="2" eb="3">
      <t>チョク</t>
    </rPh>
    <rPh sb="3" eb="4">
      <t>ツ</t>
    </rPh>
    <rPh sb="6" eb="7">
      <t>アカリ</t>
    </rPh>
    <rPh sb="7" eb="8">
      <t>シキ</t>
    </rPh>
    <phoneticPr fontId="1"/>
  </si>
  <si>
    <t>直付1灯式</t>
    <rPh sb="0" eb="2">
      <t>チョクツ</t>
    </rPh>
    <rPh sb="3" eb="5">
      <t>アカリシキ</t>
    </rPh>
    <phoneticPr fontId="1"/>
  </si>
  <si>
    <t>片面壁直付1灯式</t>
    <rPh sb="0" eb="2">
      <t>カタメン</t>
    </rPh>
    <rPh sb="2" eb="3">
      <t>カベ</t>
    </rPh>
    <rPh sb="3" eb="4">
      <t>チョク</t>
    </rPh>
    <rPh sb="4" eb="5">
      <t>ツキ</t>
    </rPh>
    <rPh sb="6" eb="7">
      <t>アカリ</t>
    </rPh>
    <rPh sb="7" eb="8">
      <t>シキ</t>
    </rPh>
    <phoneticPr fontId="1"/>
  </si>
  <si>
    <t>直付2灯式</t>
    <rPh sb="0" eb="2">
      <t>チョクツ</t>
    </rPh>
    <rPh sb="3" eb="5">
      <t>アカリシキ</t>
    </rPh>
    <phoneticPr fontId="1"/>
  </si>
  <si>
    <t>（参考）</t>
    <rPh sb="1" eb="3">
      <t>サンコウ</t>
    </rPh>
    <phoneticPr fontId="1"/>
  </si>
  <si>
    <t>プール</t>
    <phoneticPr fontId="1"/>
  </si>
  <si>
    <t>会議室</t>
    <rPh sb="0" eb="3">
      <t>カイギシツ</t>
    </rPh>
    <phoneticPr fontId="1"/>
  </si>
  <si>
    <t>作業室・訓練室</t>
    <rPh sb="0" eb="3">
      <t>サギョウシツ</t>
    </rPh>
    <rPh sb="4" eb="7">
      <t>クンレンシツ</t>
    </rPh>
    <phoneticPr fontId="1"/>
  </si>
  <si>
    <t>340×340</t>
  </si>
  <si>
    <t>事務室（休憩室）</t>
    <rPh sb="0" eb="3">
      <t>ジムシツ</t>
    </rPh>
    <rPh sb="4" eb="7">
      <t>キュウケイシツ</t>
    </rPh>
    <phoneticPr fontId="1"/>
  </si>
  <si>
    <t>事務室（洗面台）</t>
    <rPh sb="6" eb="7">
      <t>ダイ</t>
    </rPh>
    <phoneticPr fontId="1"/>
  </si>
  <si>
    <t>FL15W</t>
    <phoneticPr fontId="1"/>
  </si>
  <si>
    <t>天井釣型2灯式</t>
    <rPh sb="5" eb="6">
      <t>トウ</t>
    </rPh>
    <rPh sb="6" eb="7">
      <t>シキ</t>
    </rPh>
    <phoneticPr fontId="1"/>
  </si>
  <si>
    <t>FHF32EX</t>
  </si>
  <si>
    <t>事務室</t>
    <rPh sb="0" eb="3">
      <t>ジムシツ</t>
    </rPh>
    <phoneticPr fontId="1"/>
  </si>
  <si>
    <t>入口</t>
    <rPh sb="0" eb="2">
      <t>イリグチ</t>
    </rPh>
    <phoneticPr fontId="1"/>
  </si>
  <si>
    <t>ダウンライト</t>
    <phoneticPr fontId="1"/>
  </si>
  <si>
    <t>FHT24W</t>
  </si>
  <si>
    <t>ホール</t>
    <phoneticPr fontId="1"/>
  </si>
  <si>
    <t>FL40W</t>
    <phoneticPr fontId="1"/>
  </si>
  <si>
    <t>廊下</t>
    <rPh sb="0" eb="2">
      <t>ロウカ</t>
    </rPh>
    <phoneticPr fontId="1"/>
  </si>
  <si>
    <t>男子トイレ</t>
    <rPh sb="0" eb="2">
      <t>ダンシ</t>
    </rPh>
    <phoneticPr fontId="1"/>
  </si>
  <si>
    <t>HA4005</t>
  </si>
  <si>
    <t>HA4005</t>
    <phoneticPr fontId="1"/>
  </si>
  <si>
    <t>女子トイレ</t>
    <rPh sb="0" eb="2">
      <t>ジョシ</t>
    </rPh>
    <phoneticPr fontId="1"/>
  </si>
  <si>
    <t>多目的トイレ</t>
    <rPh sb="0" eb="3">
      <t>タモクテキ</t>
    </rPh>
    <phoneticPr fontId="1"/>
  </si>
  <si>
    <t>男子更衣室</t>
    <rPh sb="0" eb="2">
      <t>ダンシ</t>
    </rPh>
    <rPh sb="2" eb="5">
      <t>コウイシツ</t>
    </rPh>
    <phoneticPr fontId="1"/>
  </si>
  <si>
    <t>男子シャワー室</t>
    <rPh sb="0" eb="2">
      <t>ダンシ</t>
    </rPh>
    <rPh sb="6" eb="7">
      <t>シツ</t>
    </rPh>
    <phoneticPr fontId="1"/>
  </si>
  <si>
    <t>埋込型1灯式</t>
    <rPh sb="0" eb="3">
      <t>ウメコミガタ</t>
    </rPh>
    <rPh sb="4" eb="5">
      <t>トウ</t>
    </rPh>
    <phoneticPr fontId="1"/>
  </si>
  <si>
    <t>FHF32EX</t>
    <phoneticPr fontId="1"/>
  </si>
  <si>
    <t>ブラケット</t>
    <phoneticPr fontId="1"/>
  </si>
  <si>
    <t>女子更衣室</t>
    <rPh sb="0" eb="2">
      <t>ジョシ</t>
    </rPh>
    <rPh sb="2" eb="5">
      <t>コウイシツ</t>
    </rPh>
    <phoneticPr fontId="1"/>
  </si>
  <si>
    <t>女子シャワー室</t>
    <rPh sb="0" eb="2">
      <t>ジョシ</t>
    </rPh>
    <rPh sb="6" eb="7">
      <t>シツ</t>
    </rPh>
    <phoneticPr fontId="1"/>
  </si>
  <si>
    <t>勝手口脇</t>
    <rPh sb="0" eb="3">
      <t>カッテグチ</t>
    </rPh>
    <rPh sb="3" eb="4">
      <t>ワキ</t>
    </rPh>
    <phoneticPr fontId="1"/>
  </si>
  <si>
    <t>BF110V80W</t>
  </si>
  <si>
    <t>BF110V80W</t>
    <phoneticPr fontId="1"/>
  </si>
  <si>
    <t>投光器</t>
    <rPh sb="0" eb="3">
      <t>トウコウキ</t>
    </rPh>
    <phoneticPr fontId="1"/>
  </si>
  <si>
    <t>入口脇</t>
    <rPh sb="0" eb="3">
      <t>イリグチワキ</t>
    </rPh>
    <phoneticPr fontId="1"/>
  </si>
  <si>
    <t>不明（投光器）</t>
    <rPh sb="0" eb="2">
      <t>フメイ</t>
    </rPh>
    <rPh sb="3" eb="6">
      <t>トウコウキ</t>
    </rPh>
    <phoneticPr fontId="1"/>
  </si>
  <si>
    <t>不明</t>
    <rPh sb="0" eb="2">
      <t>フメイ</t>
    </rPh>
    <phoneticPr fontId="1"/>
  </si>
  <si>
    <t>御手洗箇所</t>
    <rPh sb="0" eb="3">
      <t>オテアラ</t>
    </rPh>
    <rPh sb="3" eb="5">
      <t>カショ</t>
    </rPh>
    <phoneticPr fontId="1"/>
  </si>
  <si>
    <t>管理室内昇降口箇所</t>
    <rPh sb="0" eb="3">
      <t>カンリシツ</t>
    </rPh>
    <rPh sb="3" eb="4">
      <t>ナイ</t>
    </rPh>
    <rPh sb="4" eb="7">
      <t>ショウコウグチ</t>
    </rPh>
    <rPh sb="7" eb="9">
      <t>カショ</t>
    </rPh>
    <phoneticPr fontId="1"/>
  </si>
  <si>
    <t>管理室内キッチン箇所</t>
    <rPh sb="0" eb="3">
      <t>カンリシツ</t>
    </rPh>
    <rPh sb="3" eb="4">
      <t>ナイ</t>
    </rPh>
    <rPh sb="8" eb="10">
      <t>カショ</t>
    </rPh>
    <phoneticPr fontId="1"/>
  </si>
  <si>
    <t>NFL40-5K</t>
    <phoneticPr fontId="1"/>
  </si>
  <si>
    <t>志津</t>
    <phoneticPr fontId="1"/>
  </si>
  <si>
    <t>公園緑地課</t>
    <rPh sb="0" eb="5">
      <t>コウエンリョクチカ</t>
    </rPh>
    <phoneticPr fontId="1"/>
  </si>
  <si>
    <t>総合</t>
    <phoneticPr fontId="1"/>
  </si>
  <si>
    <t>不明</t>
    <rPh sb="0" eb="2">
      <t>フメイ</t>
    </rPh>
    <phoneticPr fontId="1"/>
  </si>
  <si>
    <t>不明（一般照明・小）</t>
    <rPh sb="0" eb="2">
      <t>フメイ</t>
    </rPh>
    <rPh sb="8" eb="9">
      <t>ショウ</t>
    </rPh>
    <phoneticPr fontId="1"/>
  </si>
  <si>
    <t>300W水銀灯</t>
  </si>
  <si>
    <t>300W水銀灯</t>
    <phoneticPr fontId="1"/>
  </si>
  <si>
    <t>別紙図面：②　２灯式水銀灯</t>
    <rPh sb="0" eb="2">
      <t>ベッシ</t>
    </rPh>
    <rPh sb="2" eb="4">
      <t>ズメン</t>
    </rPh>
    <rPh sb="10" eb="13">
      <t>スイギントウ</t>
    </rPh>
    <phoneticPr fontId="1"/>
  </si>
  <si>
    <t>M1000B</t>
  </si>
  <si>
    <t>M1000B</t>
    <phoneticPr fontId="1"/>
  </si>
  <si>
    <t>不明</t>
  </si>
  <si>
    <t>佐倉城址公園（田町御手洗）</t>
    <rPh sb="0" eb="6">
      <t>サクラジョウシコウエン</t>
    </rPh>
    <rPh sb="7" eb="9">
      <t>タマチ</t>
    </rPh>
    <phoneticPr fontId="1"/>
  </si>
  <si>
    <t>佐倉城址公園（自由広場御手洗）</t>
    <rPh sb="0" eb="6">
      <t>サクラジョウシコウエン</t>
    </rPh>
    <rPh sb="7" eb="11">
      <t>ジユウヒロバ</t>
    </rPh>
    <phoneticPr fontId="1"/>
  </si>
  <si>
    <t>佐倉城址公園（三逕亭前御手洗）</t>
    <rPh sb="0" eb="6">
      <t>サクラジョウシコウエン</t>
    </rPh>
    <rPh sb="7" eb="8">
      <t>ミ</t>
    </rPh>
    <rPh sb="9" eb="10">
      <t>テイ</t>
    </rPh>
    <rPh sb="10" eb="11">
      <t>マエ</t>
    </rPh>
    <rPh sb="11" eb="14">
      <t>オテアライ</t>
    </rPh>
    <phoneticPr fontId="1"/>
  </si>
  <si>
    <t>①・②・⑩</t>
    <phoneticPr fontId="1"/>
  </si>
  <si>
    <t>⑦・⑯</t>
    <phoneticPr fontId="1"/>
  </si>
  <si>
    <t>不明</t>
    <rPh sb="0" eb="2">
      <t>フメイ</t>
    </rPh>
    <phoneticPr fontId="1"/>
  </si>
  <si>
    <t>山王公園（御手洗）</t>
    <rPh sb="0" eb="2">
      <t>サンノウ</t>
    </rPh>
    <rPh sb="2" eb="4">
      <t>コウエン</t>
    </rPh>
    <phoneticPr fontId="3"/>
  </si>
  <si>
    <t>カバー付3灯式</t>
    <rPh sb="3" eb="4">
      <t>ツ</t>
    </rPh>
    <rPh sb="5" eb="7">
      <t>アカリシキ</t>
    </rPh>
    <phoneticPr fontId="1"/>
  </si>
  <si>
    <t>展示室</t>
    <rPh sb="0" eb="3">
      <t>テンジシツ</t>
    </rPh>
    <phoneticPr fontId="1"/>
  </si>
  <si>
    <t>大部屋</t>
    <rPh sb="0" eb="3">
      <t>オオベヤ</t>
    </rPh>
    <phoneticPr fontId="1"/>
  </si>
  <si>
    <t>小部屋</t>
    <rPh sb="0" eb="3">
      <t>コベヤ</t>
    </rPh>
    <phoneticPr fontId="1"/>
  </si>
  <si>
    <t>倉庫</t>
    <phoneticPr fontId="1"/>
  </si>
  <si>
    <t>佐倉城址公園（御三階駐車場御手洗）</t>
    <rPh sb="0" eb="6">
      <t>サクラジョウシコウエン</t>
    </rPh>
    <rPh sb="7" eb="10">
      <t>オサンカイ</t>
    </rPh>
    <rPh sb="10" eb="13">
      <t>チュウシャジョウ</t>
    </rPh>
    <phoneticPr fontId="1"/>
  </si>
  <si>
    <t>倉庫シャッター脇</t>
    <rPh sb="0" eb="2">
      <t>ソウコ</t>
    </rPh>
    <rPh sb="7" eb="8">
      <t>ワキ</t>
    </rPh>
    <phoneticPr fontId="1"/>
  </si>
  <si>
    <t>方型ブラケット</t>
    <rPh sb="0" eb="2">
      <t>ホウガタ</t>
    </rPh>
    <phoneticPr fontId="1"/>
  </si>
  <si>
    <t>丸型ブラケット</t>
    <rPh sb="0" eb="1">
      <t>マル</t>
    </rPh>
    <rPh sb="1" eb="2">
      <t>ガタ</t>
    </rPh>
    <phoneticPr fontId="1"/>
  </si>
  <si>
    <t>トイレ照明設備　入口</t>
    <rPh sb="8" eb="10">
      <t>イリグチ</t>
    </rPh>
    <phoneticPr fontId="1"/>
  </si>
  <si>
    <t>トイレ照明設備
男子・女子・多目的</t>
    <rPh sb="8" eb="10">
      <t>ダンシ</t>
    </rPh>
    <rPh sb="11" eb="13">
      <t>ジョシ</t>
    </rPh>
    <rPh sb="14" eb="17">
      <t>タモクテキ</t>
    </rPh>
    <phoneticPr fontId="1"/>
  </si>
  <si>
    <t>トイレ照明設備　多目的トイレ</t>
    <rPh sb="8" eb="11">
      <t>タモクテキ</t>
    </rPh>
    <phoneticPr fontId="1"/>
  </si>
  <si>
    <t>塗装剥がれあり1柱 交換可能性有り</t>
    <rPh sb="0" eb="3">
      <t>トソウハ</t>
    </rPh>
    <rPh sb="8" eb="9">
      <t>チュウ</t>
    </rPh>
    <phoneticPr fontId="1"/>
  </si>
  <si>
    <t>LED済</t>
    <rPh sb="3" eb="4">
      <t>スミ</t>
    </rPh>
    <phoneticPr fontId="1"/>
  </si>
  <si>
    <t>HF300</t>
    <phoneticPr fontId="1"/>
  </si>
  <si>
    <t>250W水銀灯</t>
    <rPh sb="4" eb="7">
      <t>スイギントウ</t>
    </rPh>
    <phoneticPr fontId="1"/>
  </si>
  <si>
    <t>H581</t>
    <phoneticPr fontId="1"/>
  </si>
  <si>
    <t>HF200</t>
    <phoneticPr fontId="1"/>
  </si>
  <si>
    <t>LED</t>
    <phoneticPr fontId="1"/>
  </si>
  <si>
    <t>HG3011M</t>
    <phoneticPr fontId="1"/>
  </si>
  <si>
    <t>トイレ照明設備
男子1灯・女子1灯・多目的1灯</t>
    <rPh sb="8" eb="10">
      <t>ダンシ</t>
    </rPh>
    <rPh sb="11" eb="12">
      <t>トウ</t>
    </rPh>
    <rPh sb="13" eb="15">
      <t>ジョシ</t>
    </rPh>
    <rPh sb="16" eb="17">
      <t>トウ</t>
    </rPh>
    <rPh sb="18" eb="21">
      <t>タモクテキ</t>
    </rPh>
    <rPh sb="22" eb="23">
      <t>トウ</t>
    </rPh>
    <phoneticPr fontId="1"/>
  </si>
  <si>
    <t>Y6432</t>
  </si>
  <si>
    <t>Y6432</t>
    <phoneticPr fontId="1"/>
  </si>
  <si>
    <t>フットライト×4</t>
    <phoneticPr fontId="1"/>
  </si>
  <si>
    <t>公園台帳 水銀灯200W資料あり</t>
    <rPh sb="12" eb="14">
      <t>シリョウ</t>
    </rPh>
    <phoneticPr fontId="1"/>
  </si>
  <si>
    <t>公園台帳 水銀灯300W資料あり</t>
    <rPh sb="12" eb="14">
      <t>シリョウ</t>
    </rPh>
    <phoneticPr fontId="1"/>
  </si>
  <si>
    <t>園内灯なし（２→０へ修正）</t>
    <rPh sb="0" eb="2">
      <t>エンナイ</t>
    </rPh>
    <rPh sb="2" eb="3">
      <t>トウ</t>
    </rPh>
    <rPh sb="10" eb="12">
      <t>シュウセイ</t>
    </rPh>
    <phoneticPr fontId="1"/>
  </si>
  <si>
    <t>園内灯なし</t>
    <rPh sb="0" eb="3">
      <t>エンナイトウ</t>
    </rPh>
    <phoneticPr fontId="1"/>
  </si>
  <si>
    <t>-</t>
  </si>
  <si>
    <t>-</t>
    <phoneticPr fontId="1"/>
  </si>
  <si>
    <t>SLX9028</t>
    <phoneticPr fontId="1"/>
  </si>
  <si>
    <t>不明（屋外外灯・小）</t>
    <rPh sb="0" eb="2">
      <t>フメイ</t>
    </rPh>
    <rPh sb="8" eb="9">
      <t>ショウ</t>
    </rPh>
    <phoneticPr fontId="1"/>
  </si>
  <si>
    <t>図面なし</t>
    <rPh sb="0" eb="2">
      <t>ズメン</t>
    </rPh>
    <phoneticPr fontId="1"/>
  </si>
  <si>
    <t>SOL-181</t>
    <phoneticPr fontId="1"/>
  </si>
  <si>
    <t>FL18W</t>
  </si>
  <si>
    <t>FL18W</t>
    <phoneticPr fontId="1"/>
  </si>
  <si>
    <t>木柱</t>
    <rPh sb="0" eb="2">
      <t>モクチュウ</t>
    </rPh>
    <phoneticPr fontId="1"/>
  </si>
  <si>
    <t>NHT70LVS</t>
    <phoneticPr fontId="1"/>
  </si>
  <si>
    <t>NHT70LVS</t>
    <phoneticPr fontId="1"/>
  </si>
  <si>
    <t>高圧ナトリウムランプ70W</t>
    <rPh sb="0" eb="2">
      <t>コウアツ</t>
    </rPh>
    <phoneticPr fontId="1"/>
  </si>
  <si>
    <t>190Wメタルハライドランプ</t>
  </si>
  <si>
    <t>190Wメタルハライドランプ</t>
    <phoneticPr fontId="1"/>
  </si>
  <si>
    <t>R6年度 190Wメタルハライドランプへ交換</t>
    <rPh sb="2" eb="3">
      <t>ネン</t>
    </rPh>
    <rPh sb="3" eb="4">
      <t>ド</t>
    </rPh>
    <rPh sb="20" eb="22">
      <t>コウカン</t>
    </rPh>
    <phoneticPr fontId="1"/>
  </si>
  <si>
    <t>HG13372</t>
    <phoneticPr fontId="1"/>
  </si>
  <si>
    <t>HF40</t>
  </si>
  <si>
    <t>HF40</t>
    <phoneticPr fontId="1"/>
  </si>
  <si>
    <t>HF40</t>
    <phoneticPr fontId="1"/>
  </si>
  <si>
    <t>Ｈ592</t>
    <phoneticPr fontId="1"/>
  </si>
  <si>
    <t>遊具広場</t>
    <rPh sb="0" eb="2">
      <t>ユウグ</t>
    </rPh>
    <rPh sb="2" eb="4">
      <t>ヒロバ</t>
    </rPh>
    <phoneticPr fontId="1"/>
  </si>
  <si>
    <t>上座総合公園（御手洗交通公園脇）</t>
    <rPh sb="0" eb="2">
      <t>ジョウザ</t>
    </rPh>
    <rPh sb="2" eb="4">
      <t>ソウゴウ</t>
    </rPh>
    <rPh sb="4" eb="6">
      <t>コウエン</t>
    </rPh>
    <rPh sb="7" eb="10">
      <t>オテアラ</t>
    </rPh>
    <rPh sb="10" eb="15">
      <t>コウツウコウエンワキ</t>
    </rPh>
    <phoneticPr fontId="3"/>
  </si>
  <si>
    <t>上座総合公園（御手洗プール棟隣接）</t>
    <rPh sb="0" eb="2">
      <t>ジョウザ</t>
    </rPh>
    <rPh sb="2" eb="4">
      <t>ソウゴウ</t>
    </rPh>
    <rPh sb="4" eb="6">
      <t>コウエン</t>
    </rPh>
    <rPh sb="7" eb="10">
      <t>オテアラ</t>
    </rPh>
    <rPh sb="13" eb="14">
      <t>トウ</t>
    </rPh>
    <rPh sb="14" eb="16">
      <t>リンセツ</t>
    </rPh>
    <phoneticPr fontId="3"/>
  </si>
  <si>
    <t>男子2灯・女子3灯</t>
    <rPh sb="0" eb="2">
      <t>ダンシ</t>
    </rPh>
    <rPh sb="3" eb="4">
      <t>トウ</t>
    </rPh>
    <rPh sb="5" eb="7">
      <t>ジョシ</t>
    </rPh>
    <rPh sb="8" eb="9">
      <t>トウ</t>
    </rPh>
    <phoneticPr fontId="1"/>
  </si>
  <si>
    <t>上座総合公園（御手洗プールサイド）</t>
    <phoneticPr fontId="1"/>
  </si>
  <si>
    <t>上座総合公園（管理棟倉庫）</t>
    <rPh sb="10" eb="12">
      <t>ソウコ</t>
    </rPh>
    <phoneticPr fontId="1"/>
  </si>
  <si>
    <t>上座総合公園（プール棟）</t>
    <rPh sb="0" eb="2">
      <t>ジョウザ</t>
    </rPh>
    <rPh sb="2" eb="4">
      <t>ソウゴウ</t>
    </rPh>
    <rPh sb="4" eb="6">
      <t>コウエン</t>
    </rPh>
    <rPh sb="10" eb="11">
      <t>トウ</t>
    </rPh>
    <phoneticPr fontId="3"/>
  </si>
  <si>
    <t>1階事務室御手洗</t>
    <phoneticPr fontId="1"/>
  </si>
  <si>
    <t>事務所</t>
    <phoneticPr fontId="1"/>
  </si>
  <si>
    <t>1階倉庫</t>
    <phoneticPr fontId="1"/>
  </si>
  <si>
    <t>1階受付</t>
    <phoneticPr fontId="1"/>
  </si>
  <si>
    <t>1階女性ロッカー室</t>
    <phoneticPr fontId="1"/>
  </si>
  <si>
    <t>1階男性ロッカー室</t>
    <phoneticPr fontId="1"/>
  </si>
  <si>
    <t>2階控室</t>
    <phoneticPr fontId="1"/>
  </si>
  <si>
    <t>2階放送室</t>
    <phoneticPr fontId="1"/>
  </si>
  <si>
    <t>FLR20S</t>
  </si>
  <si>
    <t>H562</t>
    <phoneticPr fontId="1"/>
  </si>
  <si>
    <t>HID80W</t>
    <phoneticPr fontId="1"/>
  </si>
  <si>
    <t>YA42804</t>
    <phoneticPr fontId="1"/>
  </si>
  <si>
    <t>400W水銀灯</t>
    <rPh sb="4" eb="7">
      <t>スイギントウ</t>
    </rPh>
    <phoneticPr fontId="1"/>
  </si>
  <si>
    <t>2灯式照明灯（器具8基）</t>
    <rPh sb="1" eb="2">
      <t>トウ</t>
    </rPh>
    <rPh sb="2" eb="3">
      <t>シキ</t>
    </rPh>
    <rPh sb="3" eb="5">
      <t>ショウメイ</t>
    </rPh>
    <rPh sb="7" eb="9">
      <t>キグ</t>
    </rPh>
    <rPh sb="10" eb="11">
      <t>キ</t>
    </rPh>
    <phoneticPr fontId="1"/>
  </si>
  <si>
    <t>2灯式水銀灯（ポール3本）</t>
    <rPh sb="1" eb="2">
      <t>トウ</t>
    </rPh>
    <rPh sb="2" eb="3">
      <t>シキ</t>
    </rPh>
    <rPh sb="3" eb="6">
      <t>スイギントウ</t>
    </rPh>
    <rPh sb="11" eb="12">
      <t>ホン</t>
    </rPh>
    <phoneticPr fontId="1"/>
  </si>
  <si>
    <t>2灯式水銀灯（ポール2本）</t>
    <rPh sb="1" eb="2">
      <t>トウ</t>
    </rPh>
    <rPh sb="2" eb="3">
      <t>シキ</t>
    </rPh>
    <rPh sb="3" eb="6">
      <t>スイギントウ</t>
    </rPh>
    <rPh sb="11" eb="12">
      <t>ホン</t>
    </rPh>
    <phoneticPr fontId="1"/>
  </si>
  <si>
    <t>2灯式水銀灯（ポール1本）</t>
    <phoneticPr fontId="1"/>
  </si>
  <si>
    <t>H579</t>
    <phoneticPr fontId="1"/>
  </si>
  <si>
    <t>H718</t>
    <phoneticPr fontId="1"/>
  </si>
  <si>
    <t>H5792</t>
    <phoneticPr fontId="1"/>
  </si>
  <si>
    <t>HF100</t>
    <phoneticPr fontId="1"/>
  </si>
  <si>
    <t>アッパーライト</t>
    <phoneticPr fontId="1"/>
  </si>
  <si>
    <t>公園台帳 水銀灯200Wの資料あり</t>
    <rPh sb="13" eb="15">
      <t>シリョウ</t>
    </rPh>
    <phoneticPr fontId="1"/>
  </si>
  <si>
    <t>HG41101</t>
    <phoneticPr fontId="1"/>
  </si>
  <si>
    <t>ガーデンライト</t>
    <phoneticPr fontId="1"/>
  </si>
  <si>
    <t>NAタウンポール6.3 　LEDの可能性有り</t>
    <rPh sb="17" eb="21">
      <t>カノウセイア</t>
    </rPh>
    <phoneticPr fontId="1"/>
  </si>
  <si>
    <t>注：さるすべり通りの7灯は土木部所管</t>
    <rPh sb="0" eb="1">
      <t>チュウ</t>
    </rPh>
    <rPh sb="7" eb="8">
      <t>ドオ</t>
    </rPh>
    <rPh sb="11" eb="12">
      <t>トウ</t>
    </rPh>
    <rPh sb="13" eb="15">
      <t>ドボク</t>
    </rPh>
    <rPh sb="15" eb="16">
      <t>ブ</t>
    </rPh>
    <rPh sb="16" eb="18">
      <t>ショカン</t>
    </rPh>
    <phoneticPr fontId="1"/>
  </si>
  <si>
    <t>灯具形状違い</t>
    <rPh sb="0" eb="2">
      <t>トウグ</t>
    </rPh>
    <rPh sb="2" eb="4">
      <t>ケイジョウ</t>
    </rPh>
    <rPh sb="4" eb="5">
      <t>チガ</t>
    </rPh>
    <phoneticPr fontId="1"/>
  </si>
  <si>
    <t>EFD10EL</t>
  </si>
  <si>
    <t>EFD10EL</t>
    <phoneticPr fontId="1"/>
  </si>
  <si>
    <t>EFD21EL</t>
    <phoneticPr fontId="1"/>
  </si>
  <si>
    <t>2灯用（Y字型）</t>
    <rPh sb="1" eb="2">
      <t>トウ</t>
    </rPh>
    <rPh sb="2" eb="3">
      <t>ヨウ</t>
    </rPh>
    <rPh sb="5" eb="6">
      <t>ジ</t>
    </rPh>
    <rPh sb="6" eb="7">
      <t>ガタ</t>
    </rPh>
    <phoneticPr fontId="1"/>
  </si>
  <si>
    <t>アプローチライト（4箇所中1箇所撤去済）</t>
    <rPh sb="10" eb="12">
      <t>カショ</t>
    </rPh>
    <rPh sb="12" eb="13">
      <t>チュウ</t>
    </rPh>
    <rPh sb="14" eb="16">
      <t>カショ</t>
    </rPh>
    <rPh sb="16" eb="18">
      <t>テッキョ</t>
    </rPh>
    <rPh sb="18" eb="19">
      <t>ズ</t>
    </rPh>
    <phoneticPr fontId="1"/>
  </si>
  <si>
    <t>倉庫内</t>
    <rPh sb="0" eb="2">
      <t>ソウコ</t>
    </rPh>
    <rPh sb="2" eb="3">
      <t>ナイ</t>
    </rPh>
    <phoneticPr fontId="1"/>
  </si>
  <si>
    <r>
      <t>位置⑤⑮⑰　</t>
    </r>
    <r>
      <rPr>
        <b/>
        <sz val="10"/>
        <rFont val="游ゴシック"/>
        <family val="3"/>
        <charset val="128"/>
        <scheme val="minor"/>
      </rPr>
      <t>LED済</t>
    </r>
    <rPh sb="0" eb="2">
      <t>イチ</t>
    </rPh>
    <rPh sb="9" eb="10">
      <t>スミ</t>
    </rPh>
    <phoneticPr fontId="1"/>
  </si>
  <si>
    <r>
      <t>位置⑦⑧⑩　</t>
    </r>
    <r>
      <rPr>
        <b/>
        <sz val="10"/>
        <rFont val="游ゴシック"/>
        <family val="3"/>
        <charset val="128"/>
        <scheme val="minor"/>
      </rPr>
      <t>LED済</t>
    </r>
    <rPh sb="0" eb="2">
      <t>イチ</t>
    </rPh>
    <phoneticPr fontId="1"/>
  </si>
  <si>
    <r>
      <t>位置図⑱　</t>
    </r>
    <r>
      <rPr>
        <b/>
        <sz val="10"/>
        <rFont val="游ゴシック"/>
        <family val="3"/>
        <charset val="128"/>
        <scheme val="minor"/>
      </rPr>
      <t>LED済</t>
    </r>
    <rPh sb="0" eb="3">
      <t>イチズ</t>
    </rPh>
    <phoneticPr fontId="1"/>
  </si>
  <si>
    <r>
      <t>トイレ照明設備　</t>
    </r>
    <r>
      <rPr>
        <b/>
        <sz val="10"/>
        <rFont val="游ゴシック"/>
        <family val="3"/>
        <charset val="128"/>
        <scheme val="minor"/>
      </rPr>
      <t>LED済</t>
    </r>
    <rPh sb="3" eb="5">
      <t>ショウメイ</t>
    </rPh>
    <rPh sb="5" eb="7">
      <t>セツビ</t>
    </rPh>
    <phoneticPr fontId="1"/>
  </si>
  <si>
    <r>
      <t>男子トイレ　</t>
    </r>
    <r>
      <rPr>
        <b/>
        <sz val="10"/>
        <rFont val="游ゴシック"/>
        <family val="3"/>
        <charset val="128"/>
        <scheme val="minor"/>
      </rPr>
      <t>LED済</t>
    </r>
    <rPh sb="0" eb="2">
      <t>ダンシ</t>
    </rPh>
    <rPh sb="9" eb="10">
      <t>スミ</t>
    </rPh>
    <phoneticPr fontId="1"/>
  </si>
  <si>
    <r>
      <t>男子2灯・女子3灯　</t>
    </r>
    <r>
      <rPr>
        <b/>
        <sz val="10"/>
        <rFont val="游ゴシック"/>
        <family val="3"/>
        <charset val="128"/>
        <scheme val="minor"/>
      </rPr>
      <t>LED済</t>
    </r>
    <rPh sb="0" eb="2">
      <t>ダンシ</t>
    </rPh>
    <rPh sb="3" eb="4">
      <t>トウ</t>
    </rPh>
    <rPh sb="5" eb="7">
      <t>ジョシ</t>
    </rPh>
    <rPh sb="8" eb="9">
      <t>トウ</t>
    </rPh>
    <phoneticPr fontId="1"/>
  </si>
  <si>
    <r>
      <t>女子トイレ　</t>
    </r>
    <r>
      <rPr>
        <b/>
        <sz val="10"/>
        <rFont val="游ゴシック"/>
        <family val="3"/>
        <charset val="128"/>
        <scheme val="minor"/>
      </rPr>
      <t>LED済</t>
    </r>
    <rPh sb="0" eb="2">
      <t>ジョシ</t>
    </rPh>
    <phoneticPr fontId="1"/>
  </si>
  <si>
    <r>
      <rPr>
        <sz val="10"/>
        <rFont val="游ゴシック"/>
        <family val="3"/>
        <charset val="128"/>
        <scheme val="minor"/>
      </rPr>
      <t>1階機械室　</t>
    </r>
    <r>
      <rPr>
        <b/>
        <sz val="10"/>
        <rFont val="游ゴシック"/>
        <family val="3"/>
        <charset val="128"/>
        <scheme val="minor"/>
      </rPr>
      <t>LED済</t>
    </r>
    <rPh sb="9" eb="10">
      <t>スミ</t>
    </rPh>
    <phoneticPr fontId="1"/>
  </si>
  <si>
    <r>
      <rPr>
        <sz val="10"/>
        <rFont val="游ゴシック"/>
        <family val="3"/>
        <charset val="128"/>
        <scheme val="minor"/>
      </rPr>
      <t>1階救護室　</t>
    </r>
    <r>
      <rPr>
        <b/>
        <sz val="10"/>
        <rFont val="游ゴシック"/>
        <family val="3"/>
        <charset val="128"/>
        <scheme val="minor"/>
      </rPr>
      <t>LED済</t>
    </r>
    <rPh sb="9" eb="10">
      <t>スミ</t>
    </rPh>
    <phoneticPr fontId="1"/>
  </si>
  <si>
    <r>
      <t>R6年度 LEDへ交換　</t>
    </r>
    <r>
      <rPr>
        <b/>
        <sz val="10"/>
        <rFont val="游ゴシック"/>
        <family val="3"/>
        <charset val="128"/>
        <scheme val="minor"/>
      </rPr>
      <t>LED済</t>
    </r>
    <rPh sb="2" eb="3">
      <t>ネン</t>
    </rPh>
    <rPh sb="3" eb="4">
      <t>ド</t>
    </rPh>
    <rPh sb="9" eb="11">
      <t>コウカン</t>
    </rPh>
    <rPh sb="15" eb="16">
      <t>スミ</t>
    </rPh>
    <phoneticPr fontId="1"/>
  </si>
  <si>
    <r>
      <t>別紙図面：④・⑦　</t>
    </r>
    <r>
      <rPr>
        <b/>
        <sz val="10"/>
        <rFont val="游ゴシック"/>
        <family val="3"/>
        <charset val="128"/>
        <scheme val="minor"/>
      </rPr>
      <t>LED済</t>
    </r>
    <rPh sb="0" eb="2">
      <t>ベッシ</t>
    </rPh>
    <rPh sb="2" eb="4">
      <t>ズメン</t>
    </rPh>
    <rPh sb="12" eb="13">
      <t>スミ</t>
    </rPh>
    <phoneticPr fontId="1"/>
  </si>
  <si>
    <r>
      <rPr>
        <b/>
        <sz val="10"/>
        <rFont val="游ゴシック"/>
        <family val="3"/>
        <charset val="128"/>
        <scheme val="minor"/>
      </rPr>
      <t>LED済</t>
    </r>
    <r>
      <rPr>
        <sz val="10"/>
        <rFont val="游ゴシック"/>
        <family val="3"/>
        <charset val="128"/>
        <scheme val="minor"/>
      </rPr>
      <t>　給湯室</t>
    </r>
    <rPh sb="3" eb="4">
      <t>スミ</t>
    </rPh>
    <rPh sb="5" eb="8">
      <t>キュウトウシツ</t>
    </rPh>
    <phoneticPr fontId="1"/>
  </si>
  <si>
    <r>
      <t>トイレ照明設備　</t>
    </r>
    <r>
      <rPr>
        <b/>
        <sz val="10"/>
        <rFont val="游ゴシック"/>
        <family val="3"/>
        <charset val="128"/>
        <scheme val="minor"/>
      </rPr>
      <t>LED済</t>
    </r>
    <rPh sb="3" eb="7">
      <t>ショウメイセツビ</t>
    </rPh>
    <phoneticPr fontId="1"/>
  </si>
  <si>
    <r>
      <t>③・④・⑥・⑧・⑨・⑪～⑮・⑰～⑳　</t>
    </r>
    <r>
      <rPr>
        <b/>
        <sz val="10"/>
        <rFont val="游ゴシック"/>
        <family val="3"/>
        <charset val="128"/>
        <scheme val="minor"/>
      </rPr>
      <t>LED済</t>
    </r>
    <phoneticPr fontId="1"/>
  </si>
  <si>
    <r>
      <t>西側入口横　</t>
    </r>
    <r>
      <rPr>
        <b/>
        <sz val="10"/>
        <rFont val="游ゴシック"/>
        <family val="3"/>
        <charset val="128"/>
        <scheme val="minor"/>
      </rPr>
      <t>LED済</t>
    </r>
    <rPh sb="4" eb="5">
      <t>ヨコ</t>
    </rPh>
    <phoneticPr fontId="1"/>
  </si>
  <si>
    <r>
      <t>管理室内メイン　</t>
    </r>
    <r>
      <rPr>
        <b/>
        <sz val="10"/>
        <rFont val="游ゴシック"/>
        <family val="3"/>
        <charset val="128"/>
        <scheme val="minor"/>
      </rPr>
      <t>LED済</t>
    </r>
    <rPh sb="0" eb="3">
      <t>カンリシツ</t>
    </rPh>
    <rPh sb="3" eb="4">
      <t>ナイ</t>
    </rPh>
    <rPh sb="11" eb="12">
      <t>スミ</t>
    </rPh>
    <phoneticPr fontId="1"/>
  </si>
  <si>
    <t>別紙図面：⑤・⑥
⑦土台部分ひびあり 交換可能性有り</t>
    <phoneticPr fontId="1"/>
  </si>
  <si>
    <t>外灯①</t>
    <rPh sb="0" eb="2">
      <t>ガイトウ</t>
    </rPh>
    <phoneticPr fontId="1"/>
  </si>
  <si>
    <t>外灯②</t>
    <rPh sb="0" eb="2">
      <t>ガイトウ</t>
    </rPh>
    <phoneticPr fontId="1"/>
  </si>
  <si>
    <t>球技場照明</t>
    <rPh sb="0" eb="3">
      <t>キュウギジョウ</t>
    </rPh>
    <rPh sb="3" eb="5">
      <t>ショウメイ</t>
    </rPh>
    <phoneticPr fontId="1"/>
  </si>
  <si>
    <t>H7852A</t>
    <phoneticPr fontId="1"/>
  </si>
  <si>
    <r>
      <t>トイレ照明設備　</t>
    </r>
    <r>
      <rPr>
        <b/>
        <sz val="10"/>
        <rFont val="游ゴシック"/>
        <family val="3"/>
        <charset val="128"/>
        <scheme val="minor"/>
      </rPr>
      <t>LED済</t>
    </r>
    <r>
      <rPr>
        <sz val="10"/>
        <rFont val="游ゴシック"/>
        <family val="3"/>
        <charset val="128"/>
        <scheme val="minor"/>
      </rPr>
      <t xml:space="preserve">
男子1灯・女子1灯</t>
    </r>
    <rPh sb="11" eb="12">
      <t>スミ</t>
    </rPh>
    <phoneticPr fontId="1"/>
  </si>
  <si>
    <t>三逕亭</t>
    <phoneticPr fontId="1"/>
  </si>
  <si>
    <t>倉庫</t>
    <rPh sb="0" eb="2">
      <t>ソウコ</t>
    </rPh>
    <phoneticPr fontId="1"/>
  </si>
  <si>
    <t>男子･女子</t>
    <rPh sb="0" eb="2">
      <t>ダンシ</t>
    </rPh>
    <rPh sb="3" eb="5">
      <t>ジョシ</t>
    </rPh>
    <phoneticPr fontId="1"/>
  </si>
  <si>
    <r>
      <t>1階倉庫　</t>
    </r>
    <r>
      <rPr>
        <b/>
        <sz val="10"/>
        <rFont val="游ゴシック"/>
        <family val="3"/>
        <charset val="128"/>
        <scheme val="minor"/>
      </rPr>
      <t>LED済</t>
    </r>
    <phoneticPr fontId="1"/>
  </si>
  <si>
    <t>LED</t>
    <phoneticPr fontId="1"/>
  </si>
  <si>
    <t>天井釣型1灯式</t>
    <rPh sb="5" eb="6">
      <t>トウ</t>
    </rPh>
    <rPh sb="6" eb="7">
      <t>シキ</t>
    </rPh>
    <phoneticPr fontId="1"/>
  </si>
  <si>
    <t>1階休憩室</t>
    <rPh sb="2" eb="5">
      <t>キュウケイシツ</t>
    </rPh>
    <phoneticPr fontId="1"/>
  </si>
  <si>
    <t>1階ロビー</t>
    <phoneticPr fontId="1"/>
  </si>
  <si>
    <t>90W電球</t>
    <rPh sb="3" eb="5">
      <t>デンキュウ</t>
    </rPh>
    <phoneticPr fontId="1"/>
  </si>
  <si>
    <t>屋上</t>
    <rPh sb="0" eb="2">
      <t>オクジョウ</t>
    </rPh>
    <phoneticPr fontId="1"/>
  </si>
  <si>
    <t>H573</t>
  </si>
  <si>
    <t>YK22206KT</t>
    <phoneticPr fontId="1"/>
  </si>
  <si>
    <t>YA21443K</t>
  </si>
  <si>
    <t>YA21443K</t>
    <phoneticPr fontId="1"/>
  </si>
  <si>
    <t>YA42632</t>
    <phoneticPr fontId="1"/>
  </si>
  <si>
    <t>300W水銀灯</t>
    <rPh sb="4" eb="7">
      <t>スイギントウ</t>
    </rPh>
    <phoneticPr fontId="1"/>
  </si>
  <si>
    <t>300W水銀灯</t>
    <rPh sb="4" eb="6">
      <t>スイギン</t>
    </rPh>
    <rPh sb="6" eb="7">
      <t>トウ</t>
    </rPh>
    <phoneticPr fontId="1"/>
  </si>
  <si>
    <t>H5008F</t>
    <phoneticPr fontId="1"/>
  </si>
  <si>
    <t>H5148</t>
    <phoneticPr fontId="1"/>
  </si>
  <si>
    <t>HGA501</t>
    <phoneticPr fontId="1"/>
  </si>
  <si>
    <t>EYE870P</t>
    <phoneticPr fontId="1"/>
  </si>
  <si>
    <t>GL-020P</t>
    <phoneticPr fontId="1"/>
  </si>
  <si>
    <t>H584</t>
    <phoneticPr fontId="1"/>
  </si>
  <si>
    <t>H764</t>
    <phoneticPr fontId="1"/>
  </si>
  <si>
    <t>H762</t>
    <phoneticPr fontId="1"/>
  </si>
  <si>
    <t>H5010</t>
    <phoneticPr fontId="1"/>
  </si>
  <si>
    <t>FUX18118N-GL</t>
    <phoneticPr fontId="1"/>
  </si>
  <si>
    <t>H742</t>
    <phoneticPr fontId="1"/>
  </si>
  <si>
    <t>H616</t>
    <phoneticPr fontId="1"/>
  </si>
  <si>
    <t>H501</t>
    <phoneticPr fontId="1"/>
  </si>
  <si>
    <t>HY4370T</t>
    <phoneticPr fontId="1"/>
  </si>
  <si>
    <t>H569</t>
    <phoneticPr fontId="1"/>
  </si>
  <si>
    <t>YK6034</t>
    <phoneticPr fontId="1"/>
  </si>
  <si>
    <t>H592</t>
    <phoneticPr fontId="1"/>
  </si>
  <si>
    <t>H5796</t>
    <phoneticPr fontId="1"/>
  </si>
  <si>
    <t>H592M</t>
    <phoneticPr fontId="1"/>
  </si>
  <si>
    <t>房向台南公園</t>
    <rPh sb="0" eb="1">
      <t>ボウ</t>
    </rPh>
    <rPh sb="1" eb="3">
      <t>ムコウダイ</t>
    </rPh>
    <rPh sb="3" eb="4">
      <t>ミナミ</t>
    </rPh>
    <rPh sb="4" eb="6">
      <t>コウエン</t>
    </rPh>
    <phoneticPr fontId="3"/>
  </si>
  <si>
    <r>
      <rPr>
        <b/>
        <sz val="10"/>
        <rFont val="游ゴシック"/>
        <family val="3"/>
        <charset val="128"/>
        <scheme val="minor"/>
      </rPr>
      <t>更新なし</t>
    </r>
    <r>
      <rPr>
        <sz val="10"/>
        <rFont val="游ゴシック"/>
        <family val="3"/>
        <charset val="128"/>
        <scheme val="minor"/>
      </rPr>
      <t>　借地公園のため</t>
    </r>
    <rPh sb="0" eb="2">
      <t>コウシン</t>
    </rPh>
    <rPh sb="5" eb="9">
      <t>シャクチコウエン</t>
    </rPh>
    <phoneticPr fontId="1"/>
  </si>
  <si>
    <t>更新なし</t>
    <rPh sb="0" eb="2">
      <t>コウシン</t>
    </rPh>
    <phoneticPr fontId="1"/>
  </si>
  <si>
    <t>染井野緑道（エリアパーク箇所）</t>
    <rPh sb="0" eb="3">
      <t>ソメイノ</t>
    </rPh>
    <rPh sb="3" eb="5">
      <t>リョクドウ</t>
    </rPh>
    <rPh sb="12" eb="14">
      <t>カショ</t>
    </rPh>
    <phoneticPr fontId="1"/>
  </si>
  <si>
    <t>劣化1柱 要交換（要照明柱等更新費）</t>
    <rPh sb="0" eb="2">
      <t>レッカ</t>
    </rPh>
    <rPh sb="3" eb="4">
      <t>ハシラ</t>
    </rPh>
    <rPh sb="5" eb="6">
      <t>ヨウ</t>
    </rPh>
    <rPh sb="6" eb="8">
      <t>コウカン</t>
    </rPh>
    <rPh sb="9" eb="10">
      <t>ヨウ</t>
    </rPh>
    <phoneticPr fontId="1"/>
  </si>
  <si>
    <t>地際部腐食1柱 要交換（要照明柱等更新費）</t>
    <rPh sb="0" eb="1">
      <t>チ</t>
    </rPh>
    <rPh sb="1" eb="2">
      <t>キワ</t>
    </rPh>
    <rPh sb="2" eb="3">
      <t>ブ</t>
    </rPh>
    <rPh sb="3" eb="5">
      <t>フショク</t>
    </rPh>
    <rPh sb="6" eb="7">
      <t>ハシラ</t>
    </rPh>
    <rPh sb="8" eb="9">
      <t>ヨウ</t>
    </rPh>
    <rPh sb="9" eb="11">
      <t>コウカン</t>
    </rPh>
    <phoneticPr fontId="1"/>
  </si>
  <si>
    <r>
      <t xml:space="preserve">別紙図面：①・③
</t>
    </r>
    <r>
      <rPr>
        <b/>
        <sz val="10"/>
        <rFont val="游ゴシック"/>
        <family val="3"/>
        <charset val="128"/>
        <scheme val="minor"/>
      </rPr>
      <t>①照明柱腐食 要交換（要照明柱等更新費）</t>
    </r>
    <rPh sb="10" eb="12">
      <t>ショウメイ</t>
    </rPh>
    <rPh sb="12" eb="13">
      <t>ハシラ</t>
    </rPh>
    <rPh sb="13" eb="15">
      <t>フショク</t>
    </rPh>
    <rPh sb="16" eb="19">
      <t>ヨウコウカン</t>
    </rPh>
    <phoneticPr fontId="1"/>
  </si>
  <si>
    <t>照明柱腐食1柱 要交換（要照明柱等更新費）</t>
    <rPh sb="0" eb="2">
      <t>ショウメイ</t>
    </rPh>
    <rPh sb="2" eb="3">
      <t>ハシラ</t>
    </rPh>
    <phoneticPr fontId="1"/>
  </si>
  <si>
    <t>照明柱腐食5柱 要交換（要照明柱等更新費）</t>
    <rPh sb="0" eb="2">
      <t>ショウメイ</t>
    </rPh>
    <rPh sb="2" eb="3">
      <t>ハシラ</t>
    </rPh>
    <rPh sb="3" eb="5">
      <t>フショク</t>
    </rPh>
    <rPh sb="6" eb="7">
      <t>ハシラ</t>
    </rPh>
    <rPh sb="8" eb="9">
      <t>ヨウ</t>
    </rPh>
    <rPh sb="9" eb="11">
      <t>コウカン</t>
    </rPh>
    <phoneticPr fontId="1"/>
  </si>
  <si>
    <r>
      <t xml:space="preserve">ガーデンライト
</t>
    </r>
    <r>
      <rPr>
        <b/>
        <sz val="10"/>
        <rFont val="游ゴシック"/>
        <family val="3"/>
        <charset val="128"/>
        <scheme val="minor"/>
      </rPr>
      <t>照明柱全損1柱 要交換（要照明柱等更新費）</t>
    </r>
    <rPh sb="8" eb="10">
      <t>ショウメイ</t>
    </rPh>
    <rPh sb="10" eb="11">
      <t>ハシラ</t>
    </rPh>
    <rPh sb="11" eb="13">
      <t>ゼンソン</t>
    </rPh>
    <rPh sb="14" eb="15">
      <t>チュウ</t>
    </rPh>
    <rPh sb="16" eb="17">
      <t>ヨウ</t>
    </rPh>
    <rPh sb="17" eb="19">
      <t>コウカン</t>
    </rPh>
    <phoneticPr fontId="1"/>
  </si>
  <si>
    <r>
      <t xml:space="preserve">地下照明灯
</t>
    </r>
    <r>
      <rPr>
        <b/>
        <sz val="10"/>
        <rFont val="游ゴシック"/>
        <family val="3"/>
        <charset val="128"/>
        <scheme val="minor"/>
      </rPr>
      <t>全損1灯 要撤去又は要交換（要照明柱等更新費）</t>
    </r>
    <rPh sb="0" eb="2">
      <t>チカ</t>
    </rPh>
    <rPh sb="2" eb="5">
      <t>ショウメイトウ</t>
    </rPh>
    <rPh sb="9" eb="10">
      <t>トウ</t>
    </rPh>
    <rPh sb="12" eb="14">
      <t>テッキョ</t>
    </rPh>
    <rPh sb="14" eb="15">
      <t>マタ</t>
    </rPh>
    <rPh sb="16" eb="17">
      <t>ヨウ</t>
    </rPh>
    <phoneticPr fontId="1"/>
  </si>
  <si>
    <t>灯具カバー破損2柱 要交換（要照明柱等更新費）</t>
    <rPh sb="0" eb="2">
      <t>トウグ</t>
    </rPh>
    <rPh sb="5" eb="7">
      <t>ハソン</t>
    </rPh>
    <rPh sb="8" eb="9">
      <t>チュウ</t>
    </rPh>
    <rPh sb="10" eb="11">
      <t>ヨウ</t>
    </rPh>
    <rPh sb="11" eb="13">
      <t>コウカン</t>
    </rPh>
    <phoneticPr fontId="1"/>
  </si>
  <si>
    <r>
      <rPr>
        <sz val="10"/>
        <rFont val="游ゴシック"/>
        <family val="3"/>
        <charset val="128"/>
        <scheme val="minor"/>
      </rPr>
      <t>2灯式照明灯</t>
    </r>
    <r>
      <rPr>
        <b/>
        <sz val="10"/>
        <rFont val="游ゴシック"/>
        <family val="3"/>
        <charset val="128"/>
        <scheme val="minor"/>
      </rPr>
      <t xml:space="preserve">
照明柱破損1柱 要交換（要照明柱等更新費）</t>
    </r>
    <rPh sb="10" eb="12">
      <t>ハソン</t>
    </rPh>
    <phoneticPr fontId="1"/>
  </si>
  <si>
    <t>地際部腐食1柱 要交換（要照明柱等更新費）</t>
    <phoneticPr fontId="1"/>
  </si>
  <si>
    <t>照明柱腐食1柱 要交換（要照明柱等更新費）</t>
    <phoneticPr fontId="1"/>
  </si>
  <si>
    <t>基礎不具合1柱 交換可能性有り</t>
    <rPh sb="0" eb="2">
      <t>キソ</t>
    </rPh>
    <rPh sb="2" eb="5">
      <t>フグアイ</t>
    </rPh>
    <phoneticPr fontId="1"/>
  </si>
  <si>
    <t>器具費、取付費等（照明器具取付工、既存照明撤去工、既存照明処分費含む。）、照明柱等更新費に金額を入力してください。備考欄に「要交換（要照明柱等更新費）」の記載があるものは、必ず照明柱等更新費に金額を入力してください。</t>
    <rPh sb="0" eb="2">
      <t>キグ</t>
    </rPh>
    <rPh sb="2" eb="3">
      <t>ヒ</t>
    </rPh>
    <rPh sb="4" eb="7">
      <t>トリツケヒ</t>
    </rPh>
    <rPh sb="7" eb="8">
      <t>トウ</t>
    </rPh>
    <rPh sb="9" eb="16">
      <t>ショウメイキグトリツケコウ</t>
    </rPh>
    <rPh sb="17" eb="19">
      <t>キゾン</t>
    </rPh>
    <rPh sb="19" eb="21">
      <t>ショウメイ</t>
    </rPh>
    <rPh sb="21" eb="24">
      <t>テッキョコウ</t>
    </rPh>
    <rPh sb="25" eb="29">
      <t>キゾンショウメイ</t>
    </rPh>
    <rPh sb="29" eb="32">
      <t>ショブンヒ</t>
    </rPh>
    <rPh sb="32" eb="33">
      <t>フク</t>
    </rPh>
    <rPh sb="45" eb="47">
      <t>キンガク</t>
    </rPh>
    <rPh sb="48" eb="50">
      <t>ニュウリョク</t>
    </rPh>
    <rPh sb="57" eb="59">
      <t>ビコウ</t>
    </rPh>
    <rPh sb="59" eb="60">
      <t>ラン</t>
    </rPh>
    <rPh sb="77" eb="79">
      <t>キサイ</t>
    </rPh>
    <rPh sb="86" eb="87">
      <t>カナラ</t>
    </rPh>
    <phoneticPr fontId="1"/>
  </si>
  <si>
    <t>注：市内の公園・緑地等においては、LED済となっているランプは更新対象外とします。</t>
    <rPh sb="0" eb="1">
      <t>チュウ</t>
    </rPh>
    <rPh sb="20" eb="21">
      <t>ズ</t>
    </rPh>
    <rPh sb="31" eb="33">
      <t>コウシン</t>
    </rPh>
    <rPh sb="33" eb="36">
      <t>タイショウガイ</t>
    </rPh>
    <phoneticPr fontId="1"/>
  </si>
  <si>
    <t>注：LED済となっているランプも交換の対象とします。</t>
    <rPh sb="0" eb="1">
      <t>チュウ</t>
    </rPh>
    <rPh sb="5" eb="6">
      <t>ズ</t>
    </rPh>
    <rPh sb="16" eb="18">
      <t>コウカン</t>
    </rPh>
    <rPh sb="19" eb="21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</si>
</sst>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\k\W&quot;h&quot;;&quot;△ &quot;#,##0"/>
    <numFmt numFmtId="178" formatCode="#,##0.0000_ "/>
    <numFmt numFmtId="179" formatCode="#,##0.00&quot;円/kwh&quot;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2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/>
  </cellStyleXfs>
  <cellXfs count="24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0" applyFont="1" applyAlignment="1"/>
    <xf numFmtId="177" fontId="4" fillId="0" borderId="0" xfId="0" applyNumberFormat="1" applyFo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38" fontId="15" fillId="0" borderId="0" xfId="1" applyFont="1" applyAlignment="1">
      <alignment vertical="center" shrinkToFit="1"/>
    </xf>
    <xf numFmtId="0" fontId="6" fillId="6" borderId="6" xfId="0" applyFont="1" applyFill="1" applyBorder="1" applyAlignment="1">
      <alignment horizontal="center" vertical="center" wrapText="1" shrinkToFit="1"/>
    </xf>
    <xf numFmtId="0" fontId="6" fillId="6" borderId="8" xfId="0" applyFont="1" applyFill="1" applyBorder="1" applyAlignment="1">
      <alignment horizontal="center" vertical="center" shrinkToFit="1"/>
    </xf>
    <xf numFmtId="178" fontId="4" fillId="0" borderId="0" xfId="0" applyNumberFormat="1" applyFont="1">
      <alignment vertical="center"/>
    </xf>
    <xf numFmtId="179" fontId="4" fillId="0" borderId="3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Fill="1">
      <alignment vertical="center"/>
    </xf>
    <xf numFmtId="0" fontId="18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6" fillId="0" borderId="0" xfId="0" applyFont="1" applyAlignment="1"/>
    <xf numFmtId="177" fontId="16" fillId="0" borderId="0" xfId="0" applyNumberFormat="1" applyFo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 shrinkToFit="1"/>
    </xf>
    <xf numFmtId="0" fontId="19" fillId="5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19" fillId="5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25" fillId="0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38" fontId="5" fillId="0" borderId="1" xfId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vertical="center" wrapText="1" shrinkToFit="1"/>
    </xf>
    <xf numFmtId="38" fontId="15" fillId="0" borderId="0" xfId="1" applyFont="1" applyFill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6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6" xfId="0" applyFont="1" applyFill="1" applyBorder="1">
      <alignment vertical="center"/>
    </xf>
    <xf numFmtId="0" fontId="2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vertical="center" shrinkToFit="1"/>
    </xf>
    <xf numFmtId="0" fontId="5" fillId="8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shrinkToFit="1"/>
    </xf>
    <xf numFmtId="0" fontId="16" fillId="0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8" borderId="6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shrinkToFi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shrinkToFit="1"/>
    </xf>
    <xf numFmtId="0" fontId="24" fillId="8" borderId="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horizontal="left" vertical="center" shrinkToFit="1"/>
    </xf>
    <xf numFmtId="0" fontId="28" fillId="0" borderId="1" xfId="0" applyFont="1" applyFill="1" applyBorder="1">
      <alignment vertical="center"/>
    </xf>
    <xf numFmtId="0" fontId="27" fillId="6" borderId="1" xfId="0" applyFont="1" applyFill="1" applyBorder="1" applyAlignment="1">
      <alignment vertical="center" shrinkToFit="1"/>
    </xf>
    <xf numFmtId="0" fontId="27" fillId="6" borderId="1" xfId="0" applyFont="1" applyFill="1" applyBorder="1" applyAlignment="1">
      <alignment vertical="center" wrapText="1" shrinkToFit="1"/>
    </xf>
    <xf numFmtId="0" fontId="27" fillId="0" borderId="1" xfId="0" applyFont="1" applyFill="1" applyBorder="1">
      <alignment vertical="center"/>
    </xf>
    <xf numFmtId="0" fontId="27" fillId="0" borderId="11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7" fillId="0" borderId="10" xfId="0" applyFont="1" applyFill="1" applyBorder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5" fillId="0" borderId="6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9" xfId="0" applyFont="1" applyFill="1" applyBorder="1" applyAlignment="1">
      <alignment horizontal="left" vertical="center" shrinkToFit="1"/>
    </xf>
    <xf numFmtId="0" fontId="5" fillId="6" borderId="6" xfId="0" applyFont="1" applyFill="1" applyBorder="1" applyAlignment="1">
      <alignment vertical="center" shrinkToFit="1"/>
    </xf>
    <xf numFmtId="176" fontId="5" fillId="8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28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6" fillId="0" borderId="0" xfId="0" applyNumberFormat="1" applyFont="1" applyAlignment="1">
      <alignment horizontal="right" vertical="center" shrinkToFit="1"/>
    </xf>
    <xf numFmtId="176" fontId="14" fillId="4" borderId="6" xfId="0" applyNumberFormat="1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27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5" fillId="8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16" fillId="0" borderId="0" xfId="0" applyNumberFormat="1" applyFont="1">
      <alignment vertical="center"/>
    </xf>
    <xf numFmtId="176" fontId="29" fillId="0" borderId="1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left" vertical="center"/>
    </xf>
    <xf numFmtId="0" fontId="3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2" fillId="7" borderId="0" xfId="0" applyFont="1" applyFill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wrapText="1" shrinkToFit="1"/>
    </xf>
    <xf numFmtId="0" fontId="12" fillId="6" borderId="7" xfId="0" applyFont="1" applyFill="1" applyBorder="1" applyAlignment="1">
      <alignment horizontal="center" vertical="center" wrapText="1" shrinkToFit="1"/>
    </xf>
    <xf numFmtId="176" fontId="14" fillId="4" borderId="6" xfId="0" applyNumberFormat="1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wrapText="1" shrinkToFit="1"/>
    </xf>
    <xf numFmtId="0" fontId="5" fillId="6" borderId="7" xfId="0" applyFont="1" applyFill="1" applyBorder="1" applyAlignment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 xr:uid="{70962246-4E24-44FA-B381-4BC4A33C3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F117-B8BD-492D-B092-16642FF0A608}">
  <dimension ref="A1:BN436"/>
  <sheetViews>
    <sheetView tabSelected="1" view="pageBreakPreview" zoomScale="80" zoomScaleNormal="80" zoomScaleSheetLayoutView="80" workbookViewId="0">
      <pane xSplit="8" ySplit="14" topLeftCell="M15" activePane="bottomRight" state="frozen"/>
      <selection pane="topRight" activeCell="I1" sqref="I1"/>
      <selection pane="bottomLeft" activeCell="A15" sqref="A15"/>
      <selection pane="bottomRight" activeCell="B2" sqref="B2:D2"/>
    </sheetView>
  </sheetViews>
  <sheetFormatPr defaultColWidth="9" defaultRowHeight="18" x14ac:dyDescent="0.45"/>
  <cols>
    <col min="1" max="1" width="2.69921875" style="5" customWidth="1"/>
    <col min="2" max="3" width="5.69921875" style="5" customWidth="1"/>
    <col min="4" max="4" width="15.69921875" style="5" customWidth="1"/>
    <col min="5" max="5" width="35.5" style="1" bestFit="1" customWidth="1"/>
    <col min="6" max="6" width="20.59765625" style="6" customWidth="1"/>
    <col min="7" max="8" width="8.69921875" style="1" customWidth="1"/>
    <col min="9" max="9" width="54.3984375" style="1" customWidth="1"/>
    <col min="10" max="10" width="8.69921875" style="10" customWidth="1"/>
    <col min="11" max="11" width="22.59765625" style="10" bestFit="1" customWidth="1"/>
    <col min="12" max="13" width="8.69921875" style="10" customWidth="1"/>
    <col min="14" max="14" width="24.69921875" style="10" bestFit="1" customWidth="1"/>
    <col min="15" max="17" width="9.3984375" style="10" customWidth="1"/>
    <col min="18" max="18" width="12.69921875" style="10" bestFit="1" customWidth="1"/>
    <col min="19" max="19" width="11.19921875" style="10" bestFit="1" customWidth="1"/>
    <col min="20" max="20" width="40.69921875" style="9" customWidth="1"/>
    <col min="21" max="21" width="12.69921875" style="9" customWidth="1"/>
    <col min="22" max="22" width="8.69921875" style="166" customWidth="1"/>
    <col min="23" max="23" width="14.19921875" style="10" customWidth="1"/>
    <col min="24" max="25" width="8.69921875" style="166" customWidth="1"/>
    <col min="26" max="26" width="20" style="10" customWidth="1"/>
    <col min="27" max="28" width="8.69921875" style="166" customWidth="1"/>
    <col min="29" max="29" width="9.3984375" style="10" customWidth="1"/>
    <col min="30" max="30" width="12.69921875" style="10" customWidth="1"/>
    <col min="31" max="31" width="11.19921875" style="10" customWidth="1"/>
    <col min="32" max="32" width="25.69921875" style="9" customWidth="1"/>
    <col min="33" max="33" width="12.69921875" style="9" customWidth="1"/>
    <col min="34" max="34" width="9.3984375" style="174" customWidth="1"/>
    <col min="35" max="35" width="17.69921875" style="10" customWidth="1"/>
    <col min="36" max="37" width="9.3984375" style="166" customWidth="1"/>
    <col min="38" max="38" width="17.69921875" style="10" customWidth="1"/>
    <col min="39" max="40" width="9.3984375" style="166" customWidth="1"/>
    <col min="41" max="41" width="9.3984375" style="10" customWidth="1"/>
    <col min="42" max="42" width="12.69921875" style="10" customWidth="1"/>
    <col min="43" max="43" width="11.19921875" style="10" customWidth="1"/>
    <col min="44" max="44" width="20.59765625" style="9" customWidth="1"/>
    <col min="45" max="45" width="12.69921875" style="9" customWidth="1"/>
    <col min="46" max="51" width="12.69921875" style="5" customWidth="1"/>
    <col min="52" max="57" width="15.69921875" style="5" customWidth="1"/>
    <col min="58" max="58" width="10.69921875" style="1" customWidth="1"/>
    <col min="59" max="59" width="12.69921875" style="1" bestFit="1" customWidth="1"/>
    <col min="60" max="60" width="10.69921875" style="1" customWidth="1"/>
    <col min="61" max="16384" width="9" style="5"/>
  </cols>
  <sheetData>
    <row r="1" spans="1:66" ht="30" customHeight="1" x14ac:dyDescent="0.45">
      <c r="B1" s="16" t="s">
        <v>835</v>
      </c>
      <c r="C1" s="16"/>
      <c r="F1" s="7"/>
      <c r="G1" s="7"/>
    </row>
    <row r="2" spans="1:66" s="58" customFormat="1" ht="30" customHeight="1" x14ac:dyDescent="0.45">
      <c r="B2" s="193" t="s">
        <v>1147</v>
      </c>
      <c r="C2" s="193"/>
      <c r="D2" s="193"/>
      <c r="F2" s="61"/>
      <c r="G2" s="6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167"/>
      <c r="W2" s="92"/>
      <c r="X2" s="170"/>
      <c r="Y2" s="170"/>
      <c r="AA2" s="167"/>
      <c r="AB2" s="167"/>
      <c r="AC2" s="92"/>
      <c r="AD2" s="92"/>
      <c r="AE2" s="92"/>
      <c r="AF2" s="92"/>
      <c r="AG2" s="92"/>
      <c r="AH2" s="167"/>
      <c r="AI2" s="92"/>
      <c r="AJ2" s="167"/>
      <c r="AK2" s="167"/>
      <c r="AL2" s="92"/>
      <c r="AM2" s="167"/>
      <c r="AN2" s="167"/>
      <c r="AO2" s="92"/>
      <c r="AP2" s="92"/>
      <c r="AQ2" s="92"/>
      <c r="AR2" s="92"/>
      <c r="AS2" s="63"/>
      <c r="AT2" s="92"/>
      <c r="AU2" s="92"/>
      <c r="AV2" s="92"/>
      <c r="AW2" s="63"/>
      <c r="AX2" s="63"/>
      <c r="AY2" s="92"/>
      <c r="AZ2" s="92"/>
    </row>
    <row r="3" spans="1:66" s="58" customFormat="1" ht="30" customHeight="1" x14ac:dyDescent="0.45">
      <c r="B3" s="93" t="s">
        <v>1148</v>
      </c>
      <c r="C3" s="94" t="s">
        <v>1149</v>
      </c>
      <c r="D3" s="93"/>
      <c r="F3" s="61"/>
      <c r="G3" s="6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167"/>
      <c r="W3" s="92"/>
      <c r="X3" s="170"/>
      <c r="Y3" s="170"/>
      <c r="AA3" s="167"/>
      <c r="AB3" s="167"/>
      <c r="AC3" s="92"/>
      <c r="AD3" s="92"/>
      <c r="AE3" s="92"/>
      <c r="AF3" s="92"/>
      <c r="AG3" s="92"/>
      <c r="AH3" s="167"/>
      <c r="AI3" s="92"/>
      <c r="AJ3" s="167"/>
      <c r="AK3" s="167"/>
      <c r="AL3" s="92"/>
      <c r="AM3" s="167"/>
      <c r="AN3" s="167"/>
      <c r="AO3" s="92"/>
      <c r="AP3" s="92"/>
      <c r="AQ3" s="92"/>
      <c r="AR3" s="92"/>
      <c r="AS3" s="63"/>
      <c r="AT3" s="92"/>
      <c r="AU3" s="92"/>
      <c r="AV3" s="92"/>
      <c r="AW3" s="63"/>
      <c r="AX3" s="63"/>
      <c r="AY3" s="92"/>
      <c r="AZ3" s="92"/>
    </row>
    <row r="4" spans="1:66" s="58" customFormat="1" ht="30" customHeight="1" x14ac:dyDescent="0.45">
      <c r="B4" s="93" t="s">
        <v>1150</v>
      </c>
      <c r="C4" s="94" t="s">
        <v>1151</v>
      </c>
      <c r="D4" s="93"/>
      <c r="F4" s="61"/>
      <c r="G4" s="6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67"/>
      <c r="W4" s="92"/>
      <c r="X4" s="170"/>
      <c r="Y4" s="170"/>
      <c r="AA4" s="167"/>
      <c r="AB4" s="167"/>
      <c r="AC4" s="92"/>
      <c r="AD4" s="92"/>
      <c r="AE4" s="92"/>
      <c r="AF4" s="92"/>
      <c r="AG4" s="92"/>
      <c r="AH4" s="167"/>
      <c r="AI4" s="92"/>
      <c r="AJ4" s="167"/>
      <c r="AK4" s="167"/>
      <c r="AL4" s="92"/>
      <c r="AM4" s="167"/>
      <c r="AN4" s="167"/>
      <c r="AO4" s="92"/>
      <c r="AP4" s="92"/>
      <c r="AQ4" s="92"/>
      <c r="AR4" s="92"/>
      <c r="AS4" s="63"/>
      <c r="AT4" s="92"/>
      <c r="AU4" s="92"/>
      <c r="AV4" s="92"/>
      <c r="AW4" s="63"/>
      <c r="AX4" s="63"/>
      <c r="AY4" s="92"/>
      <c r="AZ4" s="92"/>
    </row>
    <row r="5" spans="1:66" s="58" customFormat="1" ht="30" customHeight="1" x14ac:dyDescent="0.45">
      <c r="B5" s="93" t="s">
        <v>1152</v>
      </c>
      <c r="C5" s="94" t="s">
        <v>1153</v>
      </c>
      <c r="D5" s="93"/>
      <c r="F5" s="61"/>
      <c r="G5" s="6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167"/>
      <c r="W5" s="92"/>
      <c r="X5" s="170"/>
      <c r="Y5" s="170"/>
      <c r="AA5" s="167"/>
      <c r="AB5" s="167"/>
      <c r="AC5" s="92"/>
      <c r="AD5" s="92"/>
      <c r="AE5" s="92"/>
      <c r="AF5" s="92"/>
      <c r="AG5" s="92"/>
      <c r="AH5" s="167"/>
      <c r="AI5" s="92"/>
      <c r="AJ5" s="167"/>
      <c r="AK5" s="167"/>
      <c r="AL5" s="92"/>
      <c r="AM5" s="167"/>
      <c r="AN5" s="167"/>
      <c r="AO5" s="92"/>
      <c r="AP5" s="92"/>
      <c r="AQ5" s="92"/>
      <c r="AR5" s="92"/>
      <c r="AS5" s="63"/>
      <c r="AT5" s="92"/>
      <c r="AU5" s="92"/>
      <c r="AV5" s="92"/>
      <c r="AW5" s="63"/>
      <c r="AX5" s="63"/>
      <c r="AY5" s="92"/>
      <c r="AZ5" s="92"/>
    </row>
    <row r="6" spans="1:66" s="58" customFormat="1" ht="30" customHeight="1" x14ac:dyDescent="0.45">
      <c r="B6" s="93" t="s">
        <v>1154</v>
      </c>
      <c r="C6" s="94" t="s">
        <v>1538</v>
      </c>
      <c r="D6" s="93"/>
      <c r="F6" s="61"/>
      <c r="G6" s="6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167"/>
      <c r="W6" s="92"/>
      <c r="X6" s="170"/>
      <c r="Y6" s="170"/>
      <c r="AA6" s="167"/>
      <c r="AB6" s="167"/>
      <c r="AC6" s="92"/>
      <c r="AD6" s="92"/>
      <c r="AE6" s="92"/>
      <c r="AF6" s="92"/>
      <c r="AG6" s="92"/>
      <c r="AH6" s="167"/>
      <c r="AI6" s="92"/>
      <c r="AJ6" s="167"/>
      <c r="AK6" s="167"/>
      <c r="AL6" s="92"/>
      <c r="AM6" s="167"/>
      <c r="AN6" s="167"/>
      <c r="AO6" s="92"/>
      <c r="AP6" s="92"/>
      <c r="AQ6" s="92"/>
      <c r="AR6" s="92"/>
      <c r="AS6" s="63"/>
      <c r="AT6" s="92"/>
      <c r="AU6" s="92"/>
      <c r="AV6" s="92"/>
      <c r="AW6" s="63"/>
      <c r="AX6" s="63"/>
      <c r="AY6" s="92"/>
      <c r="AZ6" s="92"/>
    </row>
    <row r="7" spans="1:66" s="58" customFormat="1" ht="30" customHeight="1" x14ac:dyDescent="0.45">
      <c r="B7" s="93" t="s">
        <v>1155</v>
      </c>
      <c r="C7" s="94" t="s">
        <v>1156</v>
      </c>
      <c r="D7" s="93"/>
      <c r="F7" s="61"/>
      <c r="G7" s="6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167"/>
      <c r="W7" s="92"/>
      <c r="X7" s="170"/>
      <c r="Y7" s="170"/>
      <c r="AA7" s="167"/>
      <c r="AB7" s="167"/>
      <c r="AC7" s="92"/>
      <c r="AD7" s="92"/>
      <c r="AE7" s="92"/>
      <c r="AF7" s="92"/>
      <c r="AG7" s="92"/>
      <c r="AH7" s="167"/>
      <c r="AI7" s="92"/>
      <c r="AJ7" s="167"/>
      <c r="AK7" s="167"/>
      <c r="AL7" s="92"/>
      <c r="AM7" s="167"/>
      <c r="AN7" s="167"/>
      <c r="AO7" s="92"/>
      <c r="AP7" s="92"/>
      <c r="AQ7" s="92"/>
      <c r="AR7" s="92"/>
      <c r="AS7" s="63"/>
      <c r="AT7" s="92"/>
      <c r="AU7" s="92"/>
      <c r="AV7" s="92"/>
      <c r="AW7" s="63"/>
      <c r="AX7" s="63"/>
      <c r="AY7" s="92"/>
      <c r="AZ7" s="92"/>
    </row>
    <row r="8" spans="1:66" ht="30" customHeight="1" x14ac:dyDescent="0.45">
      <c r="B8" s="17"/>
      <c r="C8" s="16"/>
      <c r="F8" s="7"/>
      <c r="G8" s="7"/>
      <c r="AU8" s="42" t="s">
        <v>833</v>
      </c>
      <c r="AV8" s="42"/>
    </row>
    <row r="9" spans="1:66" ht="19.95" customHeight="1" x14ac:dyDescent="0.45">
      <c r="B9" s="64" t="s">
        <v>1157</v>
      </c>
      <c r="C9" s="16"/>
      <c r="F9" s="7"/>
      <c r="G9" s="7"/>
      <c r="AU9" s="5" t="s">
        <v>834</v>
      </c>
      <c r="AY9" s="43">
        <v>960313</v>
      </c>
    </row>
    <row r="10" spans="1:66" ht="19.95" customHeight="1" x14ac:dyDescent="0.45">
      <c r="B10" s="64" t="s">
        <v>1539</v>
      </c>
      <c r="C10" s="16"/>
      <c r="F10" s="7"/>
      <c r="G10" s="7"/>
      <c r="AU10" s="40" t="s">
        <v>832</v>
      </c>
      <c r="AV10" s="40"/>
      <c r="AW10" s="40"/>
      <c r="AX10" s="41"/>
      <c r="AY10" s="57">
        <v>30</v>
      </c>
    </row>
    <row r="11" spans="1:66" ht="19.95" customHeight="1" x14ac:dyDescent="0.45">
      <c r="B11" s="17"/>
      <c r="C11" s="16"/>
      <c r="F11" s="7"/>
      <c r="G11" s="7"/>
    </row>
    <row r="12" spans="1:66" x14ac:dyDescent="0.45">
      <c r="A12" s="17"/>
      <c r="B12" s="222" t="s">
        <v>0</v>
      </c>
      <c r="C12" s="222" t="s">
        <v>809</v>
      </c>
      <c r="D12" s="222" t="s">
        <v>1</v>
      </c>
      <c r="E12" s="219" t="s">
        <v>2</v>
      </c>
      <c r="F12" s="219" t="s">
        <v>6</v>
      </c>
      <c r="G12" s="219" t="s">
        <v>4</v>
      </c>
      <c r="H12" s="219" t="s">
        <v>5</v>
      </c>
      <c r="I12" s="219" t="s">
        <v>3</v>
      </c>
      <c r="J12" s="203" t="s">
        <v>837</v>
      </c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5"/>
      <c r="V12" s="206" t="s">
        <v>838</v>
      </c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8"/>
      <c r="AH12" s="207" t="s">
        <v>839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8"/>
      <c r="AT12" s="212" t="s">
        <v>815</v>
      </c>
      <c r="AU12" s="213"/>
      <c r="AV12" s="213"/>
      <c r="AW12" s="213"/>
      <c r="AX12" s="213"/>
      <c r="AY12" s="213"/>
      <c r="AZ12" s="209" t="s">
        <v>826</v>
      </c>
      <c r="BA12" s="211"/>
      <c r="BB12" s="209" t="s">
        <v>852</v>
      </c>
      <c r="BC12" s="210"/>
      <c r="BD12" s="210"/>
      <c r="BE12" s="211"/>
      <c r="BF12" s="34"/>
      <c r="BG12" s="35"/>
      <c r="BH12" s="36"/>
      <c r="BI12" s="194" t="s">
        <v>783</v>
      </c>
      <c r="BJ12" s="194"/>
      <c r="BK12" s="17"/>
      <c r="BL12" s="17"/>
      <c r="BM12" s="17"/>
      <c r="BN12" s="17"/>
    </row>
    <row r="13" spans="1:66" s="8" customFormat="1" ht="32.4" x14ac:dyDescent="0.45">
      <c r="A13" s="18"/>
      <c r="B13" s="223"/>
      <c r="C13" s="223"/>
      <c r="D13" s="223"/>
      <c r="E13" s="220"/>
      <c r="F13" s="220"/>
      <c r="G13" s="220"/>
      <c r="H13" s="220"/>
      <c r="I13" s="220"/>
      <c r="J13" s="195" t="s">
        <v>803</v>
      </c>
      <c r="K13" s="44" t="s">
        <v>857</v>
      </c>
      <c r="L13" s="44" t="s">
        <v>857</v>
      </c>
      <c r="M13" s="44" t="s">
        <v>857</v>
      </c>
      <c r="N13" s="44" t="s">
        <v>862</v>
      </c>
      <c r="O13" s="44" t="s">
        <v>861</v>
      </c>
      <c r="P13" s="46" t="s">
        <v>866</v>
      </c>
      <c r="Q13" s="54" t="s">
        <v>1034</v>
      </c>
      <c r="R13" s="54" t="s">
        <v>1057</v>
      </c>
      <c r="S13" s="54" t="s">
        <v>1059</v>
      </c>
      <c r="T13" s="197" t="s">
        <v>786</v>
      </c>
      <c r="U13" s="199" t="s">
        <v>808</v>
      </c>
      <c r="V13" s="201" t="s">
        <v>803</v>
      </c>
      <c r="W13" s="44" t="s">
        <v>857</v>
      </c>
      <c r="X13" s="171" t="s">
        <v>857</v>
      </c>
      <c r="Y13" s="171" t="s">
        <v>857</v>
      </c>
      <c r="Z13" s="44" t="s">
        <v>862</v>
      </c>
      <c r="AA13" s="171" t="s">
        <v>861</v>
      </c>
      <c r="AB13" s="173" t="s">
        <v>866</v>
      </c>
      <c r="AC13" s="54" t="s">
        <v>1034</v>
      </c>
      <c r="AD13" s="54" t="s">
        <v>1057</v>
      </c>
      <c r="AE13" s="54" t="s">
        <v>1059</v>
      </c>
      <c r="AF13" s="197" t="s">
        <v>786</v>
      </c>
      <c r="AG13" s="199" t="s">
        <v>808</v>
      </c>
      <c r="AH13" s="201" t="s">
        <v>803</v>
      </c>
      <c r="AI13" s="44" t="s">
        <v>857</v>
      </c>
      <c r="AJ13" s="171" t="s">
        <v>857</v>
      </c>
      <c r="AK13" s="171" t="s">
        <v>857</v>
      </c>
      <c r="AL13" s="44" t="s">
        <v>862</v>
      </c>
      <c r="AM13" s="171" t="s">
        <v>861</v>
      </c>
      <c r="AN13" s="173" t="s">
        <v>866</v>
      </c>
      <c r="AO13" s="54" t="s">
        <v>1034</v>
      </c>
      <c r="AP13" s="54" t="s">
        <v>1057</v>
      </c>
      <c r="AQ13" s="54" t="s">
        <v>1059</v>
      </c>
      <c r="AR13" s="197" t="s">
        <v>786</v>
      </c>
      <c r="AS13" s="199" t="s">
        <v>808</v>
      </c>
      <c r="AT13" s="214" t="s">
        <v>829</v>
      </c>
      <c r="AU13" s="29" t="s">
        <v>823</v>
      </c>
      <c r="AV13" s="29" t="s">
        <v>817</v>
      </c>
      <c r="AW13" s="29" t="s">
        <v>822</v>
      </c>
      <c r="AX13" s="29" t="s">
        <v>824</v>
      </c>
      <c r="AY13" s="29" t="s">
        <v>825</v>
      </c>
      <c r="AZ13" s="30" t="s">
        <v>831</v>
      </c>
      <c r="BA13" s="33" t="s">
        <v>830</v>
      </c>
      <c r="BB13" s="30" t="s">
        <v>854</v>
      </c>
      <c r="BC13" s="33" t="s">
        <v>855</v>
      </c>
      <c r="BD13" s="33" t="s">
        <v>1256</v>
      </c>
      <c r="BE13" s="33" t="s">
        <v>813</v>
      </c>
      <c r="BF13" s="37"/>
      <c r="BG13" s="38"/>
      <c r="BH13" s="39"/>
      <c r="BI13" s="27" t="s">
        <v>784</v>
      </c>
      <c r="BJ13" s="27" t="s">
        <v>785</v>
      </c>
      <c r="BK13" s="18"/>
      <c r="BL13" s="18"/>
      <c r="BM13" s="18"/>
      <c r="BN13" s="18"/>
    </row>
    <row r="14" spans="1:66" s="8" customFormat="1" ht="19.8" x14ac:dyDescent="0.45">
      <c r="A14" s="18"/>
      <c r="B14" s="224"/>
      <c r="C14" s="224"/>
      <c r="D14" s="224"/>
      <c r="E14" s="221"/>
      <c r="F14" s="221"/>
      <c r="G14" s="221"/>
      <c r="H14" s="221"/>
      <c r="I14" s="221"/>
      <c r="J14" s="196"/>
      <c r="K14" s="45" t="s">
        <v>858</v>
      </c>
      <c r="L14" s="45" t="s">
        <v>859</v>
      </c>
      <c r="M14" s="45" t="s">
        <v>860</v>
      </c>
      <c r="N14" s="45" t="s">
        <v>863</v>
      </c>
      <c r="O14" s="45" t="s">
        <v>864</v>
      </c>
      <c r="P14" s="45" t="s">
        <v>865</v>
      </c>
      <c r="Q14" s="55" t="s">
        <v>1035</v>
      </c>
      <c r="R14" s="55" t="s">
        <v>1058</v>
      </c>
      <c r="S14" s="55" t="s">
        <v>1060</v>
      </c>
      <c r="T14" s="198"/>
      <c r="U14" s="200"/>
      <c r="V14" s="202"/>
      <c r="W14" s="45" t="s">
        <v>858</v>
      </c>
      <c r="X14" s="172" t="s">
        <v>859</v>
      </c>
      <c r="Y14" s="172" t="s">
        <v>860</v>
      </c>
      <c r="Z14" s="45" t="s">
        <v>863</v>
      </c>
      <c r="AA14" s="172" t="s">
        <v>864</v>
      </c>
      <c r="AB14" s="172" t="s">
        <v>865</v>
      </c>
      <c r="AC14" s="55" t="s">
        <v>1035</v>
      </c>
      <c r="AD14" s="55" t="s">
        <v>1058</v>
      </c>
      <c r="AE14" s="55" t="s">
        <v>1060</v>
      </c>
      <c r="AF14" s="198"/>
      <c r="AG14" s="200"/>
      <c r="AH14" s="202"/>
      <c r="AI14" s="45" t="s">
        <v>858</v>
      </c>
      <c r="AJ14" s="172" t="s">
        <v>859</v>
      </c>
      <c r="AK14" s="172" t="s">
        <v>860</v>
      </c>
      <c r="AL14" s="45" t="s">
        <v>863</v>
      </c>
      <c r="AM14" s="172" t="s">
        <v>864</v>
      </c>
      <c r="AN14" s="172" t="s">
        <v>865</v>
      </c>
      <c r="AO14" s="55" t="s">
        <v>1035</v>
      </c>
      <c r="AP14" s="55" t="s">
        <v>1058</v>
      </c>
      <c r="AQ14" s="55" t="s">
        <v>1060</v>
      </c>
      <c r="AR14" s="198"/>
      <c r="AS14" s="200"/>
      <c r="AT14" s="215"/>
      <c r="AU14" s="28" t="s">
        <v>816</v>
      </c>
      <c r="AV14" s="28" t="s">
        <v>818</v>
      </c>
      <c r="AW14" s="28" t="s">
        <v>819</v>
      </c>
      <c r="AX14" s="28" t="s">
        <v>820</v>
      </c>
      <c r="AY14" s="28" t="s">
        <v>821</v>
      </c>
      <c r="AZ14" s="31" t="s">
        <v>827</v>
      </c>
      <c r="BA14" s="32" t="s">
        <v>828</v>
      </c>
      <c r="BB14" s="31" t="s">
        <v>853</v>
      </c>
      <c r="BC14" s="31" t="s">
        <v>853</v>
      </c>
      <c r="BD14" s="31" t="s">
        <v>853</v>
      </c>
      <c r="BE14" s="32" t="s">
        <v>853</v>
      </c>
      <c r="BF14" s="34"/>
      <c r="BG14" s="35"/>
      <c r="BH14" s="36"/>
      <c r="BI14" s="27"/>
      <c r="BJ14" s="27"/>
      <c r="BK14" s="18"/>
      <c r="BL14" s="18"/>
      <c r="BM14" s="18"/>
      <c r="BN14" s="18"/>
    </row>
    <row r="15" spans="1:66" s="58" customFormat="1" x14ac:dyDescent="0.45">
      <c r="A15" s="64"/>
      <c r="B15" s="20">
        <v>1</v>
      </c>
      <c r="C15" s="20"/>
      <c r="D15" s="20" t="s">
        <v>781</v>
      </c>
      <c r="E15" s="19" t="s">
        <v>7</v>
      </c>
      <c r="F15" s="2" t="s">
        <v>804</v>
      </c>
      <c r="G15" s="4" t="s">
        <v>414</v>
      </c>
      <c r="H15" s="3" t="s">
        <v>422</v>
      </c>
      <c r="I15" s="11" t="s">
        <v>428</v>
      </c>
      <c r="J15" s="83">
        <v>3</v>
      </c>
      <c r="K15" s="24" t="s">
        <v>874</v>
      </c>
      <c r="L15" s="24"/>
      <c r="M15" s="83">
        <v>3</v>
      </c>
      <c r="N15" s="24" t="s">
        <v>887</v>
      </c>
      <c r="O15" s="83">
        <v>3</v>
      </c>
      <c r="P15" s="83">
        <v>3285</v>
      </c>
      <c r="Q15" s="83">
        <f>IFERROR(VLOOKUP(N15,入力表リスト!$A$3:$B$82,2,FALSE),0)</f>
        <v>300</v>
      </c>
      <c r="R15" s="83">
        <f>O15*P15*Q15/1000</f>
        <v>2956.5</v>
      </c>
      <c r="S15" s="83">
        <f t="shared" ref="S15:S77" si="0">R15*$AY$10</f>
        <v>88695</v>
      </c>
      <c r="T15" s="26"/>
      <c r="U15" s="98"/>
      <c r="V15" s="83"/>
      <c r="W15" s="24"/>
      <c r="X15" s="83"/>
      <c r="Y15" s="83"/>
      <c r="Z15" s="24"/>
      <c r="AA15" s="83"/>
      <c r="AB15" s="83"/>
      <c r="AC15" s="83">
        <f>IFERROR(VLOOKUP(Z15,入力表リスト!$A$3:$B$82,2,FALSE),0)</f>
        <v>0</v>
      </c>
      <c r="AD15" s="83">
        <f>AA15*AB15*AC15/1000</f>
        <v>0</v>
      </c>
      <c r="AE15" s="83">
        <f t="shared" ref="AE15:AE77" si="1">AD15*$AY$10</f>
        <v>0</v>
      </c>
      <c r="AF15" s="26"/>
      <c r="AG15" s="98"/>
      <c r="AH15" s="83"/>
      <c r="AI15" s="24"/>
      <c r="AJ15" s="83"/>
      <c r="AK15" s="83"/>
      <c r="AL15" s="24"/>
      <c r="AM15" s="83"/>
      <c r="AN15" s="83"/>
      <c r="AO15" s="83">
        <f>IFERROR(VLOOKUP(AL15,入力表リスト!$A$3:$B$82,2,FALSE),0)</f>
        <v>0</v>
      </c>
      <c r="AP15" s="83">
        <f>AM15*AN15*AO15/1000</f>
        <v>0</v>
      </c>
      <c r="AQ15" s="83">
        <f t="shared" ref="AQ15:AQ77" si="2">AP15*$AY$10</f>
        <v>0</v>
      </c>
      <c r="AR15" s="26"/>
      <c r="AS15" s="98"/>
      <c r="AT15" s="20"/>
      <c r="AU15" s="20"/>
      <c r="AV15" s="96">
        <f t="shared" ref="AV15:AV77" si="3">P15+AB15+AN15</f>
        <v>3285</v>
      </c>
      <c r="AW15" s="20"/>
      <c r="AX15" s="20">
        <f>AU15*AV15*AW15/1000</f>
        <v>0</v>
      </c>
      <c r="AY15" s="20">
        <f>AX15*$AY$10</f>
        <v>0</v>
      </c>
      <c r="AZ15" s="96">
        <f t="shared" ref="AZ15:AZ24" si="4">R15+AD15+AP15-AX15</f>
        <v>2956.5</v>
      </c>
      <c r="BA15" s="96">
        <f t="shared" ref="BA15:BA24" si="5">S15+AE15+AQ15-AY15</f>
        <v>88695</v>
      </c>
      <c r="BB15" s="20"/>
      <c r="BC15" s="20"/>
      <c r="BD15" s="20"/>
      <c r="BE15" s="20">
        <f>SUM(BB15:BD15)</f>
        <v>0</v>
      </c>
      <c r="BF15" s="99"/>
      <c r="BG15" s="100"/>
      <c r="BH15" s="101"/>
      <c r="BI15" s="20"/>
      <c r="BJ15" s="20"/>
      <c r="BK15" s="64"/>
      <c r="BL15" s="64">
        <f t="shared" ref="BL15:BL77" si="6">SUM(J15,V15,AH15)</f>
        <v>3</v>
      </c>
      <c r="BM15" s="64">
        <f t="shared" ref="BM15:BM77" si="7">SUM(O15,AA15,AM15)</f>
        <v>3</v>
      </c>
      <c r="BN15" s="64"/>
    </row>
    <row r="16" spans="1:66" s="58" customFormat="1" x14ac:dyDescent="0.45">
      <c r="A16" s="64"/>
      <c r="B16" s="20">
        <v>2</v>
      </c>
      <c r="C16" s="20"/>
      <c r="D16" s="20" t="s">
        <v>781</v>
      </c>
      <c r="E16" s="19" t="s">
        <v>8</v>
      </c>
      <c r="F16" s="2" t="s">
        <v>210</v>
      </c>
      <c r="G16" s="4" t="s">
        <v>414</v>
      </c>
      <c r="H16" s="3" t="s">
        <v>422</v>
      </c>
      <c r="I16" s="11" t="s">
        <v>429</v>
      </c>
      <c r="J16" s="83">
        <v>16</v>
      </c>
      <c r="K16" s="24" t="s">
        <v>1497</v>
      </c>
      <c r="L16" s="24"/>
      <c r="M16" s="83">
        <v>8</v>
      </c>
      <c r="N16" s="24" t="s">
        <v>1094</v>
      </c>
      <c r="O16" s="83">
        <v>16</v>
      </c>
      <c r="P16" s="83">
        <v>3285</v>
      </c>
      <c r="Q16" s="83">
        <f>IFERROR(VLOOKUP(N16,入力表リスト!$A$3:$B$82,2,FALSE),0)</f>
        <v>60</v>
      </c>
      <c r="R16" s="83">
        <f t="shared" ref="R16:R47" si="8">O16*P16*Q16/1000</f>
        <v>3153.6</v>
      </c>
      <c r="S16" s="83">
        <f t="shared" si="0"/>
        <v>94608</v>
      </c>
      <c r="T16" s="26" t="s">
        <v>1443</v>
      </c>
      <c r="U16" s="98"/>
      <c r="V16" s="83"/>
      <c r="W16" s="24"/>
      <c r="X16" s="83"/>
      <c r="Y16" s="83"/>
      <c r="Z16" s="24"/>
      <c r="AA16" s="83"/>
      <c r="AB16" s="83"/>
      <c r="AC16" s="83">
        <f>IFERROR(VLOOKUP(Z16,入力表リスト!$A$3:$B$82,2,FALSE),0)</f>
        <v>0</v>
      </c>
      <c r="AD16" s="83">
        <f t="shared" ref="AD16:AD78" si="9">AA16*AB16*AC16/1000</f>
        <v>0</v>
      </c>
      <c r="AE16" s="83">
        <f t="shared" si="1"/>
        <v>0</v>
      </c>
      <c r="AF16" s="26"/>
      <c r="AG16" s="98"/>
      <c r="AH16" s="83"/>
      <c r="AI16" s="24"/>
      <c r="AJ16" s="83"/>
      <c r="AK16" s="83"/>
      <c r="AL16" s="24"/>
      <c r="AM16" s="83"/>
      <c r="AN16" s="83"/>
      <c r="AO16" s="83">
        <f>IFERROR(VLOOKUP(AL16,入力表リスト!$A$3:$B$82,2,FALSE),0)</f>
        <v>0</v>
      </c>
      <c r="AP16" s="83">
        <f t="shared" ref="AP16:AP78" si="10">AM16*AN16*AO16/1000</f>
        <v>0</v>
      </c>
      <c r="AQ16" s="83">
        <f t="shared" si="2"/>
        <v>0</v>
      </c>
      <c r="AR16" s="26"/>
      <c r="AS16" s="98"/>
      <c r="AT16" s="20"/>
      <c r="AU16" s="20"/>
      <c r="AV16" s="96">
        <f t="shared" si="3"/>
        <v>3285</v>
      </c>
      <c r="AW16" s="20"/>
      <c r="AX16" s="20">
        <f>AU16*AV16*AW16/1000</f>
        <v>0</v>
      </c>
      <c r="AY16" s="20">
        <f t="shared" ref="AY16:AY78" si="11">AX16*$AY$10</f>
        <v>0</v>
      </c>
      <c r="AZ16" s="96">
        <f t="shared" si="4"/>
        <v>3153.6</v>
      </c>
      <c r="BA16" s="96">
        <f t="shared" si="5"/>
        <v>94608</v>
      </c>
      <c r="BB16" s="20"/>
      <c r="BC16" s="20"/>
      <c r="BD16" s="20"/>
      <c r="BE16" s="20">
        <f t="shared" ref="BE16:BE78" si="12">SUM(BB16:BD16)</f>
        <v>0</v>
      </c>
      <c r="BF16" s="99"/>
      <c r="BG16" s="100"/>
      <c r="BH16" s="101"/>
      <c r="BI16" s="20"/>
      <c r="BJ16" s="20"/>
      <c r="BK16" s="64"/>
      <c r="BL16" s="64">
        <f t="shared" si="6"/>
        <v>16</v>
      </c>
      <c r="BM16" s="64">
        <f t="shared" si="7"/>
        <v>16</v>
      </c>
      <c r="BN16" s="64"/>
    </row>
    <row r="17" spans="1:66" s="58" customFormat="1" x14ac:dyDescent="0.45">
      <c r="A17" s="64"/>
      <c r="B17" s="20">
        <v>3</v>
      </c>
      <c r="C17" s="20"/>
      <c r="D17" s="20" t="s">
        <v>781</v>
      </c>
      <c r="E17" s="19" t="s">
        <v>9</v>
      </c>
      <c r="F17" s="2" t="s">
        <v>211</v>
      </c>
      <c r="G17" s="4" t="s">
        <v>415</v>
      </c>
      <c r="H17" s="3" t="s">
        <v>422</v>
      </c>
      <c r="I17" s="11" t="s">
        <v>1276</v>
      </c>
      <c r="J17" s="83">
        <v>2</v>
      </c>
      <c r="K17" s="24" t="s">
        <v>870</v>
      </c>
      <c r="L17" s="24"/>
      <c r="M17" s="83">
        <v>2</v>
      </c>
      <c r="N17" s="24" t="s">
        <v>887</v>
      </c>
      <c r="O17" s="83">
        <v>2</v>
      </c>
      <c r="P17" s="83">
        <v>3285</v>
      </c>
      <c r="Q17" s="83">
        <f>IFERROR(VLOOKUP(N17,入力表リスト!$A$3:$B$82,2,FALSE),0)</f>
        <v>300</v>
      </c>
      <c r="R17" s="83">
        <f t="shared" si="8"/>
        <v>1971</v>
      </c>
      <c r="S17" s="83">
        <f t="shared" si="0"/>
        <v>59130</v>
      </c>
      <c r="T17" s="26" t="s">
        <v>1400</v>
      </c>
      <c r="U17" s="98"/>
      <c r="V17" s="83"/>
      <c r="W17" s="24"/>
      <c r="X17" s="83"/>
      <c r="Y17" s="83"/>
      <c r="Z17" s="24"/>
      <c r="AA17" s="83"/>
      <c r="AB17" s="83"/>
      <c r="AC17" s="83">
        <f>IFERROR(VLOOKUP(Z17,入力表リスト!$A$3:$B$82,2,FALSE),0)</f>
        <v>0</v>
      </c>
      <c r="AD17" s="83">
        <f t="shared" si="9"/>
        <v>0</v>
      </c>
      <c r="AE17" s="83">
        <f t="shared" si="1"/>
        <v>0</v>
      </c>
      <c r="AF17" s="26"/>
      <c r="AG17" s="98"/>
      <c r="AH17" s="83"/>
      <c r="AI17" s="24"/>
      <c r="AJ17" s="83"/>
      <c r="AK17" s="83"/>
      <c r="AL17" s="24"/>
      <c r="AM17" s="83"/>
      <c r="AN17" s="83"/>
      <c r="AO17" s="83">
        <f>IFERROR(VLOOKUP(AL17,入力表リスト!$A$3:$B$82,2,FALSE),0)</f>
        <v>0</v>
      </c>
      <c r="AP17" s="83">
        <f t="shared" si="10"/>
        <v>0</v>
      </c>
      <c r="AQ17" s="83">
        <f t="shared" si="2"/>
        <v>0</v>
      </c>
      <c r="AR17" s="26"/>
      <c r="AS17" s="98"/>
      <c r="AT17" s="20"/>
      <c r="AU17" s="20"/>
      <c r="AV17" s="96">
        <f t="shared" si="3"/>
        <v>3285</v>
      </c>
      <c r="AW17" s="20"/>
      <c r="AX17" s="20">
        <f t="shared" ref="AX17:AX79" si="13">AU17*AV17*AW17/1000</f>
        <v>0</v>
      </c>
      <c r="AY17" s="20">
        <f t="shared" si="11"/>
        <v>0</v>
      </c>
      <c r="AZ17" s="96">
        <f t="shared" si="4"/>
        <v>1971</v>
      </c>
      <c r="BA17" s="96">
        <f t="shared" si="5"/>
        <v>59130</v>
      </c>
      <c r="BB17" s="20"/>
      <c r="BC17" s="20"/>
      <c r="BD17" s="20"/>
      <c r="BE17" s="20">
        <f t="shared" si="12"/>
        <v>0</v>
      </c>
      <c r="BF17" s="99"/>
      <c r="BG17" s="100"/>
      <c r="BH17" s="101"/>
      <c r="BI17" s="20"/>
      <c r="BJ17" s="20"/>
      <c r="BK17" s="64"/>
      <c r="BL17" s="64">
        <f t="shared" si="6"/>
        <v>2</v>
      </c>
      <c r="BM17" s="64">
        <f t="shared" si="7"/>
        <v>2</v>
      </c>
      <c r="BN17" s="64"/>
    </row>
    <row r="18" spans="1:66" s="58" customFormat="1" x14ac:dyDescent="0.45">
      <c r="A18" s="64"/>
      <c r="B18" s="20">
        <v>4</v>
      </c>
      <c r="C18" s="20"/>
      <c r="D18" s="20" t="s">
        <v>781</v>
      </c>
      <c r="E18" s="19" t="s">
        <v>629</v>
      </c>
      <c r="F18" s="2" t="s">
        <v>667</v>
      </c>
      <c r="G18" s="4" t="s">
        <v>415</v>
      </c>
      <c r="H18" s="3" t="s">
        <v>422</v>
      </c>
      <c r="I18" s="11" t="s">
        <v>710</v>
      </c>
      <c r="J18" s="83">
        <v>1</v>
      </c>
      <c r="K18" s="24" t="s">
        <v>868</v>
      </c>
      <c r="L18" s="24"/>
      <c r="M18" s="83">
        <v>1</v>
      </c>
      <c r="N18" s="24" t="s">
        <v>876</v>
      </c>
      <c r="O18" s="83">
        <v>1</v>
      </c>
      <c r="P18" s="83">
        <v>3285</v>
      </c>
      <c r="Q18" s="83">
        <f>IFERROR(VLOOKUP(N18,入力表リスト!$A$3:$B$82,2,FALSE),0)</f>
        <v>300</v>
      </c>
      <c r="R18" s="83">
        <f t="shared" si="8"/>
        <v>985.5</v>
      </c>
      <c r="S18" s="83">
        <f t="shared" si="0"/>
        <v>29565</v>
      </c>
      <c r="T18" s="26"/>
      <c r="U18" s="98"/>
      <c r="V18" s="83"/>
      <c r="W18" s="24"/>
      <c r="X18" s="83"/>
      <c r="Y18" s="83"/>
      <c r="Z18" s="24"/>
      <c r="AA18" s="83"/>
      <c r="AB18" s="83"/>
      <c r="AC18" s="83">
        <f>IFERROR(VLOOKUP(Z18,入力表リスト!$A$3:$B$82,2,FALSE),0)</f>
        <v>0</v>
      </c>
      <c r="AD18" s="83">
        <f t="shared" si="9"/>
        <v>0</v>
      </c>
      <c r="AE18" s="83">
        <f t="shared" si="1"/>
        <v>0</v>
      </c>
      <c r="AF18" s="26"/>
      <c r="AG18" s="98"/>
      <c r="AH18" s="83"/>
      <c r="AI18" s="24"/>
      <c r="AJ18" s="83"/>
      <c r="AK18" s="83"/>
      <c r="AL18" s="24"/>
      <c r="AM18" s="83"/>
      <c r="AN18" s="83"/>
      <c r="AO18" s="83">
        <f>IFERROR(VLOOKUP(AL18,入力表リスト!$A$3:$B$82,2,FALSE),0)</f>
        <v>0</v>
      </c>
      <c r="AP18" s="83">
        <f t="shared" si="10"/>
        <v>0</v>
      </c>
      <c r="AQ18" s="83">
        <f t="shared" si="2"/>
        <v>0</v>
      </c>
      <c r="AR18" s="26"/>
      <c r="AS18" s="98"/>
      <c r="AT18" s="20"/>
      <c r="AU18" s="20"/>
      <c r="AV18" s="96">
        <f t="shared" si="3"/>
        <v>3285</v>
      </c>
      <c r="AW18" s="20"/>
      <c r="AX18" s="20">
        <f t="shared" si="13"/>
        <v>0</v>
      </c>
      <c r="AY18" s="20">
        <f t="shared" si="11"/>
        <v>0</v>
      </c>
      <c r="AZ18" s="96">
        <f t="shared" si="4"/>
        <v>985.5</v>
      </c>
      <c r="BA18" s="96">
        <f t="shared" si="5"/>
        <v>29565</v>
      </c>
      <c r="BB18" s="20"/>
      <c r="BC18" s="20"/>
      <c r="BD18" s="20"/>
      <c r="BE18" s="20">
        <f t="shared" si="12"/>
        <v>0</v>
      </c>
      <c r="BF18" s="99"/>
      <c r="BG18" s="100"/>
      <c r="BH18" s="101"/>
      <c r="BI18" s="20"/>
      <c r="BJ18" s="20"/>
      <c r="BK18" s="64"/>
      <c r="BL18" s="64">
        <f t="shared" si="6"/>
        <v>1</v>
      </c>
      <c r="BM18" s="64">
        <f t="shared" si="7"/>
        <v>1</v>
      </c>
      <c r="BN18" s="64"/>
    </row>
    <row r="19" spans="1:66" s="60" customFormat="1" x14ac:dyDescent="0.45">
      <c r="A19" s="64"/>
      <c r="B19" s="20">
        <v>5</v>
      </c>
      <c r="C19" s="84"/>
      <c r="D19" s="84" t="s">
        <v>781</v>
      </c>
      <c r="E19" s="107" t="s">
        <v>12</v>
      </c>
      <c r="F19" s="2" t="s">
        <v>215</v>
      </c>
      <c r="G19" s="4" t="s">
        <v>414</v>
      </c>
      <c r="H19" s="3" t="s">
        <v>422</v>
      </c>
      <c r="I19" s="11" t="s">
        <v>1284</v>
      </c>
      <c r="J19" s="83">
        <v>3</v>
      </c>
      <c r="K19" s="24" t="s">
        <v>879</v>
      </c>
      <c r="L19" s="24"/>
      <c r="M19" s="83">
        <v>3</v>
      </c>
      <c r="N19" s="24" t="s">
        <v>890</v>
      </c>
      <c r="O19" s="83">
        <v>3</v>
      </c>
      <c r="P19" s="83">
        <v>3285</v>
      </c>
      <c r="Q19" s="83">
        <f>IFERROR(VLOOKUP(N19,入力表リスト!$A$3:$B$82,2,FALSE),0)</f>
        <v>200</v>
      </c>
      <c r="R19" s="83">
        <f t="shared" si="8"/>
        <v>1971</v>
      </c>
      <c r="S19" s="83">
        <f t="shared" si="0"/>
        <v>59130</v>
      </c>
      <c r="T19" s="26"/>
      <c r="U19" s="98"/>
      <c r="V19" s="83"/>
      <c r="W19" s="24"/>
      <c r="X19" s="83"/>
      <c r="Y19" s="83"/>
      <c r="Z19" s="24"/>
      <c r="AA19" s="83"/>
      <c r="AB19" s="83"/>
      <c r="AC19" s="83">
        <f>IFERROR(VLOOKUP(Z19,入力表リスト!$A$3:$B$82,2,FALSE),0)</f>
        <v>0</v>
      </c>
      <c r="AD19" s="83">
        <f t="shared" si="9"/>
        <v>0</v>
      </c>
      <c r="AE19" s="83">
        <f t="shared" si="1"/>
        <v>0</v>
      </c>
      <c r="AF19" s="26"/>
      <c r="AG19" s="98"/>
      <c r="AH19" s="83"/>
      <c r="AI19" s="24"/>
      <c r="AJ19" s="83"/>
      <c r="AK19" s="83"/>
      <c r="AL19" s="24"/>
      <c r="AM19" s="83"/>
      <c r="AN19" s="83"/>
      <c r="AO19" s="83">
        <f>IFERROR(VLOOKUP(AL19,入力表リスト!$A$3:$B$82,2,FALSE),0)</f>
        <v>0</v>
      </c>
      <c r="AP19" s="83">
        <f t="shared" si="10"/>
        <v>0</v>
      </c>
      <c r="AQ19" s="83">
        <f t="shared" si="2"/>
        <v>0</v>
      </c>
      <c r="AR19" s="26"/>
      <c r="AS19" s="98"/>
      <c r="AT19" s="20"/>
      <c r="AU19" s="20"/>
      <c r="AV19" s="96">
        <f t="shared" si="3"/>
        <v>3285</v>
      </c>
      <c r="AW19" s="20"/>
      <c r="AX19" s="20">
        <f t="shared" si="13"/>
        <v>0</v>
      </c>
      <c r="AY19" s="20">
        <f t="shared" si="11"/>
        <v>0</v>
      </c>
      <c r="AZ19" s="96">
        <f t="shared" si="4"/>
        <v>1971</v>
      </c>
      <c r="BA19" s="96">
        <f t="shared" si="5"/>
        <v>59130</v>
      </c>
      <c r="BB19" s="20"/>
      <c r="BC19" s="20"/>
      <c r="BD19" s="20"/>
      <c r="BE19" s="20">
        <f t="shared" si="12"/>
        <v>0</v>
      </c>
      <c r="BF19" s="99"/>
      <c r="BG19" s="100"/>
      <c r="BH19" s="101"/>
      <c r="BI19" s="20"/>
      <c r="BJ19" s="20"/>
      <c r="BK19" s="85"/>
      <c r="BL19" s="64">
        <f t="shared" si="6"/>
        <v>3</v>
      </c>
      <c r="BM19" s="64">
        <f t="shared" si="7"/>
        <v>3</v>
      </c>
      <c r="BN19" s="64"/>
    </row>
    <row r="20" spans="1:66" s="60" customFormat="1" x14ac:dyDescent="0.45">
      <c r="A20" s="64"/>
      <c r="B20" s="20">
        <v>6</v>
      </c>
      <c r="C20" s="84"/>
      <c r="D20" s="84" t="s">
        <v>781</v>
      </c>
      <c r="E20" s="107" t="s">
        <v>13</v>
      </c>
      <c r="F20" s="2" t="s">
        <v>216</v>
      </c>
      <c r="G20" s="4" t="s">
        <v>414</v>
      </c>
      <c r="H20" s="3" t="s">
        <v>422</v>
      </c>
      <c r="I20" s="11" t="s">
        <v>1285</v>
      </c>
      <c r="J20" s="83">
        <v>1</v>
      </c>
      <c r="K20" s="24" t="s">
        <v>879</v>
      </c>
      <c r="L20" s="24"/>
      <c r="M20" s="83">
        <v>1</v>
      </c>
      <c r="N20" s="24" t="s">
        <v>890</v>
      </c>
      <c r="O20" s="83">
        <v>1</v>
      </c>
      <c r="P20" s="83">
        <v>3285</v>
      </c>
      <c r="Q20" s="83">
        <f>IFERROR(VLOOKUP(N20,入力表リスト!$A$3:$B$82,2,FALSE),0)</f>
        <v>200</v>
      </c>
      <c r="R20" s="83">
        <f t="shared" si="8"/>
        <v>657</v>
      </c>
      <c r="S20" s="83">
        <f t="shared" si="0"/>
        <v>19710</v>
      </c>
      <c r="T20" s="26"/>
      <c r="U20" s="98"/>
      <c r="V20" s="83"/>
      <c r="W20" s="24"/>
      <c r="X20" s="83"/>
      <c r="Y20" s="83"/>
      <c r="Z20" s="24"/>
      <c r="AA20" s="83"/>
      <c r="AB20" s="83"/>
      <c r="AC20" s="83">
        <f>IFERROR(VLOOKUP(Z20,入力表リスト!$A$3:$B$82,2,FALSE),0)</f>
        <v>0</v>
      </c>
      <c r="AD20" s="83">
        <f t="shared" si="9"/>
        <v>0</v>
      </c>
      <c r="AE20" s="83">
        <f t="shared" si="1"/>
        <v>0</v>
      </c>
      <c r="AF20" s="26"/>
      <c r="AG20" s="98"/>
      <c r="AH20" s="83"/>
      <c r="AI20" s="24"/>
      <c r="AJ20" s="83"/>
      <c r="AK20" s="83"/>
      <c r="AL20" s="24"/>
      <c r="AM20" s="83"/>
      <c r="AN20" s="83"/>
      <c r="AO20" s="83">
        <f>IFERROR(VLOOKUP(AL20,入力表リスト!$A$3:$B$82,2,FALSE),0)</f>
        <v>0</v>
      </c>
      <c r="AP20" s="83">
        <f t="shared" si="10"/>
        <v>0</v>
      </c>
      <c r="AQ20" s="83">
        <f t="shared" si="2"/>
        <v>0</v>
      </c>
      <c r="AR20" s="26"/>
      <c r="AS20" s="98"/>
      <c r="AT20" s="20"/>
      <c r="AU20" s="20"/>
      <c r="AV20" s="96">
        <f t="shared" si="3"/>
        <v>3285</v>
      </c>
      <c r="AW20" s="20"/>
      <c r="AX20" s="20">
        <f t="shared" si="13"/>
        <v>0</v>
      </c>
      <c r="AY20" s="20">
        <f t="shared" si="11"/>
        <v>0</v>
      </c>
      <c r="AZ20" s="96">
        <f t="shared" si="4"/>
        <v>657</v>
      </c>
      <c r="BA20" s="96">
        <f t="shared" si="5"/>
        <v>19710</v>
      </c>
      <c r="BB20" s="20"/>
      <c r="BC20" s="20"/>
      <c r="BD20" s="20"/>
      <c r="BE20" s="20">
        <f t="shared" si="12"/>
        <v>0</v>
      </c>
      <c r="BF20" s="99"/>
      <c r="BG20" s="100"/>
      <c r="BH20" s="101"/>
      <c r="BI20" s="20"/>
      <c r="BJ20" s="20"/>
      <c r="BK20" s="85"/>
      <c r="BL20" s="64">
        <f t="shared" si="6"/>
        <v>1</v>
      </c>
      <c r="BM20" s="64">
        <f t="shared" si="7"/>
        <v>1</v>
      </c>
      <c r="BN20" s="64"/>
    </row>
    <row r="21" spans="1:66" s="60" customFormat="1" x14ac:dyDescent="0.45">
      <c r="A21" s="64"/>
      <c r="B21" s="20">
        <v>7</v>
      </c>
      <c r="C21" s="84"/>
      <c r="D21" s="84" t="s">
        <v>781</v>
      </c>
      <c r="E21" s="107" t="s">
        <v>15</v>
      </c>
      <c r="F21" s="2" t="s">
        <v>217</v>
      </c>
      <c r="G21" s="4" t="s">
        <v>414</v>
      </c>
      <c r="H21" s="3" t="s">
        <v>422</v>
      </c>
      <c r="I21" s="11" t="s">
        <v>434</v>
      </c>
      <c r="J21" s="83">
        <v>1</v>
      </c>
      <c r="K21" s="24" t="s">
        <v>873</v>
      </c>
      <c r="L21" s="24"/>
      <c r="M21" s="83">
        <v>1</v>
      </c>
      <c r="N21" s="24" t="s">
        <v>888</v>
      </c>
      <c r="O21" s="83">
        <v>1</v>
      </c>
      <c r="P21" s="83">
        <v>3285</v>
      </c>
      <c r="Q21" s="83">
        <f>IFERROR(VLOOKUP(N21,入力表リスト!$A$3:$B$82,2,FALSE),0)</f>
        <v>200</v>
      </c>
      <c r="R21" s="83">
        <f t="shared" si="8"/>
        <v>657</v>
      </c>
      <c r="S21" s="83">
        <f t="shared" si="0"/>
        <v>19710</v>
      </c>
      <c r="T21" s="26"/>
      <c r="U21" s="98"/>
      <c r="V21" s="83"/>
      <c r="W21" s="24"/>
      <c r="X21" s="83"/>
      <c r="Y21" s="83"/>
      <c r="Z21" s="24"/>
      <c r="AA21" s="83"/>
      <c r="AB21" s="83"/>
      <c r="AC21" s="83">
        <f>IFERROR(VLOOKUP(Z21,入力表リスト!$A$3:$B$82,2,FALSE),0)</f>
        <v>0</v>
      </c>
      <c r="AD21" s="83">
        <f t="shared" si="9"/>
        <v>0</v>
      </c>
      <c r="AE21" s="83">
        <f t="shared" si="1"/>
        <v>0</v>
      </c>
      <c r="AF21" s="26"/>
      <c r="AG21" s="98"/>
      <c r="AH21" s="83"/>
      <c r="AI21" s="24"/>
      <c r="AJ21" s="83"/>
      <c r="AK21" s="83"/>
      <c r="AL21" s="24"/>
      <c r="AM21" s="83"/>
      <c r="AN21" s="83"/>
      <c r="AO21" s="83">
        <f>IFERROR(VLOOKUP(AL21,入力表リスト!$A$3:$B$82,2,FALSE),0)</f>
        <v>0</v>
      </c>
      <c r="AP21" s="83">
        <f t="shared" si="10"/>
        <v>0</v>
      </c>
      <c r="AQ21" s="83">
        <f t="shared" si="2"/>
        <v>0</v>
      </c>
      <c r="AR21" s="26"/>
      <c r="AS21" s="98"/>
      <c r="AT21" s="20"/>
      <c r="AU21" s="20"/>
      <c r="AV21" s="96">
        <f t="shared" si="3"/>
        <v>3285</v>
      </c>
      <c r="AW21" s="20"/>
      <c r="AX21" s="20">
        <f t="shared" si="13"/>
        <v>0</v>
      </c>
      <c r="AY21" s="20">
        <f t="shared" si="11"/>
        <v>0</v>
      </c>
      <c r="AZ21" s="96">
        <f t="shared" si="4"/>
        <v>657</v>
      </c>
      <c r="BA21" s="96">
        <f t="shared" si="5"/>
        <v>19710</v>
      </c>
      <c r="BB21" s="20"/>
      <c r="BC21" s="20"/>
      <c r="BD21" s="20"/>
      <c r="BE21" s="20">
        <f t="shared" si="12"/>
        <v>0</v>
      </c>
      <c r="BF21" s="99"/>
      <c r="BG21" s="100"/>
      <c r="BH21" s="101"/>
      <c r="BI21" s="20"/>
      <c r="BJ21" s="20"/>
      <c r="BK21" s="85"/>
      <c r="BL21" s="64">
        <f t="shared" si="6"/>
        <v>1</v>
      </c>
      <c r="BM21" s="64">
        <f t="shared" si="7"/>
        <v>1</v>
      </c>
      <c r="BN21" s="64"/>
    </row>
    <row r="22" spans="1:66" s="60" customFormat="1" x14ac:dyDescent="0.45">
      <c r="A22" s="64"/>
      <c r="B22" s="23">
        <v>8</v>
      </c>
      <c r="C22" s="23">
        <v>1</v>
      </c>
      <c r="D22" s="23" t="s">
        <v>781</v>
      </c>
      <c r="E22" s="109" t="s">
        <v>21</v>
      </c>
      <c r="F22" s="2" t="s">
        <v>223</v>
      </c>
      <c r="G22" s="4" t="s">
        <v>414</v>
      </c>
      <c r="H22" s="3" t="s">
        <v>422</v>
      </c>
      <c r="I22" s="11" t="s">
        <v>440</v>
      </c>
      <c r="J22" s="83">
        <v>2</v>
      </c>
      <c r="K22" s="24" t="s">
        <v>868</v>
      </c>
      <c r="L22" s="24"/>
      <c r="M22" s="83">
        <v>2</v>
      </c>
      <c r="N22" s="24" t="s">
        <v>888</v>
      </c>
      <c r="O22" s="83">
        <v>2</v>
      </c>
      <c r="P22" s="83">
        <v>3285</v>
      </c>
      <c r="Q22" s="83">
        <f>IFERROR(VLOOKUP(N22,入力表リスト!$A$3:$B$82,2,FALSE),0)</f>
        <v>200</v>
      </c>
      <c r="R22" s="83">
        <f t="shared" si="8"/>
        <v>1314</v>
      </c>
      <c r="S22" s="83">
        <f t="shared" si="0"/>
        <v>39420</v>
      </c>
      <c r="T22" s="26" t="s">
        <v>1399</v>
      </c>
      <c r="U22" s="98"/>
      <c r="V22" s="83"/>
      <c r="W22" s="24"/>
      <c r="X22" s="83"/>
      <c r="Y22" s="83"/>
      <c r="Z22" s="24"/>
      <c r="AA22" s="83"/>
      <c r="AB22" s="83"/>
      <c r="AC22" s="83">
        <f>IFERROR(VLOOKUP(Z22,入力表リスト!$A$3:$B$82,2,FALSE),0)</f>
        <v>0</v>
      </c>
      <c r="AD22" s="83">
        <f t="shared" si="9"/>
        <v>0</v>
      </c>
      <c r="AE22" s="83">
        <f t="shared" si="1"/>
        <v>0</v>
      </c>
      <c r="AF22" s="26"/>
      <c r="AG22" s="98"/>
      <c r="AH22" s="83"/>
      <c r="AI22" s="24"/>
      <c r="AJ22" s="83"/>
      <c r="AK22" s="83"/>
      <c r="AL22" s="24"/>
      <c r="AM22" s="83"/>
      <c r="AN22" s="83"/>
      <c r="AO22" s="83">
        <f>IFERROR(VLOOKUP(AL22,入力表リスト!$A$3:$B$82,2,FALSE),0)</f>
        <v>0</v>
      </c>
      <c r="AP22" s="83">
        <f t="shared" si="10"/>
        <v>0</v>
      </c>
      <c r="AQ22" s="83">
        <f t="shared" si="2"/>
        <v>0</v>
      </c>
      <c r="AR22" s="26"/>
      <c r="AS22" s="98"/>
      <c r="AT22" s="20"/>
      <c r="AU22" s="20"/>
      <c r="AV22" s="96">
        <f t="shared" si="3"/>
        <v>3285</v>
      </c>
      <c r="AW22" s="20"/>
      <c r="AX22" s="20">
        <f t="shared" si="13"/>
        <v>0</v>
      </c>
      <c r="AY22" s="20">
        <f t="shared" si="11"/>
        <v>0</v>
      </c>
      <c r="AZ22" s="96">
        <f t="shared" si="4"/>
        <v>1314</v>
      </c>
      <c r="BA22" s="96">
        <f t="shared" si="5"/>
        <v>39420</v>
      </c>
      <c r="BB22" s="20"/>
      <c r="BC22" s="20"/>
      <c r="BD22" s="20"/>
      <c r="BE22" s="20">
        <f t="shared" si="12"/>
        <v>0</v>
      </c>
      <c r="BF22" s="99"/>
      <c r="BG22" s="100"/>
      <c r="BH22" s="101"/>
      <c r="BI22" s="102" t="s">
        <v>788</v>
      </c>
      <c r="BJ22" s="103">
        <v>240</v>
      </c>
      <c r="BK22" s="85"/>
      <c r="BL22" s="64">
        <f t="shared" si="6"/>
        <v>2</v>
      </c>
      <c r="BM22" s="64">
        <f t="shared" si="7"/>
        <v>2</v>
      </c>
      <c r="BN22" s="64"/>
    </row>
    <row r="23" spans="1:66" s="60" customFormat="1" x14ac:dyDescent="0.45">
      <c r="A23" s="64"/>
      <c r="B23" s="23">
        <v>8</v>
      </c>
      <c r="C23" s="23">
        <v>2</v>
      </c>
      <c r="D23" s="23" t="s">
        <v>781</v>
      </c>
      <c r="E23" s="109" t="s">
        <v>880</v>
      </c>
      <c r="F23" s="2" t="s">
        <v>223</v>
      </c>
      <c r="G23" s="4" t="s">
        <v>414</v>
      </c>
      <c r="H23" s="3" t="s">
        <v>422</v>
      </c>
      <c r="I23" s="11" t="s">
        <v>440</v>
      </c>
      <c r="J23" s="83">
        <v>7</v>
      </c>
      <c r="K23" s="24" t="s">
        <v>1517</v>
      </c>
      <c r="L23" s="24"/>
      <c r="M23" s="83">
        <v>7</v>
      </c>
      <c r="N23" s="24" t="s">
        <v>887</v>
      </c>
      <c r="O23" s="83">
        <v>7</v>
      </c>
      <c r="P23" s="83">
        <v>3285</v>
      </c>
      <c r="Q23" s="83">
        <f>IFERROR(VLOOKUP(N23,入力表リスト!$A$3:$B$82,2,FALSE),0)</f>
        <v>300</v>
      </c>
      <c r="R23" s="83">
        <f t="shared" si="8"/>
        <v>6898.5</v>
      </c>
      <c r="S23" s="83">
        <f t="shared" si="0"/>
        <v>206955</v>
      </c>
      <c r="T23" s="26" t="s">
        <v>1400</v>
      </c>
      <c r="U23" s="98"/>
      <c r="V23" s="83"/>
      <c r="W23" s="24"/>
      <c r="X23" s="83"/>
      <c r="Y23" s="83"/>
      <c r="Z23" s="24"/>
      <c r="AA23" s="83"/>
      <c r="AB23" s="83"/>
      <c r="AC23" s="83">
        <f>IFERROR(VLOOKUP(Z23,入力表リスト!$A$3:$B$82,2,FALSE),0)</f>
        <v>0</v>
      </c>
      <c r="AD23" s="83">
        <f t="shared" si="9"/>
        <v>0</v>
      </c>
      <c r="AE23" s="83">
        <f t="shared" si="1"/>
        <v>0</v>
      </c>
      <c r="AF23" s="26"/>
      <c r="AG23" s="98"/>
      <c r="AH23" s="83"/>
      <c r="AI23" s="24"/>
      <c r="AJ23" s="83"/>
      <c r="AK23" s="83"/>
      <c r="AL23" s="24"/>
      <c r="AM23" s="83"/>
      <c r="AN23" s="83"/>
      <c r="AO23" s="83">
        <f>IFERROR(VLOOKUP(AL23,入力表リスト!$A$3:$B$82,2,FALSE),0)</f>
        <v>0</v>
      </c>
      <c r="AP23" s="83">
        <f t="shared" si="10"/>
        <v>0</v>
      </c>
      <c r="AQ23" s="83">
        <f t="shared" si="2"/>
        <v>0</v>
      </c>
      <c r="AR23" s="26"/>
      <c r="AS23" s="98"/>
      <c r="AT23" s="20"/>
      <c r="AU23" s="20"/>
      <c r="AV23" s="96">
        <f t="shared" si="3"/>
        <v>3285</v>
      </c>
      <c r="AW23" s="20"/>
      <c r="AX23" s="20">
        <f t="shared" si="13"/>
        <v>0</v>
      </c>
      <c r="AY23" s="20">
        <f t="shared" si="11"/>
        <v>0</v>
      </c>
      <c r="AZ23" s="96">
        <f t="shared" si="4"/>
        <v>6898.5</v>
      </c>
      <c r="BA23" s="96">
        <f t="shared" si="5"/>
        <v>206955</v>
      </c>
      <c r="BB23" s="20"/>
      <c r="BC23" s="20"/>
      <c r="BD23" s="20"/>
      <c r="BE23" s="20">
        <f t="shared" si="12"/>
        <v>0</v>
      </c>
      <c r="BF23" s="99"/>
      <c r="BG23" s="100"/>
      <c r="BH23" s="101"/>
      <c r="BI23" s="20"/>
      <c r="BJ23" s="20"/>
      <c r="BK23" s="85"/>
      <c r="BL23" s="64">
        <f t="shared" si="6"/>
        <v>7</v>
      </c>
      <c r="BM23" s="64">
        <f t="shared" si="7"/>
        <v>7</v>
      </c>
      <c r="BN23" s="64"/>
    </row>
    <row r="24" spans="1:66" s="60" customFormat="1" x14ac:dyDescent="0.45">
      <c r="A24" s="64"/>
      <c r="B24" s="84">
        <v>9</v>
      </c>
      <c r="C24" s="84"/>
      <c r="D24" s="84" t="s">
        <v>781</v>
      </c>
      <c r="E24" s="107" t="s">
        <v>632</v>
      </c>
      <c r="F24" s="2" t="s">
        <v>670</v>
      </c>
      <c r="G24" s="4" t="s">
        <v>415</v>
      </c>
      <c r="H24" s="3" t="s">
        <v>422</v>
      </c>
      <c r="I24" s="11" t="s">
        <v>713</v>
      </c>
      <c r="J24" s="83">
        <v>2</v>
      </c>
      <c r="K24" s="24" t="s">
        <v>870</v>
      </c>
      <c r="L24" s="24"/>
      <c r="M24" s="83">
        <v>2</v>
      </c>
      <c r="N24" s="24" t="s">
        <v>887</v>
      </c>
      <c r="O24" s="83">
        <v>2</v>
      </c>
      <c r="P24" s="83">
        <v>3285</v>
      </c>
      <c r="Q24" s="83">
        <f>IFERROR(VLOOKUP(N24,入力表リスト!$A$3:$B$82,2,FALSE),0)</f>
        <v>300</v>
      </c>
      <c r="R24" s="83">
        <f t="shared" si="8"/>
        <v>1971</v>
      </c>
      <c r="S24" s="83">
        <f t="shared" si="0"/>
        <v>59130</v>
      </c>
      <c r="T24" s="26" t="s">
        <v>1400</v>
      </c>
      <c r="U24" s="98"/>
      <c r="V24" s="83"/>
      <c r="W24" s="24"/>
      <c r="X24" s="83"/>
      <c r="Y24" s="83"/>
      <c r="Z24" s="24"/>
      <c r="AA24" s="83"/>
      <c r="AB24" s="83"/>
      <c r="AC24" s="83">
        <f>IFERROR(VLOOKUP(Z24,入力表リスト!$A$3:$B$82,2,FALSE),0)</f>
        <v>0</v>
      </c>
      <c r="AD24" s="83">
        <f t="shared" si="9"/>
        <v>0</v>
      </c>
      <c r="AE24" s="83">
        <f t="shared" si="1"/>
        <v>0</v>
      </c>
      <c r="AF24" s="26"/>
      <c r="AG24" s="98"/>
      <c r="AH24" s="83"/>
      <c r="AI24" s="24"/>
      <c r="AJ24" s="83"/>
      <c r="AK24" s="83"/>
      <c r="AL24" s="24"/>
      <c r="AM24" s="83"/>
      <c r="AN24" s="83"/>
      <c r="AO24" s="83">
        <f>IFERROR(VLOOKUP(AL24,入力表リスト!$A$3:$B$82,2,FALSE),0)</f>
        <v>0</v>
      </c>
      <c r="AP24" s="83">
        <f t="shared" si="10"/>
        <v>0</v>
      </c>
      <c r="AQ24" s="83">
        <f t="shared" si="2"/>
        <v>0</v>
      </c>
      <c r="AR24" s="26"/>
      <c r="AS24" s="98"/>
      <c r="AT24" s="20"/>
      <c r="AU24" s="20"/>
      <c r="AV24" s="96">
        <f t="shared" si="3"/>
        <v>3285</v>
      </c>
      <c r="AW24" s="20"/>
      <c r="AX24" s="20">
        <f t="shared" si="13"/>
        <v>0</v>
      </c>
      <c r="AY24" s="20">
        <f t="shared" si="11"/>
        <v>0</v>
      </c>
      <c r="AZ24" s="96">
        <f t="shared" si="4"/>
        <v>1971</v>
      </c>
      <c r="BA24" s="96">
        <f t="shared" si="5"/>
        <v>59130</v>
      </c>
      <c r="BB24" s="20"/>
      <c r="BC24" s="20"/>
      <c r="BD24" s="20"/>
      <c r="BE24" s="20">
        <f t="shared" si="12"/>
        <v>0</v>
      </c>
      <c r="BF24" s="99"/>
      <c r="BG24" s="100"/>
      <c r="BH24" s="101"/>
      <c r="BI24" s="20"/>
      <c r="BJ24" s="20"/>
      <c r="BK24" s="85"/>
      <c r="BL24" s="64">
        <f t="shared" si="6"/>
        <v>2</v>
      </c>
      <c r="BM24" s="64">
        <f t="shared" si="7"/>
        <v>2</v>
      </c>
      <c r="BN24" s="64"/>
    </row>
    <row r="25" spans="1:66" s="60" customFormat="1" x14ac:dyDescent="0.45">
      <c r="A25" s="64"/>
      <c r="B25" s="115">
        <v>10</v>
      </c>
      <c r="C25" s="115"/>
      <c r="D25" s="115" t="s">
        <v>781</v>
      </c>
      <c r="E25" s="113" t="s">
        <v>633</v>
      </c>
      <c r="F25" s="117" t="s">
        <v>671</v>
      </c>
      <c r="G25" s="118" t="s">
        <v>415</v>
      </c>
      <c r="H25" s="112" t="s">
        <v>422</v>
      </c>
      <c r="I25" s="119" t="s">
        <v>1279</v>
      </c>
      <c r="J25" s="161">
        <v>0</v>
      </c>
      <c r="K25" s="114" t="s">
        <v>1404</v>
      </c>
      <c r="L25" s="114"/>
      <c r="M25" s="161">
        <v>0</v>
      </c>
      <c r="N25" s="114" t="s">
        <v>1404</v>
      </c>
      <c r="O25" s="161">
        <v>0</v>
      </c>
      <c r="P25" s="161">
        <v>3285</v>
      </c>
      <c r="Q25" s="161">
        <f>IFERROR(VLOOKUP(N25,入力表リスト!$A$3:$B$82,2,FALSE),0)</f>
        <v>0</v>
      </c>
      <c r="R25" s="161">
        <f t="shared" si="8"/>
        <v>0</v>
      </c>
      <c r="S25" s="161">
        <f t="shared" si="0"/>
        <v>0</v>
      </c>
      <c r="T25" s="120" t="s">
        <v>1401</v>
      </c>
      <c r="U25" s="120"/>
      <c r="V25" s="161"/>
      <c r="W25" s="114"/>
      <c r="X25" s="161"/>
      <c r="Y25" s="161"/>
      <c r="Z25" s="114"/>
      <c r="AA25" s="161"/>
      <c r="AB25" s="161"/>
      <c r="AC25" s="161">
        <f>IFERROR(VLOOKUP(Z25,入力表リスト!$A$3:$B$82,2,FALSE),0)</f>
        <v>0</v>
      </c>
      <c r="AD25" s="161">
        <f t="shared" si="9"/>
        <v>0</v>
      </c>
      <c r="AE25" s="161">
        <f t="shared" si="1"/>
        <v>0</v>
      </c>
      <c r="AF25" s="120"/>
      <c r="AG25" s="120"/>
      <c r="AH25" s="161"/>
      <c r="AI25" s="114"/>
      <c r="AJ25" s="161"/>
      <c r="AK25" s="161"/>
      <c r="AL25" s="114"/>
      <c r="AM25" s="161"/>
      <c r="AN25" s="161"/>
      <c r="AO25" s="161">
        <f>IFERROR(VLOOKUP(AL25,入力表リスト!$A$3:$B$82,2,FALSE),0)</f>
        <v>0</v>
      </c>
      <c r="AP25" s="161">
        <f t="shared" si="10"/>
        <v>0</v>
      </c>
      <c r="AQ25" s="161">
        <f t="shared" si="2"/>
        <v>0</v>
      </c>
      <c r="AR25" s="120"/>
      <c r="AS25" s="120"/>
      <c r="AT25" s="121"/>
      <c r="AU25" s="121"/>
      <c r="AV25" s="161">
        <f t="shared" si="3"/>
        <v>3285</v>
      </c>
      <c r="AW25" s="121"/>
      <c r="AX25" s="121">
        <f t="shared" si="13"/>
        <v>0</v>
      </c>
      <c r="AY25" s="121">
        <f t="shared" si="11"/>
        <v>0</v>
      </c>
      <c r="AZ25" s="161" t="s">
        <v>1404</v>
      </c>
      <c r="BA25" s="161" t="s">
        <v>1403</v>
      </c>
      <c r="BB25" s="121"/>
      <c r="BC25" s="121"/>
      <c r="BD25" s="121"/>
      <c r="BE25" s="121">
        <f t="shared" si="12"/>
        <v>0</v>
      </c>
      <c r="BF25" s="99"/>
      <c r="BG25" s="100"/>
      <c r="BH25" s="101"/>
      <c r="BI25" s="20"/>
      <c r="BJ25" s="20"/>
      <c r="BK25" s="85"/>
      <c r="BL25" s="64">
        <f t="shared" si="6"/>
        <v>0</v>
      </c>
      <c r="BM25" s="64">
        <f t="shared" si="7"/>
        <v>0</v>
      </c>
      <c r="BN25" s="64"/>
    </row>
    <row r="26" spans="1:66" s="58" customFormat="1" x14ac:dyDescent="0.45">
      <c r="A26" s="64"/>
      <c r="B26" s="84">
        <v>11</v>
      </c>
      <c r="C26" s="20"/>
      <c r="D26" s="20" t="s">
        <v>781</v>
      </c>
      <c r="E26" s="19" t="s">
        <v>22</v>
      </c>
      <c r="F26" s="2" t="s">
        <v>224</v>
      </c>
      <c r="G26" s="4" t="s">
        <v>414</v>
      </c>
      <c r="H26" s="3" t="s">
        <v>422</v>
      </c>
      <c r="I26" s="11" t="s">
        <v>441</v>
      </c>
      <c r="J26" s="83">
        <v>2</v>
      </c>
      <c r="K26" s="24" t="s">
        <v>891</v>
      </c>
      <c r="L26" s="24"/>
      <c r="M26" s="83">
        <v>2</v>
      </c>
      <c r="N26" s="24" t="s">
        <v>1243</v>
      </c>
      <c r="O26" s="83">
        <v>2</v>
      </c>
      <c r="P26" s="83">
        <v>3285</v>
      </c>
      <c r="Q26" s="83">
        <f>IFERROR(VLOOKUP(N26,入力表リスト!$A$3:$B$82,2,FALSE),0)</f>
        <v>200</v>
      </c>
      <c r="R26" s="83">
        <f t="shared" si="8"/>
        <v>1314</v>
      </c>
      <c r="S26" s="83">
        <f t="shared" si="0"/>
        <v>39420</v>
      </c>
      <c r="T26" s="26"/>
      <c r="U26" s="98"/>
      <c r="V26" s="83"/>
      <c r="W26" s="24"/>
      <c r="X26" s="83"/>
      <c r="Y26" s="83"/>
      <c r="Z26" s="24"/>
      <c r="AA26" s="83"/>
      <c r="AB26" s="83"/>
      <c r="AC26" s="83">
        <f>IFERROR(VLOOKUP(Z26,入力表リスト!$A$3:$B$82,2,FALSE),0)</f>
        <v>0</v>
      </c>
      <c r="AD26" s="83">
        <f t="shared" si="9"/>
        <v>0</v>
      </c>
      <c r="AE26" s="83">
        <f t="shared" si="1"/>
        <v>0</v>
      </c>
      <c r="AF26" s="26"/>
      <c r="AG26" s="98"/>
      <c r="AH26" s="83"/>
      <c r="AI26" s="24"/>
      <c r="AJ26" s="83"/>
      <c r="AK26" s="83"/>
      <c r="AL26" s="24"/>
      <c r="AM26" s="83"/>
      <c r="AN26" s="83"/>
      <c r="AO26" s="83">
        <f>IFERROR(VLOOKUP(AL26,入力表リスト!$A$3:$B$82,2,FALSE),0)</f>
        <v>0</v>
      </c>
      <c r="AP26" s="83">
        <f t="shared" si="10"/>
        <v>0</v>
      </c>
      <c r="AQ26" s="83">
        <f t="shared" si="2"/>
        <v>0</v>
      </c>
      <c r="AR26" s="26"/>
      <c r="AS26" s="98"/>
      <c r="AT26" s="20"/>
      <c r="AU26" s="20"/>
      <c r="AV26" s="96">
        <f t="shared" si="3"/>
        <v>3285</v>
      </c>
      <c r="AW26" s="20"/>
      <c r="AX26" s="20">
        <f t="shared" si="13"/>
        <v>0</v>
      </c>
      <c r="AY26" s="20">
        <f t="shared" si="11"/>
        <v>0</v>
      </c>
      <c r="AZ26" s="96">
        <f t="shared" ref="AZ26:AZ46" si="14">R26+AD26+AP26-AX26</f>
        <v>1314</v>
      </c>
      <c r="BA26" s="96">
        <f t="shared" ref="BA26:BA46" si="15">S26+AE26+AQ26-AY26</f>
        <v>39420</v>
      </c>
      <c r="BB26" s="20"/>
      <c r="BC26" s="20"/>
      <c r="BD26" s="20"/>
      <c r="BE26" s="20">
        <f t="shared" si="12"/>
        <v>0</v>
      </c>
      <c r="BF26" s="99"/>
      <c r="BG26" s="100"/>
      <c r="BH26" s="101"/>
      <c r="BI26" s="20"/>
      <c r="BJ26" s="20"/>
      <c r="BK26" s="64"/>
      <c r="BL26" s="64">
        <f t="shared" si="6"/>
        <v>2</v>
      </c>
      <c r="BM26" s="64">
        <f t="shared" si="7"/>
        <v>2</v>
      </c>
      <c r="BN26" s="64"/>
    </row>
    <row r="27" spans="1:66" s="58" customFormat="1" x14ac:dyDescent="0.45">
      <c r="A27" s="64"/>
      <c r="B27" s="84">
        <v>12</v>
      </c>
      <c r="C27" s="20"/>
      <c r="D27" s="20" t="s">
        <v>781</v>
      </c>
      <c r="E27" s="19" t="s">
        <v>634</v>
      </c>
      <c r="F27" s="2" t="s">
        <v>672</v>
      </c>
      <c r="G27" s="4" t="s">
        <v>414</v>
      </c>
      <c r="H27" s="3" t="s">
        <v>422</v>
      </c>
      <c r="I27" s="11" t="s">
        <v>714</v>
      </c>
      <c r="J27" s="83">
        <v>2</v>
      </c>
      <c r="K27" s="24" t="s">
        <v>1360</v>
      </c>
      <c r="L27" s="24"/>
      <c r="M27" s="83">
        <v>2</v>
      </c>
      <c r="N27" s="24" t="s">
        <v>1243</v>
      </c>
      <c r="O27" s="83">
        <v>2</v>
      </c>
      <c r="P27" s="83">
        <v>3285</v>
      </c>
      <c r="Q27" s="83">
        <f>IFERROR(VLOOKUP(N27,入力表リスト!$A$3:$B$82,2,FALSE),0)</f>
        <v>200</v>
      </c>
      <c r="R27" s="83">
        <f t="shared" si="8"/>
        <v>1314</v>
      </c>
      <c r="S27" s="83">
        <f t="shared" si="0"/>
        <v>39420</v>
      </c>
      <c r="T27" s="26"/>
      <c r="U27" s="98"/>
      <c r="V27" s="83"/>
      <c r="W27" s="24"/>
      <c r="X27" s="83"/>
      <c r="Y27" s="83"/>
      <c r="Z27" s="24"/>
      <c r="AA27" s="83"/>
      <c r="AB27" s="83"/>
      <c r="AC27" s="83">
        <f>IFERROR(VLOOKUP(Z27,入力表リスト!$A$3:$B$82,2,FALSE),0)</f>
        <v>0</v>
      </c>
      <c r="AD27" s="83">
        <f t="shared" si="9"/>
        <v>0</v>
      </c>
      <c r="AE27" s="83">
        <f t="shared" si="1"/>
        <v>0</v>
      </c>
      <c r="AF27" s="26"/>
      <c r="AG27" s="98"/>
      <c r="AH27" s="83"/>
      <c r="AI27" s="24"/>
      <c r="AJ27" s="83"/>
      <c r="AK27" s="83"/>
      <c r="AL27" s="24"/>
      <c r="AM27" s="83"/>
      <c r="AN27" s="83"/>
      <c r="AO27" s="83">
        <f>IFERROR(VLOOKUP(AL27,入力表リスト!$A$3:$B$82,2,FALSE),0)</f>
        <v>0</v>
      </c>
      <c r="AP27" s="83">
        <f t="shared" si="10"/>
        <v>0</v>
      </c>
      <c r="AQ27" s="83">
        <f t="shared" si="2"/>
        <v>0</v>
      </c>
      <c r="AR27" s="26"/>
      <c r="AS27" s="98"/>
      <c r="AT27" s="20"/>
      <c r="AU27" s="20"/>
      <c r="AV27" s="96">
        <f t="shared" si="3"/>
        <v>3285</v>
      </c>
      <c r="AW27" s="20"/>
      <c r="AX27" s="20">
        <f t="shared" si="13"/>
        <v>0</v>
      </c>
      <c r="AY27" s="20">
        <f t="shared" si="11"/>
        <v>0</v>
      </c>
      <c r="AZ27" s="96">
        <f t="shared" si="14"/>
        <v>1314</v>
      </c>
      <c r="BA27" s="96">
        <f t="shared" si="15"/>
        <v>39420</v>
      </c>
      <c r="BB27" s="20"/>
      <c r="BC27" s="20"/>
      <c r="BD27" s="20"/>
      <c r="BE27" s="20">
        <f t="shared" si="12"/>
        <v>0</v>
      </c>
      <c r="BF27" s="99"/>
      <c r="BG27" s="100"/>
      <c r="BH27" s="101"/>
      <c r="BI27" s="20"/>
      <c r="BJ27" s="20"/>
      <c r="BK27" s="64"/>
      <c r="BL27" s="64">
        <f t="shared" si="6"/>
        <v>2</v>
      </c>
      <c r="BM27" s="64">
        <f t="shared" si="7"/>
        <v>2</v>
      </c>
      <c r="BN27" s="64"/>
    </row>
    <row r="28" spans="1:66" s="58" customFormat="1" x14ac:dyDescent="0.45">
      <c r="A28" s="64"/>
      <c r="B28" s="84">
        <v>13</v>
      </c>
      <c r="C28" s="20"/>
      <c r="D28" s="20" t="s">
        <v>781</v>
      </c>
      <c r="E28" s="19" t="s">
        <v>23</v>
      </c>
      <c r="F28" s="2" t="s">
        <v>225</v>
      </c>
      <c r="G28" s="4" t="s">
        <v>414</v>
      </c>
      <c r="H28" s="3" t="s">
        <v>422</v>
      </c>
      <c r="I28" s="11" t="s">
        <v>442</v>
      </c>
      <c r="J28" s="83">
        <v>1</v>
      </c>
      <c r="K28" s="24" t="s">
        <v>891</v>
      </c>
      <c r="L28" s="24"/>
      <c r="M28" s="83">
        <v>1</v>
      </c>
      <c r="N28" s="24" t="s">
        <v>1243</v>
      </c>
      <c r="O28" s="83">
        <v>1</v>
      </c>
      <c r="P28" s="83">
        <v>3285</v>
      </c>
      <c r="Q28" s="83">
        <f>IFERROR(VLOOKUP(N28,入力表リスト!$A$3:$B$82,2,FALSE),0)</f>
        <v>200</v>
      </c>
      <c r="R28" s="83">
        <f t="shared" si="8"/>
        <v>657</v>
      </c>
      <c r="S28" s="83">
        <f t="shared" si="0"/>
        <v>19710</v>
      </c>
      <c r="T28" s="26"/>
      <c r="U28" s="98"/>
      <c r="V28" s="83"/>
      <c r="W28" s="24"/>
      <c r="X28" s="83"/>
      <c r="Y28" s="83"/>
      <c r="Z28" s="24"/>
      <c r="AA28" s="83"/>
      <c r="AB28" s="83"/>
      <c r="AC28" s="83">
        <f>IFERROR(VLOOKUP(Z28,入力表リスト!$A$3:$B$82,2,FALSE),0)</f>
        <v>0</v>
      </c>
      <c r="AD28" s="83">
        <f t="shared" si="9"/>
        <v>0</v>
      </c>
      <c r="AE28" s="83">
        <f t="shared" si="1"/>
        <v>0</v>
      </c>
      <c r="AF28" s="26"/>
      <c r="AG28" s="98"/>
      <c r="AH28" s="83"/>
      <c r="AI28" s="24"/>
      <c r="AJ28" s="83"/>
      <c r="AK28" s="83"/>
      <c r="AL28" s="24"/>
      <c r="AM28" s="83"/>
      <c r="AN28" s="83"/>
      <c r="AO28" s="83">
        <f>IFERROR(VLOOKUP(AL28,入力表リスト!$A$3:$B$82,2,FALSE),0)</f>
        <v>0</v>
      </c>
      <c r="AP28" s="83">
        <f t="shared" si="10"/>
        <v>0</v>
      </c>
      <c r="AQ28" s="83">
        <f t="shared" si="2"/>
        <v>0</v>
      </c>
      <c r="AR28" s="26"/>
      <c r="AS28" s="98"/>
      <c r="AT28" s="20"/>
      <c r="AU28" s="20"/>
      <c r="AV28" s="96">
        <f t="shared" si="3"/>
        <v>3285</v>
      </c>
      <c r="AW28" s="20"/>
      <c r="AX28" s="20">
        <f t="shared" si="13"/>
        <v>0</v>
      </c>
      <c r="AY28" s="20">
        <f t="shared" si="11"/>
        <v>0</v>
      </c>
      <c r="AZ28" s="96">
        <f t="shared" si="14"/>
        <v>657</v>
      </c>
      <c r="BA28" s="96">
        <f t="shared" si="15"/>
        <v>19710</v>
      </c>
      <c r="BB28" s="20"/>
      <c r="BC28" s="20"/>
      <c r="BD28" s="20"/>
      <c r="BE28" s="20">
        <f t="shared" si="12"/>
        <v>0</v>
      </c>
      <c r="BF28" s="99"/>
      <c r="BG28" s="100"/>
      <c r="BH28" s="101"/>
      <c r="BI28" s="20"/>
      <c r="BJ28" s="20"/>
      <c r="BK28" s="64"/>
      <c r="BL28" s="64">
        <f t="shared" si="6"/>
        <v>1</v>
      </c>
      <c r="BM28" s="64">
        <f t="shared" si="7"/>
        <v>1</v>
      </c>
      <c r="BN28" s="64"/>
    </row>
    <row r="29" spans="1:66" s="58" customFormat="1" x14ac:dyDescent="0.45">
      <c r="A29" s="64"/>
      <c r="B29" s="84">
        <v>14</v>
      </c>
      <c r="C29" s="20"/>
      <c r="D29" s="20" t="s">
        <v>781</v>
      </c>
      <c r="E29" s="19" t="s">
        <v>24</v>
      </c>
      <c r="F29" s="2" t="s">
        <v>226</v>
      </c>
      <c r="G29" s="4" t="s">
        <v>415</v>
      </c>
      <c r="H29" s="3" t="s">
        <v>422</v>
      </c>
      <c r="I29" s="11" t="s">
        <v>1277</v>
      </c>
      <c r="J29" s="83">
        <v>1</v>
      </c>
      <c r="K29" s="24" t="s">
        <v>870</v>
      </c>
      <c r="L29" s="24"/>
      <c r="M29" s="83">
        <v>1</v>
      </c>
      <c r="N29" s="24" t="s">
        <v>887</v>
      </c>
      <c r="O29" s="83">
        <v>1</v>
      </c>
      <c r="P29" s="83">
        <v>3285</v>
      </c>
      <c r="Q29" s="83">
        <f>IFERROR(VLOOKUP(N29,入力表リスト!$A$3:$B$82,2,FALSE),0)</f>
        <v>300</v>
      </c>
      <c r="R29" s="83">
        <f t="shared" si="8"/>
        <v>985.5</v>
      </c>
      <c r="S29" s="83">
        <f t="shared" si="0"/>
        <v>29565</v>
      </c>
      <c r="T29" s="26" t="s">
        <v>1400</v>
      </c>
      <c r="U29" s="98"/>
      <c r="V29" s="83"/>
      <c r="W29" s="24"/>
      <c r="X29" s="83"/>
      <c r="Y29" s="83"/>
      <c r="Z29" s="24"/>
      <c r="AA29" s="83"/>
      <c r="AB29" s="83"/>
      <c r="AC29" s="83">
        <f>IFERROR(VLOOKUP(Z29,入力表リスト!$A$3:$B$82,2,FALSE),0)</f>
        <v>0</v>
      </c>
      <c r="AD29" s="83">
        <f t="shared" si="9"/>
        <v>0</v>
      </c>
      <c r="AE29" s="83">
        <f t="shared" si="1"/>
        <v>0</v>
      </c>
      <c r="AF29" s="26"/>
      <c r="AG29" s="98"/>
      <c r="AH29" s="83"/>
      <c r="AI29" s="24"/>
      <c r="AJ29" s="83"/>
      <c r="AK29" s="83"/>
      <c r="AL29" s="24"/>
      <c r="AM29" s="83"/>
      <c r="AN29" s="83"/>
      <c r="AO29" s="83">
        <f>IFERROR(VLOOKUP(AL29,入力表リスト!$A$3:$B$82,2,FALSE),0)</f>
        <v>0</v>
      </c>
      <c r="AP29" s="83">
        <f t="shared" si="10"/>
        <v>0</v>
      </c>
      <c r="AQ29" s="83">
        <f t="shared" si="2"/>
        <v>0</v>
      </c>
      <c r="AR29" s="26"/>
      <c r="AS29" s="98"/>
      <c r="AT29" s="20"/>
      <c r="AU29" s="20"/>
      <c r="AV29" s="96">
        <f t="shared" si="3"/>
        <v>3285</v>
      </c>
      <c r="AW29" s="20"/>
      <c r="AX29" s="20">
        <f t="shared" si="13"/>
        <v>0</v>
      </c>
      <c r="AY29" s="20">
        <f t="shared" si="11"/>
        <v>0</v>
      </c>
      <c r="AZ29" s="96">
        <f t="shared" si="14"/>
        <v>985.5</v>
      </c>
      <c r="BA29" s="96">
        <f t="shared" si="15"/>
        <v>29565</v>
      </c>
      <c r="BB29" s="20"/>
      <c r="BC29" s="20"/>
      <c r="BD29" s="20"/>
      <c r="BE29" s="20">
        <f t="shared" si="12"/>
        <v>0</v>
      </c>
      <c r="BF29" s="99"/>
      <c r="BG29" s="100"/>
      <c r="BH29" s="101"/>
      <c r="BI29" s="20"/>
      <c r="BJ29" s="20"/>
      <c r="BK29" s="64"/>
      <c r="BL29" s="64">
        <f t="shared" si="6"/>
        <v>1</v>
      </c>
      <c r="BM29" s="64">
        <f t="shared" si="7"/>
        <v>1</v>
      </c>
      <c r="BN29" s="64"/>
    </row>
    <row r="30" spans="1:66" s="58" customFormat="1" x14ac:dyDescent="0.45">
      <c r="A30" s="64"/>
      <c r="B30" s="84">
        <v>15</v>
      </c>
      <c r="C30" s="20"/>
      <c r="D30" s="20" t="s">
        <v>781</v>
      </c>
      <c r="E30" s="19" t="s">
        <v>25</v>
      </c>
      <c r="F30" s="2" t="s">
        <v>227</v>
      </c>
      <c r="G30" s="4" t="s">
        <v>414</v>
      </c>
      <c r="H30" s="3" t="s">
        <v>422</v>
      </c>
      <c r="I30" s="11" t="s">
        <v>443</v>
      </c>
      <c r="J30" s="83">
        <v>2</v>
      </c>
      <c r="K30" s="24" t="s">
        <v>1519</v>
      </c>
      <c r="L30" s="24"/>
      <c r="M30" s="83">
        <v>2</v>
      </c>
      <c r="N30" s="24" t="s">
        <v>890</v>
      </c>
      <c r="O30" s="83">
        <v>2</v>
      </c>
      <c r="P30" s="83">
        <v>3285</v>
      </c>
      <c r="Q30" s="83">
        <f>IFERROR(VLOOKUP(N30,入力表リスト!$A$3:$B$82,2,FALSE),0)</f>
        <v>200</v>
      </c>
      <c r="R30" s="83">
        <f t="shared" si="8"/>
        <v>1314</v>
      </c>
      <c r="S30" s="83">
        <f t="shared" si="0"/>
        <v>39420</v>
      </c>
      <c r="T30" s="26"/>
      <c r="U30" s="98"/>
      <c r="V30" s="83"/>
      <c r="W30" s="24"/>
      <c r="X30" s="83"/>
      <c r="Y30" s="83"/>
      <c r="Z30" s="24"/>
      <c r="AA30" s="83"/>
      <c r="AB30" s="83"/>
      <c r="AC30" s="83">
        <f>IFERROR(VLOOKUP(Z30,入力表リスト!$A$3:$B$82,2,FALSE),0)</f>
        <v>0</v>
      </c>
      <c r="AD30" s="83">
        <f t="shared" si="9"/>
        <v>0</v>
      </c>
      <c r="AE30" s="83">
        <f t="shared" si="1"/>
        <v>0</v>
      </c>
      <c r="AF30" s="26"/>
      <c r="AG30" s="98"/>
      <c r="AH30" s="83"/>
      <c r="AI30" s="24"/>
      <c r="AJ30" s="83"/>
      <c r="AK30" s="83"/>
      <c r="AL30" s="24"/>
      <c r="AM30" s="83"/>
      <c r="AN30" s="83"/>
      <c r="AO30" s="83">
        <f>IFERROR(VLOOKUP(AL30,入力表リスト!$A$3:$B$82,2,FALSE),0)</f>
        <v>0</v>
      </c>
      <c r="AP30" s="83">
        <f t="shared" si="10"/>
        <v>0</v>
      </c>
      <c r="AQ30" s="83">
        <f t="shared" si="2"/>
        <v>0</v>
      </c>
      <c r="AR30" s="26"/>
      <c r="AS30" s="98"/>
      <c r="AT30" s="20"/>
      <c r="AU30" s="20"/>
      <c r="AV30" s="96">
        <f t="shared" si="3"/>
        <v>3285</v>
      </c>
      <c r="AW30" s="20"/>
      <c r="AX30" s="20">
        <f t="shared" si="13"/>
        <v>0</v>
      </c>
      <c r="AY30" s="20">
        <f t="shared" si="11"/>
        <v>0</v>
      </c>
      <c r="AZ30" s="96">
        <f t="shared" si="14"/>
        <v>1314</v>
      </c>
      <c r="BA30" s="96">
        <f t="shared" si="15"/>
        <v>39420</v>
      </c>
      <c r="BB30" s="20"/>
      <c r="BC30" s="20"/>
      <c r="BD30" s="20"/>
      <c r="BE30" s="20">
        <f t="shared" si="12"/>
        <v>0</v>
      </c>
      <c r="BF30" s="99"/>
      <c r="BG30" s="100"/>
      <c r="BH30" s="101"/>
      <c r="BI30" s="20"/>
      <c r="BJ30" s="20"/>
      <c r="BK30" s="64"/>
      <c r="BL30" s="64">
        <f t="shared" si="6"/>
        <v>2</v>
      </c>
      <c r="BM30" s="64">
        <f t="shared" si="7"/>
        <v>2</v>
      </c>
      <c r="BN30" s="64"/>
    </row>
    <row r="31" spans="1:66" s="58" customFormat="1" x14ac:dyDescent="0.45">
      <c r="A31" s="64"/>
      <c r="B31" s="84">
        <v>16</v>
      </c>
      <c r="C31" s="20"/>
      <c r="D31" s="20" t="s">
        <v>781</v>
      </c>
      <c r="E31" s="19" t="s">
        <v>26</v>
      </c>
      <c r="F31" s="2" t="s">
        <v>228</v>
      </c>
      <c r="G31" s="4" t="s">
        <v>415</v>
      </c>
      <c r="H31" s="3" t="s">
        <v>422</v>
      </c>
      <c r="I31" s="11" t="s">
        <v>444</v>
      </c>
      <c r="J31" s="83">
        <v>1</v>
      </c>
      <c r="K31" s="24" t="s">
        <v>868</v>
      </c>
      <c r="L31" s="24"/>
      <c r="M31" s="83">
        <v>1</v>
      </c>
      <c r="N31" s="24" t="s">
        <v>1243</v>
      </c>
      <c r="O31" s="83">
        <v>1</v>
      </c>
      <c r="P31" s="83">
        <v>3285</v>
      </c>
      <c r="Q31" s="83">
        <f>IFERROR(VLOOKUP(N31,入力表リスト!$A$3:$B$82,2,FALSE),0)</f>
        <v>200</v>
      </c>
      <c r="R31" s="83">
        <f t="shared" si="8"/>
        <v>657</v>
      </c>
      <c r="S31" s="83">
        <f t="shared" si="0"/>
        <v>19710</v>
      </c>
      <c r="T31" s="26"/>
      <c r="U31" s="98"/>
      <c r="V31" s="83"/>
      <c r="W31" s="24"/>
      <c r="X31" s="83"/>
      <c r="Y31" s="83"/>
      <c r="Z31" s="24"/>
      <c r="AA31" s="83"/>
      <c r="AB31" s="83"/>
      <c r="AC31" s="83">
        <f>IFERROR(VLOOKUP(Z31,入力表リスト!$A$3:$B$82,2,FALSE),0)</f>
        <v>0</v>
      </c>
      <c r="AD31" s="83">
        <f t="shared" si="9"/>
        <v>0</v>
      </c>
      <c r="AE31" s="83">
        <f t="shared" si="1"/>
        <v>0</v>
      </c>
      <c r="AF31" s="26"/>
      <c r="AG31" s="98"/>
      <c r="AH31" s="83"/>
      <c r="AI31" s="24"/>
      <c r="AJ31" s="83"/>
      <c r="AK31" s="83"/>
      <c r="AL31" s="24"/>
      <c r="AM31" s="83"/>
      <c r="AN31" s="83"/>
      <c r="AO31" s="83">
        <f>IFERROR(VLOOKUP(AL31,入力表リスト!$A$3:$B$82,2,FALSE),0)</f>
        <v>0</v>
      </c>
      <c r="AP31" s="83">
        <f t="shared" si="10"/>
        <v>0</v>
      </c>
      <c r="AQ31" s="83">
        <f t="shared" si="2"/>
        <v>0</v>
      </c>
      <c r="AR31" s="26"/>
      <c r="AS31" s="98"/>
      <c r="AT31" s="20"/>
      <c r="AU31" s="20"/>
      <c r="AV31" s="96">
        <f t="shared" si="3"/>
        <v>3285</v>
      </c>
      <c r="AW31" s="20"/>
      <c r="AX31" s="20">
        <f t="shared" si="13"/>
        <v>0</v>
      </c>
      <c r="AY31" s="20">
        <f t="shared" si="11"/>
        <v>0</v>
      </c>
      <c r="AZ31" s="96">
        <f t="shared" si="14"/>
        <v>657</v>
      </c>
      <c r="BA31" s="96">
        <f t="shared" si="15"/>
        <v>19710</v>
      </c>
      <c r="BB31" s="20"/>
      <c r="BC31" s="20"/>
      <c r="BD31" s="20"/>
      <c r="BE31" s="20">
        <f t="shared" si="12"/>
        <v>0</v>
      </c>
      <c r="BF31" s="99"/>
      <c r="BG31" s="100"/>
      <c r="BH31" s="101"/>
      <c r="BI31" s="20"/>
      <c r="BJ31" s="20"/>
      <c r="BK31" s="64"/>
      <c r="BL31" s="64">
        <f t="shared" si="6"/>
        <v>1</v>
      </c>
      <c r="BM31" s="64">
        <f t="shared" si="7"/>
        <v>1</v>
      </c>
      <c r="BN31" s="64"/>
    </row>
    <row r="32" spans="1:66" s="58" customFormat="1" x14ac:dyDescent="0.45">
      <c r="A32" s="64"/>
      <c r="B32" s="84">
        <v>17</v>
      </c>
      <c r="C32" s="20"/>
      <c r="D32" s="20" t="s">
        <v>781</v>
      </c>
      <c r="E32" s="20" t="s">
        <v>37</v>
      </c>
      <c r="F32" s="2" t="s">
        <v>240</v>
      </c>
      <c r="G32" s="4" t="s">
        <v>415</v>
      </c>
      <c r="H32" s="3" t="s">
        <v>422</v>
      </c>
      <c r="I32" s="11" t="s">
        <v>455</v>
      </c>
      <c r="J32" s="83">
        <v>1</v>
      </c>
      <c r="K32" s="24" t="s">
        <v>881</v>
      </c>
      <c r="L32" s="24"/>
      <c r="M32" s="83">
        <v>1</v>
      </c>
      <c r="N32" s="24" t="s">
        <v>1024</v>
      </c>
      <c r="O32" s="83">
        <v>1</v>
      </c>
      <c r="P32" s="83">
        <v>3285</v>
      </c>
      <c r="Q32" s="83">
        <f>IFERROR(VLOOKUP(N32,入力表リスト!$A$3:$B$82,2,FALSE),0)</f>
        <v>120</v>
      </c>
      <c r="R32" s="83">
        <f t="shared" si="8"/>
        <v>394.2</v>
      </c>
      <c r="S32" s="83">
        <f t="shared" si="0"/>
        <v>11826</v>
      </c>
      <c r="T32" s="26"/>
      <c r="U32" s="98"/>
      <c r="V32" s="83"/>
      <c r="W32" s="24"/>
      <c r="X32" s="83"/>
      <c r="Y32" s="83"/>
      <c r="Z32" s="24"/>
      <c r="AA32" s="83"/>
      <c r="AB32" s="83"/>
      <c r="AC32" s="83">
        <f>IFERROR(VLOOKUP(Z32,入力表リスト!$A$3:$B$82,2,FALSE),0)</f>
        <v>0</v>
      </c>
      <c r="AD32" s="83">
        <f t="shared" si="9"/>
        <v>0</v>
      </c>
      <c r="AE32" s="83">
        <f t="shared" si="1"/>
        <v>0</v>
      </c>
      <c r="AF32" s="26"/>
      <c r="AG32" s="98"/>
      <c r="AH32" s="83"/>
      <c r="AI32" s="24"/>
      <c r="AJ32" s="83"/>
      <c r="AK32" s="83"/>
      <c r="AL32" s="24"/>
      <c r="AM32" s="83"/>
      <c r="AN32" s="83"/>
      <c r="AO32" s="83">
        <f>IFERROR(VLOOKUP(AL32,入力表リスト!$A$3:$B$82,2,FALSE),0)</f>
        <v>0</v>
      </c>
      <c r="AP32" s="83">
        <f t="shared" si="10"/>
        <v>0</v>
      </c>
      <c r="AQ32" s="83">
        <f t="shared" si="2"/>
        <v>0</v>
      </c>
      <c r="AR32" s="26"/>
      <c r="AS32" s="98"/>
      <c r="AT32" s="20"/>
      <c r="AU32" s="20"/>
      <c r="AV32" s="96">
        <f t="shared" si="3"/>
        <v>3285</v>
      </c>
      <c r="AW32" s="20"/>
      <c r="AX32" s="20">
        <f t="shared" si="13"/>
        <v>0</v>
      </c>
      <c r="AY32" s="20">
        <f t="shared" si="11"/>
        <v>0</v>
      </c>
      <c r="AZ32" s="96">
        <f t="shared" si="14"/>
        <v>394.2</v>
      </c>
      <c r="BA32" s="96">
        <f t="shared" si="15"/>
        <v>11826</v>
      </c>
      <c r="BB32" s="20"/>
      <c r="BC32" s="20"/>
      <c r="BD32" s="20"/>
      <c r="BE32" s="20">
        <f t="shared" si="12"/>
        <v>0</v>
      </c>
      <c r="BF32" s="99"/>
      <c r="BG32" s="100"/>
      <c r="BH32" s="101"/>
      <c r="BI32" s="20"/>
      <c r="BJ32" s="20"/>
      <c r="BK32" s="64"/>
      <c r="BL32" s="64">
        <f t="shared" si="6"/>
        <v>1</v>
      </c>
      <c r="BM32" s="64">
        <f t="shared" si="7"/>
        <v>1</v>
      </c>
      <c r="BN32" s="64"/>
    </row>
    <row r="33" spans="1:66" s="58" customFormat="1" x14ac:dyDescent="0.45">
      <c r="A33" s="64"/>
      <c r="B33" s="84">
        <v>18</v>
      </c>
      <c r="C33" s="20">
        <v>1</v>
      </c>
      <c r="D33" s="20" t="s">
        <v>781</v>
      </c>
      <c r="E33" s="19" t="s">
        <v>637</v>
      </c>
      <c r="F33" s="2" t="s">
        <v>675</v>
      </c>
      <c r="G33" s="4" t="s">
        <v>414</v>
      </c>
      <c r="H33" s="3" t="s">
        <v>422</v>
      </c>
      <c r="I33" s="11" t="s">
        <v>717</v>
      </c>
      <c r="J33" s="83">
        <v>1</v>
      </c>
      <c r="K33" s="24" t="s">
        <v>873</v>
      </c>
      <c r="L33" s="24"/>
      <c r="M33" s="83">
        <v>1</v>
      </c>
      <c r="N33" s="24" t="s">
        <v>888</v>
      </c>
      <c r="O33" s="83">
        <v>1</v>
      </c>
      <c r="P33" s="83">
        <v>3285</v>
      </c>
      <c r="Q33" s="83">
        <f>IFERROR(VLOOKUP(N33,入力表リスト!$A$3:$B$82,2,FALSE),0)</f>
        <v>200</v>
      </c>
      <c r="R33" s="83">
        <f t="shared" si="8"/>
        <v>657</v>
      </c>
      <c r="S33" s="83">
        <f t="shared" si="0"/>
        <v>19710</v>
      </c>
      <c r="T33" s="26"/>
      <c r="U33" s="98"/>
      <c r="V33" s="83"/>
      <c r="W33" s="24"/>
      <c r="X33" s="83"/>
      <c r="Y33" s="83"/>
      <c r="Z33" s="24"/>
      <c r="AA33" s="83"/>
      <c r="AB33" s="83"/>
      <c r="AC33" s="83">
        <f>IFERROR(VLOOKUP(Z33,入力表リスト!$A$3:$B$82,2,FALSE),0)</f>
        <v>0</v>
      </c>
      <c r="AD33" s="83">
        <f t="shared" si="9"/>
        <v>0</v>
      </c>
      <c r="AE33" s="83">
        <f t="shared" si="1"/>
        <v>0</v>
      </c>
      <c r="AF33" s="26"/>
      <c r="AG33" s="98"/>
      <c r="AH33" s="83"/>
      <c r="AI33" s="24"/>
      <c r="AJ33" s="83"/>
      <c r="AK33" s="83"/>
      <c r="AL33" s="24"/>
      <c r="AM33" s="83"/>
      <c r="AN33" s="83"/>
      <c r="AO33" s="83">
        <f>IFERROR(VLOOKUP(AL33,入力表リスト!$A$3:$B$82,2,FALSE),0)</f>
        <v>0</v>
      </c>
      <c r="AP33" s="83">
        <f t="shared" si="10"/>
        <v>0</v>
      </c>
      <c r="AQ33" s="83">
        <f t="shared" si="2"/>
        <v>0</v>
      </c>
      <c r="AR33" s="26"/>
      <c r="AS33" s="98"/>
      <c r="AT33" s="20"/>
      <c r="AU33" s="20"/>
      <c r="AV33" s="96">
        <f t="shared" si="3"/>
        <v>3285</v>
      </c>
      <c r="AW33" s="20"/>
      <c r="AX33" s="20">
        <f t="shared" si="13"/>
        <v>0</v>
      </c>
      <c r="AY33" s="20">
        <f t="shared" si="11"/>
        <v>0</v>
      </c>
      <c r="AZ33" s="96">
        <f t="shared" si="14"/>
        <v>657</v>
      </c>
      <c r="BA33" s="96">
        <f t="shared" si="15"/>
        <v>19710</v>
      </c>
      <c r="BB33" s="20"/>
      <c r="BC33" s="20"/>
      <c r="BD33" s="20"/>
      <c r="BE33" s="20">
        <f t="shared" si="12"/>
        <v>0</v>
      </c>
      <c r="BF33" s="99"/>
      <c r="BG33" s="100"/>
      <c r="BH33" s="101"/>
      <c r="BI33" s="20"/>
      <c r="BJ33" s="20"/>
      <c r="BK33" s="64"/>
      <c r="BL33" s="64">
        <f t="shared" si="6"/>
        <v>1</v>
      </c>
      <c r="BM33" s="64">
        <f t="shared" si="7"/>
        <v>1</v>
      </c>
      <c r="BN33" s="64"/>
    </row>
    <row r="34" spans="1:66" s="58" customFormat="1" x14ac:dyDescent="0.45">
      <c r="A34" s="64"/>
      <c r="B34" s="84">
        <v>18</v>
      </c>
      <c r="C34" s="20">
        <v>2</v>
      </c>
      <c r="D34" s="20" t="s">
        <v>781</v>
      </c>
      <c r="E34" s="19" t="s">
        <v>637</v>
      </c>
      <c r="F34" s="2" t="s">
        <v>675</v>
      </c>
      <c r="G34" s="4" t="s">
        <v>414</v>
      </c>
      <c r="H34" s="3" t="s">
        <v>422</v>
      </c>
      <c r="I34" s="11" t="s">
        <v>717</v>
      </c>
      <c r="J34" s="83">
        <v>1</v>
      </c>
      <c r="K34" s="24" t="s">
        <v>1405</v>
      </c>
      <c r="L34" s="24"/>
      <c r="M34" s="83">
        <v>1</v>
      </c>
      <c r="N34" s="24" t="s">
        <v>1406</v>
      </c>
      <c r="O34" s="83">
        <v>1</v>
      </c>
      <c r="P34" s="83">
        <v>3285</v>
      </c>
      <c r="Q34" s="83">
        <f>IFERROR(VLOOKUP(N34,入力表リスト!$A$3:$B$82,2,FALSE),0)</f>
        <v>20</v>
      </c>
      <c r="R34" s="83">
        <f t="shared" si="8"/>
        <v>65.7</v>
      </c>
      <c r="S34" s="83">
        <f t="shared" si="0"/>
        <v>1971</v>
      </c>
      <c r="T34" s="26"/>
      <c r="U34" s="98"/>
      <c r="V34" s="83"/>
      <c r="W34" s="24"/>
      <c r="X34" s="83"/>
      <c r="Y34" s="83"/>
      <c r="Z34" s="24"/>
      <c r="AA34" s="83"/>
      <c r="AB34" s="83"/>
      <c r="AC34" s="83">
        <f>IFERROR(VLOOKUP(Z34,入力表リスト!$A$3:$B$82,2,FALSE),0)</f>
        <v>0</v>
      </c>
      <c r="AD34" s="83">
        <f t="shared" si="9"/>
        <v>0</v>
      </c>
      <c r="AE34" s="83">
        <f t="shared" si="1"/>
        <v>0</v>
      </c>
      <c r="AF34" s="26"/>
      <c r="AG34" s="98"/>
      <c r="AH34" s="83"/>
      <c r="AI34" s="24"/>
      <c r="AJ34" s="83"/>
      <c r="AK34" s="83"/>
      <c r="AL34" s="24"/>
      <c r="AM34" s="83"/>
      <c r="AN34" s="83"/>
      <c r="AO34" s="83">
        <f>IFERROR(VLOOKUP(AL34,入力表リスト!$A$3:$B$82,2,FALSE),0)</f>
        <v>0</v>
      </c>
      <c r="AP34" s="83">
        <f t="shared" si="10"/>
        <v>0</v>
      </c>
      <c r="AQ34" s="83">
        <f t="shared" si="2"/>
        <v>0</v>
      </c>
      <c r="AR34" s="26"/>
      <c r="AS34" s="98"/>
      <c r="AT34" s="20"/>
      <c r="AU34" s="20"/>
      <c r="AV34" s="96">
        <f t="shared" si="3"/>
        <v>3285</v>
      </c>
      <c r="AW34" s="20"/>
      <c r="AX34" s="20">
        <f t="shared" si="13"/>
        <v>0</v>
      </c>
      <c r="AY34" s="20">
        <f t="shared" si="11"/>
        <v>0</v>
      </c>
      <c r="AZ34" s="96">
        <f t="shared" si="14"/>
        <v>65.7</v>
      </c>
      <c r="BA34" s="96">
        <f t="shared" si="15"/>
        <v>1971</v>
      </c>
      <c r="BB34" s="20"/>
      <c r="BC34" s="20"/>
      <c r="BD34" s="20"/>
      <c r="BE34" s="20">
        <f t="shared" si="12"/>
        <v>0</v>
      </c>
      <c r="BF34" s="99"/>
      <c r="BG34" s="100"/>
      <c r="BH34" s="101"/>
      <c r="BI34" s="20"/>
      <c r="BJ34" s="20"/>
      <c r="BK34" s="64"/>
      <c r="BL34" s="64">
        <f t="shared" si="6"/>
        <v>1</v>
      </c>
      <c r="BM34" s="64">
        <f t="shared" si="7"/>
        <v>1</v>
      </c>
      <c r="BN34" s="64"/>
    </row>
    <row r="35" spans="1:66" s="58" customFormat="1" x14ac:dyDescent="0.45">
      <c r="A35" s="64"/>
      <c r="B35" s="84">
        <v>19</v>
      </c>
      <c r="C35" s="20"/>
      <c r="D35" s="20" t="s">
        <v>781</v>
      </c>
      <c r="E35" s="19" t="s">
        <v>639</v>
      </c>
      <c r="F35" s="2" t="s">
        <v>677</v>
      </c>
      <c r="G35" s="4" t="s">
        <v>414</v>
      </c>
      <c r="H35" s="3" t="s">
        <v>422</v>
      </c>
      <c r="I35" s="11" t="s">
        <v>719</v>
      </c>
      <c r="J35" s="83">
        <v>2</v>
      </c>
      <c r="K35" s="24" t="s">
        <v>1519</v>
      </c>
      <c r="L35" s="24"/>
      <c r="M35" s="83">
        <v>2</v>
      </c>
      <c r="N35" s="24" t="s">
        <v>890</v>
      </c>
      <c r="O35" s="83">
        <v>2</v>
      </c>
      <c r="P35" s="83">
        <v>3285</v>
      </c>
      <c r="Q35" s="83">
        <f>IFERROR(VLOOKUP(N35,入力表リスト!$A$3:$B$82,2,FALSE),0)</f>
        <v>200</v>
      </c>
      <c r="R35" s="83">
        <f t="shared" si="8"/>
        <v>1314</v>
      </c>
      <c r="S35" s="83">
        <f t="shared" si="0"/>
        <v>39420</v>
      </c>
      <c r="T35" s="26"/>
      <c r="U35" s="98"/>
      <c r="V35" s="83"/>
      <c r="W35" s="24"/>
      <c r="X35" s="83"/>
      <c r="Y35" s="83"/>
      <c r="Z35" s="24"/>
      <c r="AA35" s="83"/>
      <c r="AB35" s="83"/>
      <c r="AC35" s="83">
        <f>IFERROR(VLOOKUP(Z35,入力表リスト!$A$3:$B$82,2,FALSE),0)</f>
        <v>0</v>
      </c>
      <c r="AD35" s="83">
        <f t="shared" si="9"/>
        <v>0</v>
      </c>
      <c r="AE35" s="83">
        <f t="shared" si="1"/>
        <v>0</v>
      </c>
      <c r="AF35" s="26"/>
      <c r="AG35" s="98"/>
      <c r="AH35" s="83"/>
      <c r="AI35" s="24"/>
      <c r="AJ35" s="83"/>
      <c r="AK35" s="83"/>
      <c r="AL35" s="24"/>
      <c r="AM35" s="83"/>
      <c r="AN35" s="83"/>
      <c r="AO35" s="83">
        <f>IFERROR(VLOOKUP(AL35,入力表リスト!$A$3:$B$82,2,FALSE),0)</f>
        <v>0</v>
      </c>
      <c r="AP35" s="83">
        <f t="shared" si="10"/>
        <v>0</v>
      </c>
      <c r="AQ35" s="83">
        <f t="shared" si="2"/>
        <v>0</v>
      </c>
      <c r="AR35" s="26"/>
      <c r="AS35" s="98"/>
      <c r="AT35" s="20"/>
      <c r="AU35" s="20"/>
      <c r="AV35" s="96">
        <f t="shared" si="3"/>
        <v>3285</v>
      </c>
      <c r="AW35" s="20"/>
      <c r="AX35" s="20">
        <f t="shared" si="13"/>
        <v>0</v>
      </c>
      <c r="AY35" s="20">
        <f t="shared" si="11"/>
        <v>0</v>
      </c>
      <c r="AZ35" s="96">
        <f t="shared" si="14"/>
        <v>1314</v>
      </c>
      <c r="BA35" s="96">
        <f t="shared" si="15"/>
        <v>39420</v>
      </c>
      <c r="BB35" s="20"/>
      <c r="BC35" s="20"/>
      <c r="BD35" s="20"/>
      <c r="BE35" s="20">
        <f t="shared" si="12"/>
        <v>0</v>
      </c>
      <c r="BF35" s="99"/>
      <c r="BG35" s="100"/>
      <c r="BH35" s="101"/>
      <c r="BI35" s="20"/>
      <c r="BJ35" s="20"/>
      <c r="BK35" s="64"/>
      <c r="BL35" s="64">
        <f t="shared" si="6"/>
        <v>2</v>
      </c>
      <c r="BM35" s="64">
        <f t="shared" si="7"/>
        <v>2</v>
      </c>
      <c r="BN35" s="64"/>
    </row>
    <row r="36" spans="1:66" s="58" customFormat="1" x14ac:dyDescent="0.45">
      <c r="A36" s="64"/>
      <c r="B36" s="84">
        <v>20</v>
      </c>
      <c r="C36" s="20"/>
      <c r="D36" s="20" t="s">
        <v>781</v>
      </c>
      <c r="E36" s="19" t="s">
        <v>39</v>
      </c>
      <c r="F36" s="2" t="s">
        <v>242</v>
      </c>
      <c r="G36" s="4" t="s">
        <v>414</v>
      </c>
      <c r="H36" s="3" t="s">
        <v>422</v>
      </c>
      <c r="I36" s="11" t="s">
        <v>457</v>
      </c>
      <c r="J36" s="83">
        <v>1</v>
      </c>
      <c r="K36" s="24" t="s">
        <v>807</v>
      </c>
      <c r="L36" s="24"/>
      <c r="M36" s="83">
        <v>1</v>
      </c>
      <c r="N36" s="24" t="s">
        <v>1243</v>
      </c>
      <c r="O36" s="83">
        <v>1</v>
      </c>
      <c r="P36" s="83">
        <v>3285</v>
      </c>
      <c r="Q36" s="83">
        <f>IFERROR(VLOOKUP(N36,入力表リスト!$A$3:$B$82,2,FALSE),0)</f>
        <v>200</v>
      </c>
      <c r="R36" s="83">
        <f t="shared" si="8"/>
        <v>657</v>
      </c>
      <c r="S36" s="83">
        <f t="shared" si="0"/>
        <v>19710</v>
      </c>
      <c r="T36" s="26" t="s">
        <v>1407</v>
      </c>
      <c r="U36" s="98"/>
      <c r="V36" s="83"/>
      <c r="W36" s="24"/>
      <c r="X36" s="83"/>
      <c r="Y36" s="83"/>
      <c r="Z36" s="24"/>
      <c r="AA36" s="83"/>
      <c r="AB36" s="83"/>
      <c r="AC36" s="83">
        <f>IFERROR(VLOOKUP(Z36,入力表リスト!$A$3:$B$82,2,FALSE),0)</f>
        <v>0</v>
      </c>
      <c r="AD36" s="83">
        <f t="shared" si="9"/>
        <v>0</v>
      </c>
      <c r="AE36" s="83">
        <f t="shared" si="1"/>
        <v>0</v>
      </c>
      <c r="AF36" s="26"/>
      <c r="AG36" s="98"/>
      <c r="AH36" s="83"/>
      <c r="AI36" s="24"/>
      <c r="AJ36" s="83"/>
      <c r="AK36" s="83"/>
      <c r="AL36" s="24"/>
      <c r="AM36" s="83"/>
      <c r="AN36" s="83"/>
      <c r="AO36" s="83">
        <f>IFERROR(VLOOKUP(AL36,入力表リスト!$A$3:$B$82,2,FALSE),0)</f>
        <v>0</v>
      </c>
      <c r="AP36" s="83">
        <f t="shared" si="10"/>
        <v>0</v>
      </c>
      <c r="AQ36" s="83">
        <f t="shared" si="2"/>
        <v>0</v>
      </c>
      <c r="AR36" s="26"/>
      <c r="AS36" s="98"/>
      <c r="AT36" s="20"/>
      <c r="AU36" s="20"/>
      <c r="AV36" s="96">
        <f t="shared" si="3"/>
        <v>3285</v>
      </c>
      <c r="AW36" s="20"/>
      <c r="AX36" s="20">
        <f t="shared" si="13"/>
        <v>0</v>
      </c>
      <c r="AY36" s="20">
        <f t="shared" si="11"/>
        <v>0</v>
      </c>
      <c r="AZ36" s="96">
        <f t="shared" si="14"/>
        <v>657</v>
      </c>
      <c r="BA36" s="96">
        <f t="shared" si="15"/>
        <v>19710</v>
      </c>
      <c r="BB36" s="20"/>
      <c r="BC36" s="20"/>
      <c r="BD36" s="20"/>
      <c r="BE36" s="20">
        <f t="shared" si="12"/>
        <v>0</v>
      </c>
      <c r="BF36" s="99"/>
      <c r="BG36" s="100"/>
      <c r="BH36" s="101"/>
      <c r="BI36" s="20"/>
      <c r="BJ36" s="20"/>
      <c r="BK36" s="64"/>
      <c r="BL36" s="64">
        <f t="shared" si="6"/>
        <v>1</v>
      </c>
      <c r="BM36" s="64">
        <f t="shared" si="7"/>
        <v>1</v>
      </c>
      <c r="BN36" s="64"/>
    </row>
    <row r="37" spans="1:66" s="58" customFormat="1" x14ac:dyDescent="0.45">
      <c r="A37" s="64"/>
      <c r="B37" s="84">
        <v>21</v>
      </c>
      <c r="C37" s="20"/>
      <c r="D37" s="20" t="s">
        <v>781</v>
      </c>
      <c r="E37" s="19" t="s">
        <v>640</v>
      </c>
      <c r="F37" s="2" t="s">
        <v>678</v>
      </c>
      <c r="G37" s="4" t="s">
        <v>414</v>
      </c>
      <c r="H37" s="3" t="s">
        <v>422</v>
      </c>
      <c r="I37" s="11" t="s">
        <v>720</v>
      </c>
      <c r="J37" s="83">
        <v>1</v>
      </c>
      <c r="K37" s="24" t="s">
        <v>874</v>
      </c>
      <c r="L37" s="24"/>
      <c r="M37" s="83">
        <v>1</v>
      </c>
      <c r="N37" s="24" t="s">
        <v>876</v>
      </c>
      <c r="O37" s="83">
        <v>1</v>
      </c>
      <c r="P37" s="83">
        <v>3285</v>
      </c>
      <c r="Q37" s="83">
        <f>IFERROR(VLOOKUP(N37,入力表リスト!$A$3:$B$82,2,FALSE),0)</f>
        <v>300</v>
      </c>
      <c r="R37" s="83">
        <f t="shared" si="8"/>
        <v>985.5</v>
      </c>
      <c r="S37" s="83">
        <f t="shared" si="0"/>
        <v>29565</v>
      </c>
      <c r="T37" s="26"/>
      <c r="U37" s="98"/>
      <c r="V37" s="83"/>
      <c r="W37" s="24"/>
      <c r="X37" s="83"/>
      <c r="Y37" s="83"/>
      <c r="Z37" s="24"/>
      <c r="AA37" s="83"/>
      <c r="AB37" s="83"/>
      <c r="AC37" s="83">
        <f>IFERROR(VLOOKUP(Z37,入力表リスト!$A$3:$B$82,2,FALSE),0)</f>
        <v>0</v>
      </c>
      <c r="AD37" s="83">
        <f t="shared" si="9"/>
        <v>0</v>
      </c>
      <c r="AE37" s="83">
        <f t="shared" si="1"/>
        <v>0</v>
      </c>
      <c r="AF37" s="26"/>
      <c r="AG37" s="98"/>
      <c r="AH37" s="83"/>
      <c r="AI37" s="24"/>
      <c r="AJ37" s="83"/>
      <c r="AK37" s="83"/>
      <c r="AL37" s="24"/>
      <c r="AM37" s="83"/>
      <c r="AN37" s="83"/>
      <c r="AO37" s="83">
        <f>IFERROR(VLOOKUP(AL37,入力表リスト!$A$3:$B$82,2,FALSE),0)</f>
        <v>0</v>
      </c>
      <c r="AP37" s="83">
        <f t="shared" si="10"/>
        <v>0</v>
      </c>
      <c r="AQ37" s="83">
        <f t="shared" si="2"/>
        <v>0</v>
      </c>
      <c r="AR37" s="26"/>
      <c r="AS37" s="98"/>
      <c r="AT37" s="20"/>
      <c r="AU37" s="20"/>
      <c r="AV37" s="96">
        <f t="shared" si="3"/>
        <v>3285</v>
      </c>
      <c r="AW37" s="20"/>
      <c r="AX37" s="20">
        <f t="shared" si="13"/>
        <v>0</v>
      </c>
      <c r="AY37" s="20">
        <f t="shared" si="11"/>
        <v>0</v>
      </c>
      <c r="AZ37" s="96">
        <f t="shared" si="14"/>
        <v>985.5</v>
      </c>
      <c r="BA37" s="96">
        <f t="shared" si="15"/>
        <v>29565</v>
      </c>
      <c r="BB37" s="20"/>
      <c r="BC37" s="20"/>
      <c r="BD37" s="20"/>
      <c r="BE37" s="20">
        <f t="shared" si="12"/>
        <v>0</v>
      </c>
      <c r="BF37" s="99"/>
      <c r="BG37" s="100"/>
      <c r="BH37" s="101"/>
      <c r="BI37" s="20"/>
      <c r="BJ37" s="20"/>
      <c r="BK37" s="64"/>
      <c r="BL37" s="64">
        <f t="shared" si="6"/>
        <v>1</v>
      </c>
      <c r="BM37" s="64">
        <f t="shared" si="7"/>
        <v>1</v>
      </c>
      <c r="BN37" s="64"/>
    </row>
    <row r="38" spans="1:66" s="58" customFormat="1" x14ac:dyDescent="0.45">
      <c r="A38" s="64"/>
      <c r="B38" s="84">
        <v>22</v>
      </c>
      <c r="C38" s="20"/>
      <c r="D38" s="20" t="s">
        <v>781</v>
      </c>
      <c r="E38" s="19" t="s">
        <v>641</v>
      </c>
      <c r="F38" s="2" t="s">
        <v>679</v>
      </c>
      <c r="G38" s="4" t="s">
        <v>414</v>
      </c>
      <c r="H38" s="3" t="s">
        <v>422</v>
      </c>
      <c r="I38" s="11" t="s">
        <v>721</v>
      </c>
      <c r="J38" s="83">
        <v>2</v>
      </c>
      <c r="K38" s="24" t="s">
        <v>1519</v>
      </c>
      <c r="L38" s="24"/>
      <c r="M38" s="83">
        <v>2</v>
      </c>
      <c r="N38" s="24" t="s">
        <v>890</v>
      </c>
      <c r="O38" s="83">
        <v>2</v>
      </c>
      <c r="P38" s="83">
        <v>3285</v>
      </c>
      <c r="Q38" s="83">
        <f>IFERROR(VLOOKUP(N38,入力表リスト!$A$3:$B$82,2,FALSE),0)</f>
        <v>200</v>
      </c>
      <c r="R38" s="83">
        <f t="shared" si="8"/>
        <v>1314</v>
      </c>
      <c r="S38" s="83">
        <f t="shared" si="0"/>
        <v>39420</v>
      </c>
      <c r="T38" s="26"/>
      <c r="U38" s="98"/>
      <c r="V38" s="83"/>
      <c r="W38" s="24"/>
      <c r="X38" s="83"/>
      <c r="Y38" s="83"/>
      <c r="Z38" s="24"/>
      <c r="AA38" s="83"/>
      <c r="AB38" s="83"/>
      <c r="AC38" s="83">
        <f>IFERROR(VLOOKUP(Z38,入力表リスト!$A$3:$B$82,2,FALSE),0)</f>
        <v>0</v>
      </c>
      <c r="AD38" s="83">
        <f t="shared" si="9"/>
        <v>0</v>
      </c>
      <c r="AE38" s="83">
        <f t="shared" si="1"/>
        <v>0</v>
      </c>
      <c r="AF38" s="26"/>
      <c r="AG38" s="98"/>
      <c r="AH38" s="83"/>
      <c r="AI38" s="24"/>
      <c r="AJ38" s="83"/>
      <c r="AK38" s="83"/>
      <c r="AL38" s="24"/>
      <c r="AM38" s="83"/>
      <c r="AN38" s="83"/>
      <c r="AO38" s="83">
        <f>IFERROR(VLOOKUP(AL38,入力表リスト!$A$3:$B$82,2,FALSE),0)</f>
        <v>0</v>
      </c>
      <c r="AP38" s="83">
        <f t="shared" si="10"/>
        <v>0</v>
      </c>
      <c r="AQ38" s="83">
        <f t="shared" si="2"/>
        <v>0</v>
      </c>
      <c r="AR38" s="26"/>
      <c r="AS38" s="98"/>
      <c r="AT38" s="20"/>
      <c r="AU38" s="20"/>
      <c r="AV38" s="96">
        <f t="shared" si="3"/>
        <v>3285</v>
      </c>
      <c r="AW38" s="20"/>
      <c r="AX38" s="20">
        <f t="shared" si="13"/>
        <v>0</v>
      </c>
      <c r="AY38" s="20">
        <f t="shared" si="11"/>
        <v>0</v>
      </c>
      <c r="AZ38" s="96">
        <f t="shared" si="14"/>
        <v>1314</v>
      </c>
      <c r="BA38" s="96">
        <f t="shared" si="15"/>
        <v>39420</v>
      </c>
      <c r="BB38" s="20"/>
      <c r="BC38" s="20"/>
      <c r="BD38" s="20"/>
      <c r="BE38" s="20">
        <f t="shared" si="12"/>
        <v>0</v>
      </c>
      <c r="BF38" s="99"/>
      <c r="BG38" s="100"/>
      <c r="BH38" s="101"/>
      <c r="BI38" s="20"/>
      <c r="BJ38" s="20"/>
      <c r="BK38" s="64"/>
      <c r="BL38" s="64">
        <f t="shared" si="6"/>
        <v>2</v>
      </c>
      <c r="BM38" s="64">
        <f t="shared" si="7"/>
        <v>2</v>
      </c>
      <c r="BN38" s="64"/>
    </row>
    <row r="39" spans="1:66" s="58" customFormat="1" x14ac:dyDescent="0.45">
      <c r="A39" s="64"/>
      <c r="B39" s="84">
        <v>23</v>
      </c>
      <c r="C39" s="20"/>
      <c r="D39" s="20" t="s">
        <v>781</v>
      </c>
      <c r="E39" s="19" t="s">
        <v>642</v>
      </c>
      <c r="F39" s="2" t="s">
        <v>680</v>
      </c>
      <c r="G39" s="4" t="s">
        <v>415</v>
      </c>
      <c r="H39" s="3" t="s">
        <v>422</v>
      </c>
      <c r="I39" s="11" t="s">
        <v>722</v>
      </c>
      <c r="J39" s="83">
        <v>1</v>
      </c>
      <c r="K39" s="24" t="s">
        <v>868</v>
      </c>
      <c r="L39" s="24"/>
      <c r="M39" s="83">
        <v>1</v>
      </c>
      <c r="N39" s="24" t="s">
        <v>1118</v>
      </c>
      <c r="O39" s="83">
        <v>1</v>
      </c>
      <c r="P39" s="83">
        <v>3285</v>
      </c>
      <c r="Q39" s="83">
        <f>IFERROR(VLOOKUP(N39,入力表リスト!$A$3:$B$82,2,FALSE),0)</f>
        <v>200</v>
      </c>
      <c r="R39" s="83">
        <f t="shared" si="8"/>
        <v>657</v>
      </c>
      <c r="S39" s="83">
        <f t="shared" si="0"/>
        <v>19710</v>
      </c>
      <c r="T39" s="26"/>
      <c r="U39" s="98"/>
      <c r="V39" s="83"/>
      <c r="W39" s="24"/>
      <c r="X39" s="83"/>
      <c r="Y39" s="83"/>
      <c r="Z39" s="24"/>
      <c r="AA39" s="83"/>
      <c r="AB39" s="83"/>
      <c r="AC39" s="83">
        <f>IFERROR(VLOOKUP(Z39,入力表リスト!$A$3:$B$82,2,FALSE),0)</f>
        <v>0</v>
      </c>
      <c r="AD39" s="83">
        <f t="shared" si="9"/>
        <v>0</v>
      </c>
      <c r="AE39" s="83">
        <f t="shared" si="1"/>
        <v>0</v>
      </c>
      <c r="AF39" s="26"/>
      <c r="AG39" s="98"/>
      <c r="AH39" s="83"/>
      <c r="AI39" s="24"/>
      <c r="AJ39" s="83"/>
      <c r="AK39" s="83"/>
      <c r="AL39" s="24"/>
      <c r="AM39" s="83"/>
      <c r="AN39" s="83"/>
      <c r="AO39" s="83">
        <f>IFERROR(VLOOKUP(AL39,入力表リスト!$A$3:$B$82,2,FALSE),0)</f>
        <v>0</v>
      </c>
      <c r="AP39" s="83">
        <f t="shared" si="10"/>
        <v>0</v>
      </c>
      <c r="AQ39" s="83">
        <f t="shared" si="2"/>
        <v>0</v>
      </c>
      <c r="AR39" s="26"/>
      <c r="AS39" s="98"/>
      <c r="AT39" s="20"/>
      <c r="AU39" s="20"/>
      <c r="AV39" s="96">
        <f t="shared" si="3"/>
        <v>3285</v>
      </c>
      <c r="AW39" s="20"/>
      <c r="AX39" s="20">
        <f t="shared" si="13"/>
        <v>0</v>
      </c>
      <c r="AY39" s="20">
        <f t="shared" si="11"/>
        <v>0</v>
      </c>
      <c r="AZ39" s="96">
        <f t="shared" si="14"/>
        <v>657</v>
      </c>
      <c r="BA39" s="96">
        <f t="shared" si="15"/>
        <v>19710</v>
      </c>
      <c r="BB39" s="20"/>
      <c r="BC39" s="20"/>
      <c r="BD39" s="20"/>
      <c r="BE39" s="20">
        <f t="shared" si="12"/>
        <v>0</v>
      </c>
      <c r="BF39" s="99"/>
      <c r="BG39" s="100"/>
      <c r="BH39" s="101"/>
      <c r="BI39" s="20"/>
      <c r="BJ39" s="20"/>
      <c r="BK39" s="64"/>
      <c r="BL39" s="64">
        <f t="shared" si="6"/>
        <v>1</v>
      </c>
      <c r="BM39" s="64">
        <f t="shared" si="7"/>
        <v>1</v>
      </c>
      <c r="BN39" s="64"/>
    </row>
    <row r="40" spans="1:66" s="58" customFormat="1" x14ac:dyDescent="0.45">
      <c r="A40" s="64"/>
      <c r="B40" s="84">
        <v>24</v>
      </c>
      <c r="C40" s="20"/>
      <c r="D40" s="20" t="s">
        <v>781</v>
      </c>
      <c r="E40" s="19" t="s">
        <v>43</v>
      </c>
      <c r="F40" s="2" t="s">
        <v>246</v>
      </c>
      <c r="G40" s="4" t="s">
        <v>414</v>
      </c>
      <c r="H40" s="3" t="s">
        <v>422</v>
      </c>
      <c r="I40" s="11" t="s">
        <v>461</v>
      </c>
      <c r="J40" s="83">
        <v>4</v>
      </c>
      <c r="K40" s="24" t="s">
        <v>1519</v>
      </c>
      <c r="L40" s="24"/>
      <c r="M40" s="83">
        <v>4</v>
      </c>
      <c r="N40" s="24" t="s">
        <v>890</v>
      </c>
      <c r="O40" s="83">
        <v>4</v>
      </c>
      <c r="P40" s="83">
        <v>3285</v>
      </c>
      <c r="Q40" s="83">
        <f>IFERROR(VLOOKUP(N40,入力表リスト!$A$3:$B$82,2,FALSE),0)</f>
        <v>200</v>
      </c>
      <c r="R40" s="83">
        <f t="shared" si="8"/>
        <v>2628</v>
      </c>
      <c r="S40" s="83">
        <f t="shared" si="0"/>
        <v>78840</v>
      </c>
      <c r="T40" s="26"/>
      <c r="U40" s="98"/>
      <c r="V40" s="83"/>
      <c r="W40" s="24"/>
      <c r="X40" s="83"/>
      <c r="Y40" s="83"/>
      <c r="Z40" s="24"/>
      <c r="AA40" s="83"/>
      <c r="AB40" s="83"/>
      <c r="AC40" s="83">
        <f>IFERROR(VLOOKUP(Z40,入力表リスト!$A$3:$B$82,2,FALSE),0)</f>
        <v>0</v>
      </c>
      <c r="AD40" s="83">
        <f t="shared" si="9"/>
        <v>0</v>
      </c>
      <c r="AE40" s="83">
        <f t="shared" si="1"/>
        <v>0</v>
      </c>
      <c r="AF40" s="26"/>
      <c r="AG40" s="98"/>
      <c r="AH40" s="83"/>
      <c r="AI40" s="24"/>
      <c r="AJ40" s="83"/>
      <c r="AK40" s="83"/>
      <c r="AL40" s="24"/>
      <c r="AM40" s="83"/>
      <c r="AN40" s="83"/>
      <c r="AO40" s="83">
        <f>IFERROR(VLOOKUP(AL40,入力表リスト!$A$3:$B$82,2,FALSE),0)</f>
        <v>0</v>
      </c>
      <c r="AP40" s="83">
        <f t="shared" si="10"/>
        <v>0</v>
      </c>
      <c r="AQ40" s="83">
        <f t="shared" si="2"/>
        <v>0</v>
      </c>
      <c r="AR40" s="26"/>
      <c r="AS40" s="98"/>
      <c r="AT40" s="20"/>
      <c r="AU40" s="20"/>
      <c r="AV40" s="96">
        <f t="shared" si="3"/>
        <v>3285</v>
      </c>
      <c r="AW40" s="20"/>
      <c r="AX40" s="20">
        <f t="shared" si="13"/>
        <v>0</v>
      </c>
      <c r="AY40" s="20">
        <f t="shared" si="11"/>
        <v>0</v>
      </c>
      <c r="AZ40" s="96">
        <f t="shared" si="14"/>
        <v>2628</v>
      </c>
      <c r="BA40" s="96">
        <f t="shared" si="15"/>
        <v>78840</v>
      </c>
      <c r="BB40" s="20"/>
      <c r="BC40" s="20"/>
      <c r="BD40" s="20"/>
      <c r="BE40" s="20">
        <f t="shared" si="12"/>
        <v>0</v>
      </c>
      <c r="BF40" s="99"/>
      <c r="BG40" s="100"/>
      <c r="BH40" s="101"/>
      <c r="BI40" s="20"/>
      <c r="BJ40" s="20"/>
      <c r="BK40" s="64"/>
      <c r="BL40" s="64">
        <f t="shared" si="6"/>
        <v>4</v>
      </c>
      <c r="BM40" s="64">
        <f t="shared" si="7"/>
        <v>4</v>
      </c>
      <c r="BN40" s="64"/>
    </row>
    <row r="41" spans="1:66" s="58" customFormat="1" x14ac:dyDescent="0.45">
      <c r="A41" s="64"/>
      <c r="B41" s="84">
        <v>25</v>
      </c>
      <c r="C41" s="20">
        <v>1</v>
      </c>
      <c r="D41" s="20" t="s">
        <v>781</v>
      </c>
      <c r="E41" s="19" t="s">
        <v>45</v>
      </c>
      <c r="F41" s="2" t="s">
        <v>248</v>
      </c>
      <c r="G41" s="4" t="s">
        <v>414</v>
      </c>
      <c r="H41" s="3" t="s">
        <v>422</v>
      </c>
      <c r="I41" s="11" t="s">
        <v>463</v>
      </c>
      <c r="J41" s="83">
        <v>1</v>
      </c>
      <c r="K41" s="24" t="s">
        <v>891</v>
      </c>
      <c r="L41" s="24"/>
      <c r="M41" s="83">
        <v>1</v>
      </c>
      <c r="N41" s="24" t="s">
        <v>1243</v>
      </c>
      <c r="O41" s="83">
        <v>1</v>
      </c>
      <c r="P41" s="83">
        <v>3285</v>
      </c>
      <c r="Q41" s="83">
        <f>IFERROR(VLOOKUP(N41,入力表リスト!$A$3:$B$82,2,FALSE),0)</f>
        <v>200</v>
      </c>
      <c r="R41" s="83">
        <f t="shared" si="8"/>
        <v>657</v>
      </c>
      <c r="S41" s="83">
        <f t="shared" si="0"/>
        <v>19710</v>
      </c>
      <c r="T41" s="26"/>
      <c r="U41" s="98"/>
      <c r="V41" s="83"/>
      <c r="W41" s="24"/>
      <c r="X41" s="83"/>
      <c r="Y41" s="83"/>
      <c r="Z41" s="24"/>
      <c r="AA41" s="83"/>
      <c r="AB41" s="83"/>
      <c r="AC41" s="83">
        <f>IFERROR(VLOOKUP(Z41,入力表リスト!$A$3:$B$82,2,FALSE),0)</f>
        <v>0</v>
      </c>
      <c r="AD41" s="83">
        <f t="shared" si="9"/>
        <v>0</v>
      </c>
      <c r="AE41" s="83">
        <f t="shared" si="1"/>
        <v>0</v>
      </c>
      <c r="AF41" s="26"/>
      <c r="AG41" s="98"/>
      <c r="AH41" s="83"/>
      <c r="AI41" s="24"/>
      <c r="AJ41" s="83"/>
      <c r="AK41" s="83"/>
      <c r="AL41" s="24"/>
      <c r="AM41" s="83"/>
      <c r="AN41" s="83"/>
      <c r="AO41" s="83">
        <f>IFERROR(VLOOKUP(AL41,入力表リスト!$A$3:$B$82,2,FALSE),0)</f>
        <v>0</v>
      </c>
      <c r="AP41" s="83">
        <f t="shared" si="10"/>
        <v>0</v>
      </c>
      <c r="AQ41" s="83">
        <f t="shared" si="2"/>
        <v>0</v>
      </c>
      <c r="AR41" s="26"/>
      <c r="AS41" s="98"/>
      <c r="AT41" s="20"/>
      <c r="AU41" s="20"/>
      <c r="AV41" s="96">
        <f t="shared" si="3"/>
        <v>3285</v>
      </c>
      <c r="AW41" s="20"/>
      <c r="AX41" s="20">
        <f t="shared" si="13"/>
        <v>0</v>
      </c>
      <c r="AY41" s="20">
        <f t="shared" si="11"/>
        <v>0</v>
      </c>
      <c r="AZ41" s="96">
        <f t="shared" si="14"/>
        <v>657</v>
      </c>
      <c r="BA41" s="96">
        <f t="shared" si="15"/>
        <v>19710</v>
      </c>
      <c r="BB41" s="20"/>
      <c r="BC41" s="20"/>
      <c r="BD41" s="20"/>
      <c r="BE41" s="20">
        <f t="shared" si="12"/>
        <v>0</v>
      </c>
      <c r="BF41" s="99"/>
      <c r="BG41" s="100"/>
      <c r="BH41" s="101"/>
      <c r="BI41" s="20"/>
      <c r="BJ41" s="20"/>
      <c r="BK41" s="64"/>
      <c r="BL41" s="64">
        <f t="shared" si="6"/>
        <v>1</v>
      </c>
      <c r="BM41" s="64">
        <f t="shared" si="7"/>
        <v>1</v>
      </c>
      <c r="BN41" s="64"/>
    </row>
    <row r="42" spans="1:66" s="58" customFormat="1" x14ac:dyDescent="0.45">
      <c r="A42" s="64"/>
      <c r="B42" s="84">
        <v>25</v>
      </c>
      <c r="C42" s="20">
        <v>2</v>
      </c>
      <c r="D42" s="20" t="s">
        <v>781</v>
      </c>
      <c r="E42" s="19" t="s">
        <v>45</v>
      </c>
      <c r="F42" s="2" t="s">
        <v>248</v>
      </c>
      <c r="G42" s="4" t="s">
        <v>414</v>
      </c>
      <c r="H42" s="3" t="s">
        <v>422</v>
      </c>
      <c r="I42" s="11" t="s">
        <v>463</v>
      </c>
      <c r="J42" s="83">
        <v>1</v>
      </c>
      <c r="K42" s="24" t="s">
        <v>1408</v>
      </c>
      <c r="L42" s="24"/>
      <c r="M42" s="83">
        <v>1</v>
      </c>
      <c r="N42" s="24" t="s">
        <v>1409</v>
      </c>
      <c r="O42" s="83">
        <v>1</v>
      </c>
      <c r="P42" s="83">
        <v>3285</v>
      </c>
      <c r="Q42" s="83">
        <f>IFERROR(VLOOKUP(N42,入力表リスト!$A$3:$B$82,2,FALSE),0)</f>
        <v>18</v>
      </c>
      <c r="R42" s="83">
        <f t="shared" si="8"/>
        <v>59.13</v>
      </c>
      <c r="S42" s="83">
        <f t="shared" si="0"/>
        <v>1773.9</v>
      </c>
      <c r="T42" s="26"/>
      <c r="U42" s="98"/>
      <c r="V42" s="83"/>
      <c r="W42" s="24"/>
      <c r="X42" s="83"/>
      <c r="Y42" s="83"/>
      <c r="Z42" s="24"/>
      <c r="AA42" s="83"/>
      <c r="AB42" s="83"/>
      <c r="AC42" s="83">
        <f>IFERROR(VLOOKUP(Z42,入力表リスト!$A$3:$B$82,2,FALSE),0)</f>
        <v>0</v>
      </c>
      <c r="AD42" s="83">
        <f t="shared" si="9"/>
        <v>0</v>
      </c>
      <c r="AE42" s="83">
        <f t="shared" si="1"/>
        <v>0</v>
      </c>
      <c r="AF42" s="26"/>
      <c r="AG42" s="98"/>
      <c r="AH42" s="83"/>
      <c r="AI42" s="24"/>
      <c r="AJ42" s="83"/>
      <c r="AK42" s="83"/>
      <c r="AL42" s="24"/>
      <c r="AM42" s="83"/>
      <c r="AN42" s="83"/>
      <c r="AO42" s="83">
        <f>IFERROR(VLOOKUP(AL42,入力表リスト!$A$3:$B$82,2,FALSE),0)</f>
        <v>0</v>
      </c>
      <c r="AP42" s="83">
        <f t="shared" si="10"/>
        <v>0</v>
      </c>
      <c r="AQ42" s="83">
        <f t="shared" si="2"/>
        <v>0</v>
      </c>
      <c r="AR42" s="26"/>
      <c r="AS42" s="98"/>
      <c r="AT42" s="20"/>
      <c r="AU42" s="20"/>
      <c r="AV42" s="96">
        <f t="shared" si="3"/>
        <v>3285</v>
      </c>
      <c r="AW42" s="20"/>
      <c r="AX42" s="20">
        <f t="shared" si="13"/>
        <v>0</v>
      </c>
      <c r="AY42" s="20">
        <f t="shared" si="11"/>
        <v>0</v>
      </c>
      <c r="AZ42" s="96">
        <f t="shared" si="14"/>
        <v>59.13</v>
      </c>
      <c r="BA42" s="96">
        <f t="shared" si="15"/>
        <v>1773.9</v>
      </c>
      <c r="BB42" s="20"/>
      <c r="BC42" s="20"/>
      <c r="BD42" s="20"/>
      <c r="BE42" s="20">
        <f t="shared" si="12"/>
        <v>0</v>
      </c>
      <c r="BF42" s="99"/>
      <c r="BG42" s="100"/>
      <c r="BH42" s="101"/>
      <c r="BI42" s="20"/>
      <c r="BJ42" s="20"/>
      <c r="BK42" s="64"/>
      <c r="BL42" s="64">
        <f t="shared" si="6"/>
        <v>1</v>
      </c>
      <c r="BM42" s="64">
        <f t="shared" si="7"/>
        <v>1</v>
      </c>
      <c r="BN42" s="64"/>
    </row>
    <row r="43" spans="1:66" s="58" customFormat="1" x14ac:dyDescent="0.45">
      <c r="A43" s="64"/>
      <c r="B43" s="84">
        <v>26</v>
      </c>
      <c r="C43" s="20"/>
      <c r="D43" s="20" t="s">
        <v>781</v>
      </c>
      <c r="E43" s="19" t="s">
        <v>46</v>
      </c>
      <c r="F43" s="2" t="s">
        <v>249</v>
      </c>
      <c r="G43" s="4" t="s">
        <v>414</v>
      </c>
      <c r="H43" s="3" t="s">
        <v>422</v>
      </c>
      <c r="I43" s="11" t="s">
        <v>464</v>
      </c>
      <c r="J43" s="83">
        <v>1</v>
      </c>
      <c r="K43" s="24" t="s">
        <v>868</v>
      </c>
      <c r="L43" s="24"/>
      <c r="M43" s="83">
        <v>1</v>
      </c>
      <c r="N43" s="24" t="s">
        <v>1501</v>
      </c>
      <c r="O43" s="83">
        <v>1</v>
      </c>
      <c r="P43" s="83">
        <v>3285</v>
      </c>
      <c r="Q43" s="83">
        <f>IFERROR(VLOOKUP(N43,入力表リスト!$A$3:$B$82,2,FALSE),0)</f>
        <v>300</v>
      </c>
      <c r="R43" s="83">
        <f t="shared" si="8"/>
        <v>985.5</v>
      </c>
      <c r="S43" s="83">
        <f t="shared" si="0"/>
        <v>29565</v>
      </c>
      <c r="T43" s="26"/>
      <c r="U43" s="98"/>
      <c r="V43" s="83"/>
      <c r="W43" s="24"/>
      <c r="X43" s="83"/>
      <c r="Y43" s="83"/>
      <c r="Z43" s="24"/>
      <c r="AA43" s="83"/>
      <c r="AB43" s="83"/>
      <c r="AC43" s="83">
        <f>IFERROR(VLOOKUP(Z43,入力表リスト!$A$3:$B$82,2,FALSE),0)</f>
        <v>0</v>
      </c>
      <c r="AD43" s="83">
        <f t="shared" si="9"/>
        <v>0</v>
      </c>
      <c r="AE43" s="83">
        <f t="shared" si="1"/>
        <v>0</v>
      </c>
      <c r="AF43" s="26"/>
      <c r="AG43" s="98"/>
      <c r="AH43" s="83"/>
      <c r="AI43" s="24"/>
      <c r="AJ43" s="83"/>
      <c r="AK43" s="83"/>
      <c r="AL43" s="24"/>
      <c r="AM43" s="83"/>
      <c r="AN43" s="83"/>
      <c r="AO43" s="83">
        <f>IFERROR(VLOOKUP(AL43,入力表リスト!$A$3:$B$82,2,FALSE),0)</f>
        <v>0</v>
      </c>
      <c r="AP43" s="83">
        <f t="shared" si="10"/>
        <v>0</v>
      </c>
      <c r="AQ43" s="83">
        <f t="shared" si="2"/>
        <v>0</v>
      </c>
      <c r="AR43" s="26"/>
      <c r="AS43" s="98"/>
      <c r="AT43" s="20"/>
      <c r="AU43" s="20"/>
      <c r="AV43" s="96">
        <f t="shared" si="3"/>
        <v>3285</v>
      </c>
      <c r="AW43" s="20"/>
      <c r="AX43" s="20">
        <f t="shared" si="13"/>
        <v>0</v>
      </c>
      <c r="AY43" s="20">
        <f t="shared" si="11"/>
        <v>0</v>
      </c>
      <c r="AZ43" s="96">
        <f t="shared" si="14"/>
        <v>985.5</v>
      </c>
      <c r="BA43" s="96">
        <f t="shared" si="15"/>
        <v>29565</v>
      </c>
      <c r="BB43" s="20"/>
      <c r="BC43" s="20"/>
      <c r="BD43" s="20"/>
      <c r="BE43" s="20">
        <f t="shared" si="12"/>
        <v>0</v>
      </c>
      <c r="BF43" s="99"/>
      <c r="BG43" s="100"/>
      <c r="BH43" s="101"/>
      <c r="BI43" s="20"/>
      <c r="BJ43" s="20"/>
      <c r="BK43" s="64"/>
      <c r="BL43" s="64">
        <f t="shared" si="6"/>
        <v>1</v>
      </c>
      <c r="BM43" s="64">
        <f t="shared" si="7"/>
        <v>1</v>
      </c>
      <c r="BN43" s="64"/>
    </row>
    <row r="44" spans="1:66" s="58" customFormat="1" x14ac:dyDescent="0.45">
      <c r="A44" s="64"/>
      <c r="B44" s="84">
        <v>27</v>
      </c>
      <c r="C44" s="20"/>
      <c r="D44" s="20" t="s">
        <v>781</v>
      </c>
      <c r="E44" s="19" t="s">
        <v>47</v>
      </c>
      <c r="F44" s="2" t="s">
        <v>250</v>
      </c>
      <c r="G44" s="4" t="s">
        <v>414</v>
      </c>
      <c r="H44" s="3" t="s">
        <v>422</v>
      </c>
      <c r="I44" s="11" t="s">
        <v>465</v>
      </c>
      <c r="J44" s="83">
        <v>3</v>
      </c>
      <c r="K44" s="24" t="s">
        <v>1519</v>
      </c>
      <c r="L44" s="24"/>
      <c r="M44" s="83">
        <v>3</v>
      </c>
      <c r="N44" s="24" t="s">
        <v>890</v>
      </c>
      <c r="O44" s="83">
        <v>3</v>
      </c>
      <c r="P44" s="83">
        <v>3285</v>
      </c>
      <c r="Q44" s="83">
        <f>IFERROR(VLOOKUP(N44,入力表リスト!$A$3:$B$82,2,FALSE),0)</f>
        <v>200</v>
      </c>
      <c r="R44" s="83">
        <f t="shared" si="8"/>
        <v>1971</v>
      </c>
      <c r="S44" s="83">
        <f t="shared" si="0"/>
        <v>59130</v>
      </c>
      <c r="T44" s="26"/>
      <c r="U44" s="98"/>
      <c r="V44" s="83"/>
      <c r="W44" s="24"/>
      <c r="X44" s="83"/>
      <c r="Y44" s="83"/>
      <c r="Z44" s="24"/>
      <c r="AA44" s="83"/>
      <c r="AB44" s="83"/>
      <c r="AC44" s="83">
        <f>IFERROR(VLOOKUP(Z44,入力表リスト!$A$3:$B$82,2,FALSE),0)</f>
        <v>0</v>
      </c>
      <c r="AD44" s="83">
        <f t="shared" si="9"/>
        <v>0</v>
      </c>
      <c r="AE44" s="83">
        <f t="shared" si="1"/>
        <v>0</v>
      </c>
      <c r="AF44" s="26"/>
      <c r="AG44" s="98"/>
      <c r="AH44" s="83"/>
      <c r="AI44" s="24"/>
      <c r="AJ44" s="83"/>
      <c r="AK44" s="83"/>
      <c r="AL44" s="24"/>
      <c r="AM44" s="83"/>
      <c r="AN44" s="83"/>
      <c r="AO44" s="83">
        <f>IFERROR(VLOOKUP(AL44,入力表リスト!$A$3:$B$82,2,FALSE),0)</f>
        <v>0</v>
      </c>
      <c r="AP44" s="83">
        <f t="shared" si="10"/>
        <v>0</v>
      </c>
      <c r="AQ44" s="83">
        <f t="shared" si="2"/>
        <v>0</v>
      </c>
      <c r="AR44" s="26"/>
      <c r="AS44" s="98"/>
      <c r="AT44" s="20"/>
      <c r="AU44" s="20"/>
      <c r="AV44" s="96">
        <f t="shared" si="3"/>
        <v>3285</v>
      </c>
      <c r="AW44" s="20"/>
      <c r="AX44" s="20">
        <f t="shared" si="13"/>
        <v>0</v>
      </c>
      <c r="AY44" s="20">
        <f t="shared" si="11"/>
        <v>0</v>
      </c>
      <c r="AZ44" s="96">
        <f t="shared" si="14"/>
        <v>1971</v>
      </c>
      <c r="BA44" s="96">
        <f t="shared" si="15"/>
        <v>59130</v>
      </c>
      <c r="BB44" s="20"/>
      <c r="BC44" s="20"/>
      <c r="BD44" s="20"/>
      <c r="BE44" s="20">
        <f t="shared" si="12"/>
        <v>0</v>
      </c>
      <c r="BF44" s="99"/>
      <c r="BG44" s="100"/>
      <c r="BH44" s="101"/>
      <c r="BI44" s="20"/>
      <c r="BJ44" s="20"/>
      <c r="BK44" s="64"/>
      <c r="BL44" s="64">
        <f t="shared" si="6"/>
        <v>3</v>
      </c>
      <c r="BM44" s="64">
        <f t="shared" si="7"/>
        <v>3</v>
      </c>
      <c r="BN44" s="64"/>
    </row>
    <row r="45" spans="1:66" s="58" customFormat="1" x14ac:dyDescent="0.45">
      <c r="A45" s="64"/>
      <c r="B45" s="84">
        <v>28</v>
      </c>
      <c r="C45" s="84"/>
      <c r="D45" s="84" t="s">
        <v>781</v>
      </c>
      <c r="E45" s="107" t="s">
        <v>78</v>
      </c>
      <c r="F45" s="2" t="s">
        <v>278</v>
      </c>
      <c r="G45" s="4" t="s">
        <v>414</v>
      </c>
      <c r="H45" s="3" t="s">
        <v>422</v>
      </c>
      <c r="I45" s="11" t="s">
        <v>494</v>
      </c>
      <c r="J45" s="83">
        <v>2</v>
      </c>
      <c r="K45" s="24" t="s">
        <v>868</v>
      </c>
      <c r="L45" s="24"/>
      <c r="M45" s="83">
        <v>2</v>
      </c>
      <c r="N45" s="24" t="s">
        <v>888</v>
      </c>
      <c r="O45" s="83">
        <v>2</v>
      </c>
      <c r="P45" s="83">
        <v>3285</v>
      </c>
      <c r="Q45" s="83">
        <f>IFERROR(VLOOKUP(N45,入力表リスト!$A$3:$B$82,2,FALSE),0)</f>
        <v>200</v>
      </c>
      <c r="R45" s="83">
        <f t="shared" si="8"/>
        <v>1314</v>
      </c>
      <c r="S45" s="83">
        <f t="shared" si="0"/>
        <v>39420</v>
      </c>
      <c r="T45" s="26"/>
      <c r="U45" s="98"/>
      <c r="V45" s="83"/>
      <c r="W45" s="24"/>
      <c r="X45" s="83"/>
      <c r="Y45" s="83"/>
      <c r="Z45" s="24"/>
      <c r="AA45" s="83"/>
      <c r="AB45" s="83"/>
      <c r="AC45" s="83">
        <f>IFERROR(VLOOKUP(Z45,入力表リスト!$A$3:$B$82,2,FALSE),0)</f>
        <v>0</v>
      </c>
      <c r="AD45" s="83">
        <f t="shared" si="9"/>
        <v>0</v>
      </c>
      <c r="AE45" s="83">
        <f t="shared" si="1"/>
        <v>0</v>
      </c>
      <c r="AF45" s="26"/>
      <c r="AG45" s="98"/>
      <c r="AH45" s="83"/>
      <c r="AI45" s="24"/>
      <c r="AJ45" s="83"/>
      <c r="AK45" s="83"/>
      <c r="AL45" s="24"/>
      <c r="AM45" s="83"/>
      <c r="AN45" s="83"/>
      <c r="AO45" s="83">
        <f>IFERROR(VLOOKUP(AL45,入力表リスト!$A$3:$B$82,2,FALSE),0)</f>
        <v>0</v>
      </c>
      <c r="AP45" s="83">
        <f t="shared" si="10"/>
        <v>0</v>
      </c>
      <c r="AQ45" s="83">
        <f t="shared" si="2"/>
        <v>0</v>
      </c>
      <c r="AR45" s="26"/>
      <c r="AS45" s="98"/>
      <c r="AT45" s="20"/>
      <c r="AU45" s="20"/>
      <c r="AV45" s="96">
        <f t="shared" si="3"/>
        <v>3285</v>
      </c>
      <c r="AW45" s="20"/>
      <c r="AX45" s="20">
        <f t="shared" si="13"/>
        <v>0</v>
      </c>
      <c r="AY45" s="20">
        <f t="shared" si="11"/>
        <v>0</v>
      </c>
      <c r="AZ45" s="96">
        <f t="shared" si="14"/>
        <v>1314</v>
      </c>
      <c r="BA45" s="96">
        <f t="shared" si="15"/>
        <v>39420</v>
      </c>
      <c r="BB45" s="20"/>
      <c r="BC45" s="20"/>
      <c r="BD45" s="20"/>
      <c r="BE45" s="20">
        <f t="shared" si="12"/>
        <v>0</v>
      </c>
      <c r="BF45" s="99"/>
      <c r="BG45" s="100"/>
      <c r="BH45" s="101"/>
      <c r="BI45" s="20"/>
      <c r="BJ45" s="20"/>
      <c r="BK45" s="64"/>
      <c r="BL45" s="64">
        <f t="shared" si="6"/>
        <v>2</v>
      </c>
      <c r="BM45" s="64">
        <f t="shared" si="7"/>
        <v>2</v>
      </c>
      <c r="BN45" s="64"/>
    </row>
    <row r="46" spans="1:66" s="58" customFormat="1" x14ac:dyDescent="0.45">
      <c r="A46" s="64"/>
      <c r="B46" s="84">
        <v>29</v>
      </c>
      <c r="C46" s="84"/>
      <c r="D46" s="84" t="s">
        <v>781</v>
      </c>
      <c r="E46" s="107" t="s">
        <v>51</v>
      </c>
      <c r="F46" s="2" t="s">
        <v>254</v>
      </c>
      <c r="G46" s="4" t="s">
        <v>414</v>
      </c>
      <c r="H46" s="3" t="s">
        <v>422</v>
      </c>
      <c r="I46" s="11" t="s">
        <v>469</v>
      </c>
      <c r="J46" s="83">
        <v>6</v>
      </c>
      <c r="K46" s="24" t="s">
        <v>1521</v>
      </c>
      <c r="L46" s="24"/>
      <c r="M46" s="83">
        <v>6</v>
      </c>
      <c r="N46" s="24" t="s">
        <v>886</v>
      </c>
      <c r="O46" s="83">
        <v>6</v>
      </c>
      <c r="P46" s="83">
        <v>3285</v>
      </c>
      <c r="Q46" s="83">
        <f>IFERROR(VLOOKUP(N46,入力表リスト!$A$3:$B$82,2,FALSE),0)</f>
        <v>100</v>
      </c>
      <c r="R46" s="83">
        <f t="shared" si="8"/>
        <v>1971</v>
      </c>
      <c r="S46" s="83">
        <f t="shared" si="0"/>
        <v>59130</v>
      </c>
      <c r="T46" s="26"/>
      <c r="U46" s="98"/>
      <c r="V46" s="83"/>
      <c r="W46" s="24"/>
      <c r="X46" s="83"/>
      <c r="Y46" s="83"/>
      <c r="Z46" s="24"/>
      <c r="AA46" s="83"/>
      <c r="AB46" s="83"/>
      <c r="AC46" s="83">
        <f>IFERROR(VLOOKUP(Z46,入力表リスト!$A$3:$B$82,2,FALSE),0)</f>
        <v>0</v>
      </c>
      <c r="AD46" s="83">
        <f t="shared" si="9"/>
        <v>0</v>
      </c>
      <c r="AE46" s="83">
        <f t="shared" si="1"/>
        <v>0</v>
      </c>
      <c r="AF46" s="26"/>
      <c r="AG46" s="98"/>
      <c r="AH46" s="83"/>
      <c r="AI46" s="24"/>
      <c r="AJ46" s="83"/>
      <c r="AK46" s="83"/>
      <c r="AL46" s="24"/>
      <c r="AM46" s="83"/>
      <c r="AN46" s="83"/>
      <c r="AO46" s="83">
        <f>IFERROR(VLOOKUP(AL46,入力表リスト!$A$3:$B$82,2,FALSE),0)</f>
        <v>0</v>
      </c>
      <c r="AP46" s="83">
        <f t="shared" si="10"/>
        <v>0</v>
      </c>
      <c r="AQ46" s="83">
        <f t="shared" si="2"/>
        <v>0</v>
      </c>
      <c r="AR46" s="26"/>
      <c r="AS46" s="98"/>
      <c r="AT46" s="20"/>
      <c r="AU46" s="20"/>
      <c r="AV46" s="96">
        <f t="shared" si="3"/>
        <v>3285</v>
      </c>
      <c r="AW46" s="20"/>
      <c r="AX46" s="20">
        <f t="shared" si="13"/>
        <v>0</v>
      </c>
      <c r="AY46" s="20">
        <f t="shared" si="11"/>
        <v>0</v>
      </c>
      <c r="AZ46" s="96">
        <f t="shared" si="14"/>
        <v>1971</v>
      </c>
      <c r="BA46" s="96">
        <f t="shared" si="15"/>
        <v>59130</v>
      </c>
      <c r="BB46" s="20"/>
      <c r="BC46" s="20"/>
      <c r="BD46" s="20"/>
      <c r="BE46" s="20">
        <f t="shared" si="12"/>
        <v>0</v>
      </c>
      <c r="BF46" s="99"/>
      <c r="BG46" s="100"/>
      <c r="BH46" s="101"/>
      <c r="BI46" s="20"/>
      <c r="BJ46" s="20"/>
      <c r="BK46" s="64"/>
      <c r="BL46" s="64">
        <f t="shared" si="6"/>
        <v>6</v>
      </c>
      <c r="BM46" s="64">
        <f t="shared" si="7"/>
        <v>6</v>
      </c>
      <c r="BN46" s="64"/>
    </row>
    <row r="47" spans="1:66" s="58" customFormat="1" ht="18" customHeight="1" x14ac:dyDescent="0.45">
      <c r="A47" s="64"/>
      <c r="B47" s="115">
        <v>30</v>
      </c>
      <c r="C47" s="116"/>
      <c r="D47" s="115" t="s">
        <v>781</v>
      </c>
      <c r="E47" s="113" t="s">
        <v>54</v>
      </c>
      <c r="F47" s="117" t="s">
        <v>747</v>
      </c>
      <c r="G47" s="118" t="s">
        <v>751</v>
      </c>
      <c r="H47" s="112" t="s">
        <v>422</v>
      </c>
      <c r="I47" s="119" t="s">
        <v>759</v>
      </c>
      <c r="J47" s="161">
        <v>1</v>
      </c>
      <c r="K47" s="114" t="s">
        <v>807</v>
      </c>
      <c r="L47" s="114"/>
      <c r="M47" s="161">
        <v>1</v>
      </c>
      <c r="N47" s="114" t="s">
        <v>886</v>
      </c>
      <c r="O47" s="161">
        <v>1</v>
      </c>
      <c r="P47" s="161">
        <v>3285</v>
      </c>
      <c r="Q47" s="161">
        <f>IFERROR(VLOOKUP(N47,入力表リスト!$A$3:$B$82,2,FALSE),0)</f>
        <v>100</v>
      </c>
      <c r="R47" s="161">
        <f t="shared" si="8"/>
        <v>328.5</v>
      </c>
      <c r="S47" s="161">
        <f t="shared" si="0"/>
        <v>9855</v>
      </c>
      <c r="T47" s="120" t="s">
        <v>1523</v>
      </c>
      <c r="U47" s="120"/>
      <c r="V47" s="161"/>
      <c r="W47" s="114"/>
      <c r="X47" s="161"/>
      <c r="Y47" s="161"/>
      <c r="Z47" s="114"/>
      <c r="AA47" s="161"/>
      <c r="AB47" s="161"/>
      <c r="AC47" s="161">
        <f>IFERROR(VLOOKUP(Z47,入力表リスト!$A$3:$B$82,2,FALSE),0)</f>
        <v>0</v>
      </c>
      <c r="AD47" s="161">
        <f t="shared" si="9"/>
        <v>0</v>
      </c>
      <c r="AE47" s="161">
        <f t="shared" si="1"/>
        <v>0</v>
      </c>
      <c r="AF47" s="120"/>
      <c r="AG47" s="120"/>
      <c r="AH47" s="161"/>
      <c r="AI47" s="114"/>
      <c r="AJ47" s="161"/>
      <c r="AK47" s="161"/>
      <c r="AL47" s="114"/>
      <c r="AM47" s="161"/>
      <c r="AN47" s="161"/>
      <c r="AO47" s="161">
        <f>IFERROR(VLOOKUP(AL47,入力表リスト!$A$3:$B$82,2,FALSE),0)</f>
        <v>0</v>
      </c>
      <c r="AP47" s="161">
        <f t="shared" si="10"/>
        <v>0</v>
      </c>
      <c r="AQ47" s="161">
        <f t="shared" si="2"/>
        <v>0</v>
      </c>
      <c r="AR47" s="120"/>
      <c r="AS47" s="120"/>
      <c r="AT47" s="121"/>
      <c r="AU47" s="121"/>
      <c r="AV47" s="161">
        <f t="shared" si="3"/>
        <v>3285</v>
      </c>
      <c r="AW47" s="121"/>
      <c r="AX47" s="121">
        <f t="shared" si="13"/>
        <v>0</v>
      </c>
      <c r="AY47" s="121">
        <f t="shared" si="11"/>
        <v>0</v>
      </c>
      <c r="AZ47" s="161" t="s">
        <v>1403</v>
      </c>
      <c r="BA47" s="161" t="s">
        <v>1403</v>
      </c>
      <c r="BB47" s="121"/>
      <c r="BC47" s="121"/>
      <c r="BD47" s="121"/>
      <c r="BE47" s="121">
        <f t="shared" si="12"/>
        <v>0</v>
      </c>
      <c r="BF47" s="99"/>
      <c r="BG47" s="100"/>
      <c r="BH47" s="101"/>
      <c r="BI47" s="20"/>
      <c r="BJ47" s="20"/>
      <c r="BK47" s="64"/>
      <c r="BL47" s="64">
        <f t="shared" si="6"/>
        <v>1</v>
      </c>
      <c r="BM47" s="64">
        <f t="shared" si="7"/>
        <v>1</v>
      </c>
      <c r="BN47" s="64"/>
    </row>
    <row r="48" spans="1:66" s="58" customFormat="1" x14ac:dyDescent="0.45">
      <c r="A48" s="64"/>
      <c r="B48" s="23">
        <v>31</v>
      </c>
      <c r="C48" s="23">
        <v>1</v>
      </c>
      <c r="D48" s="23" t="s">
        <v>781</v>
      </c>
      <c r="E48" s="109" t="s">
        <v>55</v>
      </c>
      <c r="F48" s="110" t="s">
        <v>255</v>
      </c>
      <c r="G48" s="122" t="s">
        <v>414</v>
      </c>
      <c r="H48" s="108" t="s">
        <v>422</v>
      </c>
      <c r="I48" s="110" t="s">
        <v>471</v>
      </c>
      <c r="J48" s="83">
        <v>2</v>
      </c>
      <c r="K48" s="24" t="s">
        <v>868</v>
      </c>
      <c r="L48" s="24"/>
      <c r="M48" s="83">
        <v>2</v>
      </c>
      <c r="N48" s="24" t="s">
        <v>887</v>
      </c>
      <c r="O48" s="83">
        <v>2</v>
      </c>
      <c r="P48" s="83">
        <v>3285</v>
      </c>
      <c r="Q48" s="83">
        <f>IFERROR(VLOOKUP(N48,入力表リスト!$A$3:$B$82,2,FALSE),0)</f>
        <v>300</v>
      </c>
      <c r="R48" s="83">
        <f t="shared" ref="R48:R117" si="16">O48*P48*Q48/1000</f>
        <v>1971</v>
      </c>
      <c r="S48" s="83">
        <f t="shared" si="0"/>
        <v>59130</v>
      </c>
      <c r="T48" s="26"/>
      <c r="U48" s="98"/>
      <c r="V48" s="83"/>
      <c r="W48" s="24"/>
      <c r="X48" s="83"/>
      <c r="Y48" s="83"/>
      <c r="Z48" s="24"/>
      <c r="AA48" s="83"/>
      <c r="AB48" s="83"/>
      <c r="AC48" s="83">
        <f>IFERROR(VLOOKUP(Z48,入力表リスト!$A$3:$B$82,2,FALSE),0)</f>
        <v>0</v>
      </c>
      <c r="AD48" s="83">
        <f t="shared" si="9"/>
        <v>0</v>
      </c>
      <c r="AE48" s="83">
        <f t="shared" si="1"/>
        <v>0</v>
      </c>
      <c r="AF48" s="26"/>
      <c r="AG48" s="98"/>
      <c r="AH48" s="83"/>
      <c r="AI48" s="24"/>
      <c r="AJ48" s="83"/>
      <c r="AK48" s="83"/>
      <c r="AL48" s="24"/>
      <c r="AM48" s="83"/>
      <c r="AN48" s="83"/>
      <c r="AO48" s="83">
        <f>IFERROR(VLOOKUP(AL48,入力表リスト!$A$3:$B$82,2,FALSE),0)</f>
        <v>0</v>
      </c>
      <c r="AP48" s="83">
        <f t="shared" si="10"/>
        <v>0</v>
      </c>
      <c r="AQ48" s="83">
        <f t="shared" si="2"/>
        <v>0</v>
      </c>
      <c r="AR48" s="26"/>
      <c r="AS48" s="98"/>
      <c r="AT48" s="20"/>
      <c r="AU48" s="20"/>
      <c r="AV48" s="96">
        <f t="shared" si="3"/>
        <v>3285</v>
      </c>
      <c r="AW48" s="20"/>
      <c r="AX48" s="20">
        <f t="shared" si="13"/>
        <v>0</v>
      </c>
      <c r="AY48" s="20">
        <f t="shared" si="11"/>
        <v>0</v>
      </c>
      <c r="AZ48" s="96">
        <f t="shared" ref="AZ48:AZ78" si="17">R48+AD48+AP48-AX48</f>
        <v>1971</v>
      </c>
      <c r="BA48" s="96">
        <f t="shared" ref="BA48:BA78" si="18">S48+AE48+AQ48-AY48</f>
        <v>59130</v>
      </c>
      <c r="BB48" s="20"/>
      <c r="BC48" s="20"/>
      <c r="BD48" s="20"/>
      <c r="BE48" s="20">
        <f t="shared" si="12"/>
        <v>0</v>
      </c>
      <c r="BF48" s="99"/>
      <c r="BG48" s="100"/>
      <c r="BH48" s="101"/>
      <c r="BI48" s="20"/>
      <c r="BJ48" s="20"/>
      <c r="BK48" s="64"/>
      <c r="BL48" s="64">
        <f t="shared" si="6"/>
        <v>2</v>
      </c>
      <c r="BM48" s="64">
        <f t="shared" si="7"/>
        <v>2</v>
      </c>
      <c r="BN48" s="64"/>
    </row>
    <row r="49" spans="1:66" s="58" customFormat="1" x14ac:dyDescent="0.45">
      <c r="A49" s="64"/>
      <c r="B49" s="23">
        <v>31</v>
      </c>
      <c r="C49" s="23">
        <v>2</v>
      </c>
      <c r="D49" s="23" t="s">
        <v>781</v>
      </c>
      <c r="E49" s="109" t="s">
        <v>55</v>
      </c>
      <c r="F49" s="110" t="s">
        <v>255</v>
      </c>
      <c r="G49" s="122" t="s">
        <v>414</v>
      </c>
      <c r="H49" s="108" t="s">
        <v>422</v>
      </c>
      <c r="I49" s="110" t="s">
        <v>471</v>
      </c>
      <c r="J49" s="83">
        <v>1</v>
      </c>
      <c r="K49" s="24" t="s">
        <v>807</v>
      </c>
      <c r="L49" s="24"/>
      <c r="M49" s="83">
        <v>1</v>
      </c>
      <c r="N49" s="24" t="s">
        <v>1036</v>
      </c>
      <c r="O49" s="83">
        <v>1</v>
      </c>
      <c r="P49" s="83">
        <v>3285</v>
      </c>
      <c r="Q49" s="83">
        <f>IFERROR(VLOOKUP(N49,入力表リスト!$A$3:$B$82,2,FALSE),0)</f>
        <v>100</v>
      </c>
      <c r="R49" s="83">
        <f t="shared" si="16"/>
        <v>328.5</v>
      </c>
      <c r="S49" s="83">
        <f t="shared" si="0"/>
        <v>9855</v>
      </c>
      <c r="T49" s="26" t="s">
        <v>1411</v>
      </c>
      <c r="U49" s="98"/>
      <c r="V49" s="83"/>
      <c r="W49" s="24"/>
      <c r="X49" s="83"/>
      <c r="Y49" s="83"/>
      <c r="Z49" s="24"/>
      <c r="AA49" s="83"/>
      <c r="AB49" s="83"/>
      <c r="AC49" s="83">
        <f>IFERROR(VLOOKUP(Z49,入力表リスト!$A$3:$B$82,2,FALSE),0)</f>
        <v>0</v>
      </c>
      <c r="AD49" s="83">
        <f t="shared" si="9"/>
        <v>0</v>
      </c>
      <c r="AE49" s="83">
        <f t="shared" si="1"/>
        <v>0</v>
      </c>
      <c r="AF49" s="26"/>
      <c r="AG49" s="98"/>
      <c r="AH49" s="83"/>
      <c r="AI49" s="24"/>
      <c r="AJ49" s="83"/>
      <c r="AK49" s="83"/>
      <c r="AL49" s="24"/>
      <c r="AM49" s="83"/>
      <c r="AN49" s="83"/>
      <c r="AO49" s="83">
        <f>IFERROR(VLOOKUP(AL49,入力表リスト!$A$3:$B$82,2,FALSE),0)</f>
        <v>0</v>
      </c>
      <c r="AP49" s="83">
        <f t="shared" si="10"/>
        <v>0</v>
      </c>
      <c r="AQ49" s="83">
        <f t="shared" si="2"/>
        <v>0</v>
      </c>
      <c r="AR49" s="26"/>
      <c r="AS49" s="98"/>
      <c r="AT49" s="20"/>
      <c r="AU49" s="20"/>
      <c r="AV49" s="96">
        <f t="shared" si="3"/>
        <v>3285</v>
      </c>
      <c r="AW49" s="20"/>
      <c r="AX49" s="20">
        <f t="shared" si="13"/>
        <v>0</v>
      </c>
      <c r="AY49" s="20">
        <f t="shared" si="11"/>
        <v>0</v>
      </c>
      <c r="AZ49" s="96">
        <f t="shared" si="17"/>
        <v>328.5</v>
      </c>
      <c r="BA49" s="96">
        <f t="shared" si="18"/>
        <v>9855</v>
      </c>
      <c r="BB49" s="20"/>
      <c r="BC49" s="20"/>
      <c r="BD49" s="20"/>
      <c r="BE49" s="20">
        <f t="shared" si="12"/>
        <v>0</v>
      </c>
      <c r="BF49" s="99"/>
      <c r="BG49" s="100"/>
      <c r="BH49" s="101"/>
      <c r="BI49" s="20"/>
      <c r="BJ49" s="20"/>
      <c r="BK49" s="64"/>
      <c r="BL49" s="64">
        <f t="shared" si="6"/>
        <v>1</v>
      </c>
      <c r="BM49" s="64">
        <f t="shared" si="7"/>
        <v>1</v>
      </c>
      <c r="BN49" s="64"/>
    </row>
    <row r="50" spans="1:66" s="58" customFormat="1" x14ac:dyDescent="0.45">
      <c r="A50" s="64"/>
      <c r="B50" s="23">
        <v>32</v>
      </c>
      <c r="C50" s="23">
        <v>1</v>
      </c>
      <c r="D50" s="23" t="s">
        <v>781</v>
      </c>
      <c r="E50" s="109" t="s">
        <v>53</v>
      </c>
      <c r="F50" s="110" t="s">
        <v>746</v>
      </c>
      <c r="G50" s="122" t="s">
        <v>420</v>
      </c>
      <c r="H50" s="108" t="s">
        <v>422</v>
      </c>
      <c r="I50" s="110" t="s">
        <v>1286</v>
      </c>
      <c r="J50" s="83">
        <v>17</v>
      </c>
      <c r="K50" s="24" t="s">
        <v>882</v>
      </c>
      <c r="L50" s="24"/>
      <c r="M50" s="83">
        <v>17</v>
      </c>
      <c r="N50" s="24" t="s">
        <v>1412</v>
      </c>
      <c r="O50" s="83">
        <v>17</v>
      </c>
      <c r="P50" s="83">
        <v>3285</v>
      </c>
      <c r="Q50" s="83">
        <f>IFERROR(VLOOKUP(N50,入力表リスト!$A$3:$B$82,2,FALSE),0)</f>
        <v>70</v>
      </c>
      <c r="R50" s="83">
        <f t="shared" si="16"/>
        <v>3909.15</v>
      </c>
      <c r="S50" s="83">
        <f t="shared" si="0"/>
        <v>117274.5</v>
      </c>
      <c r="T50" s="26" t="s">
        <v>1414</v>
      </c>
      <c r="U50" s="98"/>
      <c r="V50" s="83"/>
      <c r="W50" s="24"/>
      <c r="X50" s="83"/>
      <c r="Y50" s="83"/>
      <c r="Z50" s="24"/>
      <c r="AA50" s="83"/>
      <c r="AB50" s="83"/>
      <c r="AC50" s="83">
        <f>IFERROR(VLOOKUP(Z50,入力表リスト!$A$3:$B$82,2,FALSE),0)</f>
        <v>0</v>
      </c>
      <c r="AD50" s="83">
        <f t="shared" si="9"/>
        <v>0</v>
      </c>
      <c r="AE50" s="83">
        <f t="shared" si="1"/>
        <v>0</v>
      </c>
      <c r="AF50" s="26"/>
      <c r="AG50" s="98"/>
      <c r="AH50" s="83"/>
      <c r="AI50" s="24"/>
      <c r="AJ50" s="83"/>
      <c r="AK50" s="83"/>
      <c r="AL50" s="24"/>
      <c r="AM50" s="83"/>
      <c r="AN50" s="83"/>
      <c r="AO50" s="83">
        <f>IFERROR(VLOOKUP(AL50,入力表リスト!$A$3:$B$82,2,FALSE),0)</f>
        <v>0</v>
      </c>
      <c r="AP50" s="83">
        <f t="shared" si="10"/>
        <v>0</v>
      </c>
      <c r="AQ50" s="83">
        <f t="shared" si="2"/>
        <v>0</v>
      </c>
      <c r="AR50" s="26"/>
      <c r="AS50" s="98"/>
      <c r="AT50" s="20"/>
      <c r="AU50" s="20"/>
      <c r="AV50" s="96">
        <f t="shared" si="3"/>
        <v>3285</v>
      </c>
      <c r="AW50" s="20"/>
      <c r="AX50" s="20">
        <f t="shared" si="13"/>
        <v>0</v>
      </c>
      <c r="AY50" s="20">
        <f t="shared" si="11"/>
        <v>0</v>
      </c>
      <c r="AZ50" s="96">
        <f t="shared" si="17"/>
        <v>3909.15</v>
      </c>
      <c r="BA50" s="96">
        <f t="shared" si="18"/>
        <v>117274.5</v>
      </c>
      <c r="BB50" s="20"/>
      <c r="BC50" s="20"/>
      <c r="BD50" s="20"/>
      <c r="BE50" s="20">
        <f t="shared" si="12"/>
        <v>0</v>
      </c>
      <c r="BF50" s="99"/>
      <c r="BG50" s="100"/>
      <c r="BH50" s="101"/>
      <c r="BI50" s="20"/>
      <c r="BJ50" s="20"/>
      <c r="BK50" s="64"/>
      <c r="BL50" s="64">
        <f t="shared" si="6"/>
        <v>17</v>
      </c>
      <c r="BM50" s="64">
        <f t="shared" si="7"/>
        <v>17</v>
      </c>
      <c r="BN50" s="64"/>
    </row>
    <row r="51" spans="1:66" s="58" customFormat="1" x14ac:dyDescent="0.45">
      <c r="A51" s="64"/>
      <c r="B51" s="23">
        <v>32</v>
      </c>
      <c r="C51" s="23">
        <v>2</v>
      </c>
      <c r="D51" s="23" t="s">
        <v>781</v>
      </c>
      <c r="E51" s="109" t="s">
        <v>53</v>
      </c>
      <c r="F51" s="110" t="s">
        <v>746</v>
      </c>
      <c r="G51" s="122" t="s">
        <v>420</v>
      </c>
      <c r="H51" s="108" t="s">
        <v>422</v>
      </c>
      <c r="I51" s="110" t="s">
        <v>1286</v>
      </c>
      <c r="J51" s="83">
        <v>3</v>
      </c>
      <c r="K51" s="24" t="s">
        <v>1124</v>
      </c>
      <c r="L51" s="24"/>
      <c r="M51" s="83">
        <v>3</v>
      </c>
      <c r="N51" s="24" t="s">
        <v>1393</v>
      </c>
      <c r="O51" s="83">
        <v>3</v>
      </c>
      <c r="P51" s="83">
        <v>3285</v>
      </c>
      <c r="Q51" s="83">
        <f>IFERROR(VLOOKUP(N51,入力表リスト!$A$3:$B$82,2,FALSE),0)</f>
        <v>0</v>
      </c>
      <c r="R51" s="83">
        <f t="shared" si="16"/>
        <v>0</v>
      </c>
      <c r="S51" s="83">
        <f t="shared" si="0"/>
        <v>0</v>
      </c>
      <c r="T51" s="26" t="s">
        <v>1464</v>
      </c>
      <c r="U51" s="98"/>
      <c r="V51" s="83"/>
      <c r="W51" s="24"/>
      <c r="X51" s="83"/>
      <c r="Y51" s="83"/>
      <c r="Z51" s="24"/>
      <c r="AA51" s="83"/>
      <c r="AB51" s="83"/>
      <c r="AC51" s="83">
        <f>IFERROR(VLOOKUP(Z51,入力表リスト!$A$3:$B$82,2,FALSE),0)</f>
        <v>0</v>
      </c>
      <c r="AD51" s="83">
        <f t="shared" si="9"/>
        <v>0</v>
      </c>
      <c r="AE51" s="83">
        <f t="shared" si="1"/>
        <v>0</v>
      </c>
      <c r="AF51" s="26"/>
      <c r="AG51" s="98"/>
      <c r="AH51" s="83"/>
      <c r="AI51" s="24"/>
      <c r="AJ51" s="83"/>
      <c r="AK51" s="83"/>
      <c r="AL51" s="24"/>
      <c r="AM51" s="83"/>
      <c r="AN51" s="83"/>
      <c r="AO51" s="83">
        <f>IFERROR(VLOOKUP(AL51,入力表リスト!$A$3:$B$82,2,FALSE),0)</f>
        <v>0</v>
      </c>
      <c r="AP51" s="83">
        <f t="shared" si="10"/>
        <v>0</v>
      </c>
      <c r="AQ51" s="83">
        <f t="shared" si="2"/>
        <v>0</v>
      </c>
      <c r="AR51" s="26"/>
      <c r="AS51" s="98"/>
      <c r="AT51" s="20"/>
      <c r="AU51" s="20"/>
      <c r="AV51" s="96">
        <f t="shared" si="3"/>
        <v>3285</v>
      </c>
      <c r="AW51" s="20"/>
      <c r="AX51" s="20">
        <f t="shared" si="13"/>
        <v>0</v>
      </c>
      <c r="AY51" s="20">
        <f t="shared" si="11"/>
        <v>0</v>
      </c>
      <c r="AZ51" s="96">
        <f t="shared" si="17"/>
        <v>0</v>
      </c>
      <c r="BA51" s="96">
        <f t="shared" si="18"/>
        <v>0</v>
      </c>
      <c r="BB51" s="20"/>
      <c r="BC51" s="20"/>
      <c r="BD51" s="20"/>
      <c r="BE51" s="20">
        <f t="shared" si="12"/>
        <v>0</v>
      </c>
      <c r="BF51" s="99"/>
      <c r="BG51" s="100"/>
      <c r="BH51" s="101"/>
      <c r="BI51" s="20"/>
      <c r="BJ51" s="20"/>
      <c r="BK51" s="64"/>
      <c r="BL51" s="64">
        <f t="shared" si="6"/>
        <v>3</v>
      </c>
      <c r="BM51" s="64">
        <f t="shared" si="7"/>
        <v>3</v>
      </c>
      <c r="BN51" s="64"/>
    </row>
    <row r="52" spans="1:66" s="58" customFormat="1" x14ac:dyDescent="0.45">
      <c r="A52" s="64"/>
      <c r="B52" s="23">
        <v>32</v>
      </c>
      <c r="C52" s="23">
        <v>3</v>
      </c>
      <c r="D52" s="23" t="s">
        <v>781</v>
      </c>
      <c r="E52" s="109" t="s">
        <v>53</v>
      </c>
      <c r="F52" s="110" t="s">
        <v>746</v>
      </c>
      <c r="G52" s="122" t="s">
        <v>420</v>
      </c>
      <c r="H52" s="108" t="s">
        <v>422</v>
      </c>
      <c r="I52" s="110" t="s">
        <v>1286</v>
      </c>
      <c r="J52" s="83">
        <v>3</v>
      </c>
      <c r="K52" s="24" t="s">
        <v>1124</v>
      </c>
      <c r="L52" s="24"/>
      <c r="M52" s="83">
        <v>3</v>
      </c>
      <c r="N52" s="24" t="s">
        <v>1124</v>
      </c>
      <c r="O52" s="83">
        <v>3</v>
      </c>
      <c r="P52" s="83">
        <v>3285</v>
      </c>
      <c r="Q52" s="83">
        <f>IFERROR(VLOOKUP(N52,入力表リスト!$A$3:$B$82,2,FALSE),0)</f>
        <v>0</v>
      </c>
      <c r="R52" s="83">
        <f t="shared" si="16"/>
        <v>0</v>
      </c>
      <c r="S52" s="83">
        <f t="shared" si="0"/>
        <v>0</v>
      </c>
      <c r="T52" s="26" t="s">
        <v>1465</v>
      </c>
      <c r="U52" s="98"/>
      <c r="V52" s="83"/>
      <c r="W52" s="24"/>
      <c r="X52" s="83"/>
      <c r="Y52" s="83"/>
      <c r="Z52" s="24"/>
      <c r="AA52" s="83"/>
      <c r="AB52" s="83"/>
      <c r="AC52" s="83">
        <f>IFERROR(VLOOKUP(Z52,入力表リスト!$A$3:$B$82,2,FALSE),0)</f>
        <v>0</v>
      </c>
      <c r="AD52" s="83">
        <f t="shared" si="9"/>
        <v>0</v>
      </c>
      <c r="AE52" s="83">
        <f t="shared" si="1"/>
        <v>0</v>
      </c>
      <c r="AF52" s="26"/>
      <c r="AG52" s="98"/>
      <c r="AH52" s="83"/>
      <c r="AI52" s="24"/>
      <c r="AJ52" s="83"/>
      <c r="AK52" s="83"/>
      <c r="AL52" s="24"/>
      <c r="AM52" s="83"/>
      <c r="AN52" s="83"/>
      <c r="AO52" s="83">
        <f>IFERROR(VLOOKUP(AL52,入力表リスト!$A$3:$B$82,2,FALSE),0)</f>
        <v>0</v>
      </c>
      <c r="AP52" s="83">
        <f t="shared" si="10"/>
        <v>0</v>
      </c>
      <c r="AQ52" s="83">
        <f t="shared" si="2"/>
        <v>0</v>
      </c>
      <c r="AR52" s="26"/>
      <c r="AS52" s="98"/>
      <c r="AT52" s="20"/>
      <c r="AU52" s="20"/>
      <c r="AV52" s="96">
        <f t="shared" si="3"/>
        <v>3285</v>
      </c>
      <c r="AW52" s="20"/>
      <c r="AX52" s="20">
        <f t="shared" si="13"/>
        <v>0</v>
      </c>
      <c r="AY52" s="20">
        <f t="shared" si="11"/>
        <v>0</v>
      </c>
      <c r="AZ52" s="96">
        <f t="shared" si="17"/>
        <v>0</v>
      </c>
      <c r="BA52" s="96">
        <f t="shared" si="18"/>
        <v>0</v>
      </c>
      <c r="BB52" s="20"/>
      <c r="BC52" s="20"/>
      <c r="BD52" s="20"/>
      <c r="BE52" s="20">
        <f t="shared" si="12"/>
        <v>0</v>
      </c>
      <c r="BF52" s="99"/>
      <c r="BG52" s="100"/>
      <c r="BH52" s="101"/>
      <c r="BI52" s="20"/>
      <c r="BJ52" s="20"/>
      <c r="BK52" s="64"/>
      <c r="BL52" s="64">
        <f t="shared" si="6"/>
        <v>3</v>
      </c>
      <c r="BM52" s="64">
        <f t="shared" si="7"/>
        <v>3</v>
      </c>
      <c r="BN52" s="64"/>
    </row>
    <row r="53" spans="1:66" s="58" customFormat="1" x14ac:dyDescent="0.45">
      <c r="A53" s="64"/>
      <c r="B53" s="23">
        <v>32</v>
      </c>
      <c r="C53" s="23">
        <v>4</v>
      </c>
      <c r="D53" s="23" t="s">
        <v>781</v>
      </c>
      <c r="E53" s="109" t="s">
        <v>53</v>
      </c>
      <c r="F53" s="110" t="s">
        <v>746</v>
      </c>
      <c r="G53" s="122" t="s">
        <v>420</v>
      </c>
      <c r="H53" s="108" t="s">
        <v>422</v>
      </c>
      <c r="I53" s="110" t="s">
        <v>1286</v>
      </c>
      <c r="J53" s="83">
        <v>1</v>
      </c>
      <c r="K53" s="24" t="s">
        <v>1124</v>
      </c>
      <c r="L53" s="24"/>
      <c r="M53" s="83">
        <v>1</v>
      </c>
      <c r="N53" s="24" t="s">
        <v>1124</v>
      </c>
      <c r="O53" s="83">
        <v>1</v>
      </c>
      <c r="P53" s="83">
        <v>3285</v>
      </c>
      <c r="Q53" s="83">
        <f>IFERROR(VLOOKUP(N53,入力表リスト!$A$3:$B$82,2,FALSE),0)</f>
        <v>0</v>
      </c>
      <c r="R53" s="83">
        <f t="shared" si="16"/>
        <v>0</v>
      </c>
      <c r="S53" s="83">
        <f t="shared" si="0"/>
        <v>0</v>
      </c>
      <c r="T53" s="26" t="s">
        <v>1466</v>
      </c>
      <c r="U53" s="98"/>
      <c r="V53" s="83"/>
      <c r="W53" s="24"/>
      <c r="X53" s="83"/>
      <c r="Y53" s="83"/>
      <c r="Z53" s="24"/>
      <c r="AA53" s="83"/>
      <c r="AB53" s="83"/>
      <c r="AC53" s="83">
        <f>IFERROR(VLOOKUP(Z53,入力表リスト!$A$3:$B$82,2,FALSE),0)</f>
        <v>0</v>
      </c>
      <c r="AD53" s="83">
        <f t="shared" si="9"/>
        <v>0</v>
      </c>
      <c r="AE53" s="83">
        <f t="shared" si="1"/>
        <v>0</v>
      </c>
      <c r="AF53" s="26"/>
      <c r="AG53" s="98"/>
      <c r="AH53" s="83"/>
      <c r="AI53" s="24"/>
      <c r="AJ53" s="83"/>
      <c r="AK53" s="83"/>
      <c r="AL53" s="24"/>
      <c r="AM53" s="83"/>
      <c r="AN53" s="83"/>
      <c r="AO53" s="83">
        <f>IFERROR(VLOOKUP(AL53,入力表リスト!$A$3:$B$82,2,FALSE),0)</f>
        <v>0</v>
      </c>
      <c r="AP53" s="83">
        <f t="shared" si="10"/>
        <v>0</v>
      </c>
      <c r="AQ53" s="83">
        <f t="shared" si="2"/>
        <v>0</v>
      </c>
      <c r="AR53" s="26"/>
      <c r="AS53" s="98"/>
      <c r="AT53" s="20"/>
      <c r="AU53" s="20"/>
      <c r="AV53" s="96">
        <f t="shared" si="3"/>
        <v>3285</v>
      </c>
      <c r="AW53" s="20"/>
      <c r="AX53" s="20">
        <f t="shared" si="13"/>
        <v>0</v>
      </c>
      <c r="AY53" s="20">
        <f t="shared" si="11"/>
        <v>0</v>
      </c>
      <c r="AZ53" s="96">
        <f t="shared" si="17"/>
        <v>0</v>
      </c>
      <c r="BA53" s="96">
        <f t="shared" si="18"/>
        <v>0</v>
      </c>
      <c r="BB53" s="20"/>
      <c r="BC53" s="20"/>
      <c r="BD53" s="20"/>
      <c r="BE53" s="20">
        <f t="shared" si="12"/>
        <v>0</v>
      </c>
      <c r="BF53" s="99"/>
      <c r="BG53" s="100"/>
      <c r="BH53" s="101"/>
      <c r="BI53" s="20"/>
      <c r="BJ53" s="20"/>
      <c r="BK53" s="64"/>
      <c r="BL53" s="64">
        <f t="shared" si="6"/>
        <v>1</v>
      </c>
      <c r="BM53" s="64">
        <f t="shared" si="7"/>
        <v>1</v>
      </c>
      <c r="BN53" s="64"/>
    </row>
    <row r="54" spans="1:66" s="58" customFormat="1" x14ac:dyDescent="0.45">
      <c r="A54" s="64"/>
      <c r="B54" s="20">
        <v>33</v>
      </c>
      <c r="C54" s="20"/>
      <c r="D54" s="20" t="s">
        <v>781</v>
      </c>
      <c r="E54" s="19" t="s">
        <v>56</v>
      </c>
      <c r="F54" s="2" t="s">
        <v>256</v>
      </c>
      <c r="G54" s="4" t="s">
        <v>415</v>
      </c>
      <c r="H54" s="3" t="s">
        <v>422</v>
      </c>
      <c r="I54" s="11" t="s">
        <v>472</v>
      </c>
      <c r="J54" s="83">
        <v>1</v>
      </c>
      <c r="K54" s="24" t="s">
        <v>807</v>
      </c>
      <c r="L54" s="24"/>
      <c r="M54" s="83">
        <v>1</v>
      </c>
      <c r="N54" s="24" t="s">
        <v>887</v>
      </c>
      <c r="O54" s="83">
        <v>1</v>
      </c>
      <c r="P54" s="83">
        <v>3285</v>
      </c>
      <c r="Q54" s="83">
        <f>IFERROR(VLOOKUP(N54,入力表リスト!$A$3:$B$82,2,FALSE),0)</f>
        <v>300</v>
      </c>
      <c r="R54" s="83">
        <f t="shared" si="16"/>
        <v>985.5</v>
      </c>
      <c r="S54" s="83">
        <f t="shared" si="0"/>
        <v>29565</v>
      </c>
      <c r="T54" s="26"/>
      <c r="U54" s="98"/>
      <c r="V54" s="83"/>
      <c r="W54" s="24"/>
      <c r="X54" s="83"/>
      <c r="Y54" s="83"/>
      <c r="Z54" s="24"/>
      <c r="AA54" s="83"/>
      <c r="AB54" s="83"/>
      <c r="AC54" s="83">
        <f>IFERROR(VLOOKUP(Z54,入力表リスト!$A$3:$B$82,2,FALSE),0)</f>
        <v>0</v>
      </c>
      <c r="AD54" s="83">
        <f t="shared" si="9"/>
        <v>0</v>
      </c>
      <c r="AE54" s="83">
        <f t="shared" si="1"/>
        <v>0</v>
      </c>
      <c r="AF54" s="26"/>
      <c r="AG54" s="98"/>
      <c r="AH54" s="83"/>
      <c r="AI54" s="24"/>
      <c r="AJ54" s="83"/>
      <c r="AK54" s="83"/>
      <c r="AL54" s="24"/>
      <c r="AM54" s="83"/>
      <c r="AN54" s="83"/>
      <c r="AO54" s="83">
        <f>IFERROR(VLOOKUP(AL54,入力表リスト!$A$3:$B$82,2,FALSE),0)</f>
        <v>0</v>
      </c>
      <c r="AP54" s="83">
        <f t="shared" si="10"/>
        <v>0</v>
      </c>
      <c r="AQ54" s="83">
        <f t="shared" si="2"/>
        <v>0</v>
      </c>
      <c r="AR54" s="26"/>
      <c r="AS54" s="98"/>
      <c r="AT54" s="20"/>
      <c r="AU54" s="20"/>
      <c r="AV54" s="96">
        <f t="shared" si="3"/>
        <v>3285</v>
      </c>
      <c r="AW54" s="20"/>
      <c r="AX54" s="20">
        <f t="shared" si="13"/>
        <v>0</v>
      </c>
      <c r="AY54" s="20">
        <f t="shared" si="11"/>
        <v>0</v>
      </c>
      <c r="AZ54" s="96">
        <f t="shared" si="17"/>
        <v>985.5</v>
      </c>
      <c r="BA54" s="96">
        <f t="shared" si="18"/>
        <v>29565</v>
      </c>
      <c r="BB54" s="20"/>
      <c r="BC54" s="20"/>
      <c r="BD54" s="20"/>
      <c r="BE54" s="20">
        <f t="shared" si="12"/>
        <v>0</v>
      </c>
      <c r="BF54" s="99"/>
      <c r="BG54" s="100"/>
      <c r="BH54" s="101"/>
      <c r="BI54" s="20"/>
      <c r="BJ54" s="20"/>
      <c r="BK54" s="64"/>
      <c r="BL54" s="64">
        <f t="shared" si="6"/>
        <v>1</v>
      </c>
      <c r="BM54" s="64">
        <f t="shared" si="7"/>
        <v>1</v>
      </c>
      <c r="BN54" s="64"/>
    </row>
    <row r="55" spans="1:66" s="58" customFormat="1" x14ac:dyDescent="0.45">
      <c r="A55" s="64"/>
      <c r="B55" s="20">
        <v>34</v>
      </c>
      <c r="C55" s="20"/>
      <c r="D55" s="20" t="s">
        <v>781</v>
      </c>
      <c r="E55" s="19" t="s">
        <v>58</v>
      </c>
      <c r="F55" s="2" t="s">
        <v>258</v>
      </c>
      <c r="G55" s="4" t="s">
        <v>414</v>
      </c>
      <c r="H55" s="3" t="s">
        <v>422</v>
      </c>
      <c r="I55" s="11" t="s">
        <v>474</v>
      </c>
      <c r="J55" s="83">
        <v>1</v>
      </c>
      <c r="K55" s="24" t="s">
        <v>807</v>
      </c>
      <c r="L55" s="24"/>
      <c r="M55" s="83">
        <v>1</v>
      </c>
      <c r="N55" s="24" t="s">
        <v>1243</v>
      </c>
      <c r="O55" s="83">
        <v>1</v>
      </c>
      <c r="P55" s="83">
        <v>3285</v>
      </c>
      <c r="Q55" s="83">
        <f>IFERROR(VLOOKUP(N55,入力表リスト!$A$3:$B$82,2,FALSE),0)</f>
        <v>200</v>
      </c>
      <c r="R55" s="83">
        <f t="shared" si="16"/>
        <v>657</v>
      </c>
      <c r="S55" s="83">
        <f t="shared" si="0"/>
        <v>19710</v>
      </c>
      <c r="T55" s="26"/>
      <c r="U55" s="98"/>
      <c r="V55" s="83"/>
      <c r="W55" s="24"/>
      <c r="X55" s="83"/>
      <c r="Y55" s="83"/>
      <c r="Z55" s="24"/>
      <c r="AA55" s="83"/>
      <c r="AB55" s="83"/>
      <c r="AC55" s="83">
        <f>IFERROR(VLOOKUP(Z55,入力表リスト!$A$3:$B$82,2,FALSE),0)</f>
        <v>0</v>
      </c>
      <c r="AD55" s="83">
        <f t="shared" si="9"/>
        <v>0</v>
      </c>
      <c r="AE55" s="83">
        <f t="shared" si="1"/>
        <v>0</v>
      </c>
      <c r="AF55" s="26"/>
      <c r="AG55" s="98"/>
      <c r="AH55" s="83"/>
      <c r="AI55" s="24"/>
      <c r="AJ55" s="83"/>
      <c r="AK55" s="83"/>
      <c r="AL55" s="24"/>
      <c r="AM55" s="83"/>
      <c r="AN55" s="83"/>
      <c r="AO55" s="83">
        <f>IFERROR(VLOOKUP(AL55,入力表リスト!$A$3:$B$82,2,FALSE),0)</f>
        <v>0</v>
      </c>
      <c r="AP55" s="83">
        <f t="shared" si="10"/>
        <v>0</v>
      </c>
      <c r="AQ55" s="83">
        <f t="shared" si="2"/>
        <v>0</v>
      </c>
      <c r="AR55" s="26"/>
      <c r="AS55" s="98"/>
      <c r="AT55" s="20"/>
      <c r="AU55" s="20"/>
      <c r="AV55" s="96">
        <f t="shared" si="3"/>
        <v>3285</v>
      </c>
      <c r="AW55" s="20"/>
      <c r="AX55" s="20">
        <f t="shared" si="13"/>
        <v>0</v>
      </c>
      <c r="AY55" s="20">
        <f t="shared" si="11"/>
        <v>0</v>
      </c>
      <c r="AZ55" s="96">
        <f t="shared" si="17"/>
        <v>657</v>
      </c>
      <c r="BA55" s="96">
        <f t="shared" si="18"/>
        <v>19710</v>
      </c>
      <c r="BB55" s="20"/>
      <c r="BC55" s="20"/>
      <c r="BD55" s="20"/>
      <c r="BE55" s="20">
        <f t="shared" si="12"/>
        <v>0</v>
      </c>
      <c r="BF55" s="99"/>
      <c r="BG55" s="100"/>
      <c r="BH55" s="101"/>
      <c r="BI55" s="20"/>
      <c r="BJ55" s="20"/>
      <c r="BK55" s="64"/>
      <c r="BL55" s="64">
        <f t="shared" si="6"/>
        <v>1</v>
      </c>
      <c r="BM55" s="64">
        <f t="shared" si="7"/>
        <v>1</v>
      </c>
      <c r="BN55" s="64"/>
    </row>
    <row r="56" spans="1:66" s="58" customFormat="1" x14ac:dyDescent="0.45">
      <c r="A56" s="64"/>
      <c r="B56" s="20">
        <v>35</v>
      </c>
      <c r="C56" s="20"/>
      <c r="D56" s="20" t="s">
        <v>781</v>
      </c>
      <c r="E56" s="19" t="s">
        <v>59</v>
      </c>
      <c r="F56" s="2" t="s">
        <v>259</v>
      </c>
      <c r="G56" s="4" t="s">
        <v>414</v>
      </c>
      <c r="H56" s="3" t="s">
        <v>422</v>
      </c>
      <c r="I56" s="11" t="s">
        <v>475</v>
      </c>
      <c r="J56" s="83">
        <v>1</v>
      </c>
      <c r="K56" s="24" t="s">
        <v>892</v>
      </c>
      <c r="L56" s="24"/>
      <c r="M56" s="83">
        <v>1</v>
      </c>
      <c r="N56" s="24" t="s">
        <v>1243</v>
      </c>
      <c r="O56" s="83">
        <v>1</v>
      </c>
      <c r="P56" s="83">
        <v>3285</v>
      </c>
      <c r="Q56" s="83">
        <f>IFERROR(VLOOKUP(N56,入力表リスト!$A$3:$B$82,2,FALSE),0)</f>
        <v>200</v>
      </c>
      <c r="R56" s="83">
        <f t="shared" si="16"/>
        <v>657</v>
      </c>
      <c r="S56" s="83">
        <f t="shared" si="0"/>
        <v>19710</v>
      </c>
      <c r="T56" s="26"/>
      <c r="U56" s="98"/>
      <c r="V56" s="83"/>
      <c r="W56" s="24"/>
      <c r="X56" s="83"/>
      <c r="Y56" s="83"/>
      <c r="Z56" s="24"/>
      <c r="AA56" s="83"/>
      <c r="AB56" s="83"/>
      <c r="AC56" s="83">
        <f>IFERROR(VLOOKUP(Z56,入力表リスト!$A$3:$B$82,2,FALSE),0)</f>
        <v>0</v>
      </c>
      <c r="AD56" s="83">
        <f t="shared" si="9"/>
        <v>0</v>
      </c>
      <c r="AE56" s="83">
        <f t="shared" si="1"/>
        <v>0</v>
      </c>
      <c r="AF56" s="26"/>
      <c r="AG56" s="98"/>
      <c r="AH56" s="83"/>
      <c r="AI56" s="24"/>
      <c r="AJ56" s="83"/>
      <c r="AK56" s="83"/>
      <c r="AL56" s="24"/>
      <c r="AM56" s="83"/>
      <c r="AN56" s="83"/>
      <c r="AO56" s="83">
        <f>IFERROR(VLOOKUP(AL56,入力表リスト!$A$3:$B$82,2,FALSE),0)</f>
        <v>0</v>
      </c>
      <c r="AP56" s="83">
        <f t="shared" si="10"/>
        <v>0</v>
      </c>
      <c r="AQ56" s="83">
        <f t="shared" si="2"/>
        <v>0</v>
      </c>
      <c r="AR56" s="26"/>
      <c r="AS56" s="98"/>
      <c r="AT56" s="20"/>
      <c r="AU56" s="20"/>
      <c r="AV56" s="96">
        <f t="shared" si="3"/>
        <v>3285</v>
      </c>
      <c r="AW56" s="20"/>
      <c r="AX56" s="20">
        <f t="shared" si="13"/>
        <v>0</v>
      </c>
      <c r="AY56" s="20">
        <f t="shared" si="11"/>
        <v>0</v>
      </c>
      <c r="AZ56" s="96">
        <f t="shared" si="17"/>
        <v>657</v>
      </c>
      <c r="BA56" s="96">
        <f t="shared" si="18"/>
        <v>19710</v>
      </c>
      <c r="BB56" s="20"/>
      <c r="BC56" s="20"/>
      <c r="BD56" s="20"/>
      <c r="BE56" s="20">
        <f t="shared" si="12"/>
        <v>0</v>
      </c>
      <c r="BF56" s="99"/>
      <c r="BG56" s="100"/>
      <c r="BH56" s="101"/>
      <c r="BI56" s="20"/>
      <c r="BJ56" s="20"/>
      <c r="BK56" s="64"/>
      <c r="BL56" s="64">
        <f t="shared" si="6"/>
        <v>1</v>
      </c>
      <c r="BM56" s="64">
        <f t="shared" si="7"/>
        <v>1</v>
      </c>
      <c r="BN56" s="64"/>
    </row>
    <row r="57" spans="1:66" s="58" customFormat="1" x14ac:dyDescent="0.45">
      <c r="A57" s="64"/>
      <c r="B57" s="20">
        <v>36</v>
      </c>
      <c r="C57" s="20"/>
      <c r="D57" s="20" t="s">
        <v>781</v>
      </c>
      <c r="E57" s="19" t="s">
        <v>60</v>
      </c>
      <c r="F57" s="2" t="s">
        <v>260</v>
      </c>
      <c r="G57" s="4" t="s">
        <v>414</v>
      </c>
      <c r="H57" s="3" t="s">
        <v>422</v>
      </c>
      <c r="I57" s="11" t="s">
        <v>476</v>
      </c>
      <c r="J57" s="83">
        <v>1</v>
      </c>
      <c r="K57" s="24" t="s">
        <v>870</v>
      </c>
      <c r="L57" s="24"/>
      <c r="M57" s="83">
        <v>1</v>
      </c>
      <c r="N57" s="24" t="s">
        <v>1416</v>
      </c>
      <c r="O57" s="83">
        <v>1</v>
      </c>
      <c r="P57" s="83">
        <v>3285</v>
      </c>
      <c r="Q57" s="83">
        <f>IFERROR(VLOOKUP(N57,入力表リスト!$A$3:$B$82,2,FALSE),0)</f>
        <v>190</v>
      </c>
      <c r="R57" s="83">
        <f t="shared" si="16"/>
        <v>624.15</v>
      </c>
      <c r="S57" s="83">
        <f t="shared" si="0"/>
        <v>18724.5</v>
      </c>
      <c r="T57" s="26" t="s">
        <v>1417</v>
      </c>
      <c r="U57" s="98"/>
      <c r="V57" s="83"/>
      <c r="W57" s="24"/>
      <c r="X57" s="83"/>
      <c r="Y57" s="83"/>
      <c r="Z57" s="24"/>
      <c r="AA57" s="83"/>
      <c r="AB57" s="83"/>
      <c r="AC57" s="83">
        <f>IFERROR(VLOOKUP(Z57,入力表リスト!$A$3:$B$82,2,FALSE),0)</f>
        <v>0</v>
      </c>
      <c r="AD57" s="83">
        <f t="shared" si="9"/>
        <v>0</v>
      </c>
      <c r="AE57" s="83">
        <f t="shared" si="1"/>
        <v>0</v>
      </c>
      <c r="AF57" s="26"/>
      <c r="AG57" s="98"/>
      <c r="AH57" s="83"/>
      <c r="AI57" s="24"/>
      <c r="AJ57" s="83"/>
      <c r="AK57" s="83"/>
      <c r="AL57" s="24"/>
      <c r="AM57" s="83"/>
      <c r="AN57" s="83"/>
      <c r="AO57" s="83">
        <f>IFERROR(VLOOKUP(AL57,入力表リスト!$A$3:$B$82,2,FALSE),0)</f>
        <v>0</v>
      </c>
      <c r="AP57" s="83">
        <f t="shared" si="10"/>
        <v>0</v>
      </c>
      <c r="AQ57" s="83">
        <f t="shared" si="2"/>
        <v>0</v>
      </c>
      <c r="AR57" s="26"/>
      <c r="AS57" s="98"/>
      <c r="AT57" s="20"/>
      <c r="AU57" s="20"/>
      <c r="AV57" s="96">
        <f t="shared" si="3"/>
        <v>3285</v>
      </c>
      <c r="AW57" s="20"/>
      <c r="AX57" s="20">
        <f t="shared" si="13"/>
        <v>0</v>
      </c>
      <c r="AY57" s="20">
        <f t="shared" si="11"/>
        <v>0</v>
      </c>
      <c r="AZ57" s="96">
        <f t="shared" si="17"/>
        <v>624.15</v>
      </c>
      <c r="BA57" s="96">
        <f t="shared" si="18"/>
        <v>18724.5</v>
      </c>
      <c r="BB57" s="20"/>
      <c r="BC57" s="20"/>
      <c r="BD57" s="20"/>
      <c r="BE57" s="20">
        <f t="shared" si="12"/>
        <v>0</v>
      </c>
      <c r="BF57" s="99"/>
      <c r="BG57" s="100"/>
      <c r="BH57" s="101"/>
      <c r="BI57" s="20"/>
      <c r="BJ57" s="20"/>
      <c r="BK57" s="64"/>
      <c r="BL57" s="64">
        <f t="shared" si="6"/>
        <v>1</v>
      </c>
      <c r="BM57" s="64">
        <f t="shared" si="7"/>
        <v>1</v>
      </c>
      <c r="BN57" s="64"/>
    </row>
    <row r="58" spans="1:66" s="58" customFormat="1" x14ac:dyDescent="0.45">
      <c r="A58" s="64"/>
      <c r="B58" s="20">
        <v>37</v>
      </c>
      <c r="C58" s="20"/>
      <c r="D58" s="20" t="s">
        <v>781</v>
      </c>
      <c r="E58" s="19" t="s">
        <v>61</v>
      </c>
      <c r="F58" s="2" t="s">
        <v>261</v>
      </c>
      <c r="G58" s="4" t="s">
        <v>414</v>
      </c>
      <c r="H58" s="3" t="s">
        <v>422</v>
      </c>
      <c r="I58" s="11" t="s">
        <v>477</v>
      </c>
      <c r="J58" s="83">
        <v>2</v>
      </c>
      <c r="K58" s="24" t="s">
        <v>1519</v>
      </c>
      <c r="L58" s="24"/>
      <c r="M58" s="83">
        <v>2</v>
      </c>
      <c r="N58" s="24" t="s">
        <v>1118</v>
      </c>
      <c r="O58" s="83">
        <v>2</v>
      </c>
      <c r="P58" s="83">
        <v>3285</v>
      </c>
      <c r="Q58" s="83">
        <f>IFERROR(VLOOKUP(N58,入力表リスト!$A$3:$B$82,2,FALSE),0)</f>
        <v>200</v>
      </c>
      <c r="R58" s="83">
        <f t="shared" si="16"/>
        <v>1314</v>
      </c>
      <c r="S58" s="83">
        <f t="shared" si="0"/>
        <v>39420</v>
      </c>
      <c r="T58" s="26"/>
      <c r="U58" s="98"/>
      <c r="V58" s="83"/>
      <c r="W58" s="24"/>
      <c r="X58" s="83"/>
      <c r="Y58" s="83"/>
      <c r="Z58" s="24"/>
      <c r="AA58" s="83"/>
      <c r="AB58" s="83"/>
      <c r="AC58" s="83">
        <f>IFERROR(VLOOKUP(Z58,入力表リスト!$A$3:$B$82,2,FALSE),0)</f>
        <v>0</v>
      </c>
      <c r="AD58" s="83">
        <f t="shared" si="9"/>
        <v>0</v>
      </c>
      <c r="AE58" s="83">
        <f t="shared" si="1"/>
        <v>0</v>
      </c>
      <c r="AF58" s="26"/>
      <c r="AG58" s="98"/>
      <c r="AH58" s="83"/>
      <c r="AI58" s="24"/>
      <c r="AJ58" s="83"/>
      <c r="AK58" s="83"/>
      <c r="AL58" s="24"/>
      <c r="AM58" s="83"/>
      <c r="AN58" s="83"/>
      <c r="AO58" s="83">
        <f>IFERROR(VLOOKUP(AL58,入力表リスト!$A$3:$B$82,2,FALSE),0)</f>
        <v>0</v>
      </c>
      <c r="AP58" s="83">
        <f t="shared" si="10"/>
        <v>0</v>
      </c>
      <c r="AQ58" s="83">
        <f t="shared" si="2"/>
        <v>0</v>
      </c>
      <c r="AR58" s="26"/>
      <c r="AS58" s="98"/>
      <c r="AT58" s="20"/>
      <c r="AU58" s="20"/>
      <c r="AV58" s="96">
        <f t="shared" si="3"/>
        <v>3285</v>
      </c>
      <c r="AW58" s="20"/>
      <c r="AX58" s="20">
        <f t="shared" si="13"/>
        <v>0</v>
      </c>
      <c r="AY58" s="20">
        <f t="shared" si="11"/>
        <v>0</v>
      </c>
      <c r="AZ58" s="96">
        <f t="shared" si="17"/>
        <v>1314</v>
      </c>
      <c r="BA58" s="96">
        <f t="shared" si="18"/>
        <v>39420</v>
      </c>
      <c r="BB58" s="20"/>
      <c r="BC58" s="20"/>
      <c r="BD58" s="20"/>
      <c r="BE58" s="20">
        <f t="shared" si="12"/>
        <v>0</v>
      </c>
      <c r="BF58" s="99"/>
      <c r="BG58" s="100"/>
      <c r="BH58" s="101"/>
      <c r="BI58" s="20"/>
      <c r="BJ58" s="20"/>
      <c r="BK58" s="64"/>
      <c r="BL58" s="64">
        <f t="shared" si="6"/>
        <v>2</v>
      </c>
      <c r="BM58" s="64">
        <f t="shared" si="7"/>
        <v>2</v>
      </c>
      <c r="BN58" s="64"/>
    </row>
    <row r="59" spans="1:66" s="58" customFormat="1" x14ac:dyDescent="0.45">
      <c r="A59" s="64"/>
      <c r="B59" s="20">
        <v>38</v>
      </c>
      <c r="C59" s="20"/>
      <c r="D59" s="20" t="s">
        <v>781</v>
      </c>
      <c r="E59" s="19" t="s">
        <v>62</v>
      </c>
      <c r="F59" s="2" t="s">
        <v>262</v>
      </c>
      <c r="G59" s="4" t="s">
        <v>414</v>
      </c>
      <c r="H59" s="3" t="s">
        <v>422</v>
      </c>
      <c r="I59" s="11" t="s">
        <v>478</v>
      </c>
      <c r="J59" s="83">
        <v>1</v>
      </c>
      <c r="K59" s="24" t="s">
        <v>807</v>
      </c>
      <c r="L59" s="24"/>
      <c r="M59" s="83">
        <v>1</v>
      </c>
      <c r="N59" s="24" t="s">
        <v>1243</v>
      </c>
      <c r="O59" s="83">
        <v>1</v>
      </c>
      <c r="P59" s="83">
        <v>3285</v>
      </c>
      <c r="Q59" s="83">
        <f>IFERROR(VLOOKUP(N59,入力表リスト!$A$3:$B$82,2,FALSE),0)</f>
        <v>200</v>
      </c>
      <c r="R59" s="83">
        <f t="shared" si="16"/>
        <v>657</v>
      </c>
      <c r="S59" s="83">
        <f t="shared" si="0"/>
        <v>19710</v>
      </c>
      <c r="T59" s="26"/>
      <c r="U59" s="98"/>
      <c r="V59" s="83"/>
      <c r="W59" s="24"/>
      <c r="X59" s="83"/>
      <c r="Y59" s="83"/>
      <c r="Z59" s="24"/>
      <c r="AA59" s="83"/>
      <c r="AB59" s="83"/>
      <c r="AC59" s="83">
        <f>IFERROR(VLOOKUP(Z59,入力表リスト!$A$3:$B$82,2,FALSE),0)</f>
        <v>0</v>
      </c>
      <c r="AD59" s="83">
        <f t="shared" si="9"/>
        <v>0</v>
      </c>
      <c r="AE59" s="83">
        <f t="shared" si="1"/>
        <v>0</v>
      </c>
      <c r="AF59" s="26"/>
      <c r="AG59" s="98"/>
      <c r="AH59" s="83"/>
      <c r="AI59" s="24"/>
      <c r="AJ59" s="83"/>
      <c r="AK59" s="83"/>
      <c r="AL59" s="24"/>
      <c r="AM59" s="83"/>
      <c r="AN59" s="83"/>
      <c r="AO59" s="83">
        <f>IFERROR(VLOOKUP(AL59,入力表リスト!$A$3:$B$82,2,FALSE),0)</f>
        <v>0</v>
      </c>
      <c r="AP59" s="83">
        <f t="shared" si="10"/>
        <v>0</v>
      </c>
      <c r="AQ59" s="83">
        <f t="shared" si="2"/>
        <v>0</v>
      </c>
      <c r="AR59" s="26"/>
      <c r="AS59" s="98"/>
      <c r="AT59" s="20"/>
      <c r="AU59" s="20"/>
      <c r="AV59" s="96">
        <f t="shared" si="3"/>
        <v>3285</v>
      </c>
      <c r="AW59" s="20"/>
      <c r="AX59" s="20">
        <f t="shared" si="13"/>
        <v>0</v>
      </c>
      <c r="AY59" s="20">
        <f t="shared" si="11"/>
        <v>0</v>
      </c>
      <c r="AZ59" s="96">
        <f t="shared" si="17"/>
        <v>657</v>
      </c>
      <c r="BA59" s="96">
        <f t="shared" si="18"/>
        <v>19710</v>
      </c>
      <c r="BB59" s="20"/>
      <c r="BC59" s="20"/>
      <c r="BD59" s="20"/>
      <c r="BE59" s="20">
        <f t="shared" si="12"/>
        <v>0</v>
      </c>
      <c r="BF59" s="99"/>
      <c r="BG59" s="100"/>
      <c r="BH59" s="101"/>
      <c r="BI59" s="20"/>
      <c r="BJ59" s="20"/>
      <c r="BK59" s="64"/>
      <c r="BL59" s="64">
        <f t="shared" si="6"/>
        <v>1</v>
      </c>
      <c r="BM59" s="64">
        <f t="shared" si="7"/>
        <v>1</v>
      </c>
      <c r="BN59" s="64"/>
    </row>
    <row r="60" spans="1:66" s="58" customFormat="1" x14ac:dyDescent="0.45">
      <c r="A60" s="64"/>
      <c r="B60" s="20">
        <v>39</v>
      </c>
      <c r="C60" s="20"/>
      <c r="D60" s="20" t="s">
        <v>781</v>
      </c>
      <c r="E60" s="19" t="s">
        <v>63</v>
      </c>
      <c r="F60" s="2" t="s">
        <v>263</v>
      </c>
      <c r="G60" s="4" t="s">
        <v>414</v>
      </c>
      <c r="H60" s="3" t="s">
        <v>422</v>
      </c>
      <c r="I60" s="11" t="s">
        <v>479</v>
      </c>
      <c r="J60" s="83">
        <v>1</v>
      </c>
      <c r="K60" s="24" t="s">
        <v>807</v>
      </c>
      <c r="L60" s="24"/>
      <c r="M60" s="83">
        <v>1</v>
      </c>
      <c r="N60" s="24" t="s">
        <v>1243</v>
      </c>
      <c r="O60" s="83">
        <v>1</v>
      </c>
      <c r="P60" s="83">
        <v>3285</v>
      </c>
      <c r="Q60" s="83">
        <f>IFERROR(VLOOKUP(N60,入力表リスト!$A$3:$B$82,2,FALSE),0)</f>
        <v>200</v>
      </c>
      <c r="R60" s="83">
        <f t="shared" si="16"/>
        <v>657</v>
      </c>
      <c r="S60" s="83">
        <f t="shared" si="0"/>
        <v>19710</v>
      </c>
      <c r="T60" s="26"/>
      <c r="U60" s="98"/>
      <c r="V60" s="83"/>
      <c r="W60" s="24"/>
      <c r="X60" s="83"/>
      <c r="Y60" s="83"/>
      <c r="Z60" s="24"/>
      <c r="AA60" s="83"/>
      <c r="AB60" s="83"/>
      <c r="AC60" s="83">
        <f>IFERROR(VLOOKUP(Z60,入力表リスト!$A$3:$B$82,2,FALSE),0)</f>
        <v>0</v>
      </c>
      <c r="AD60" s="83">
        <f t="shared" si="9"/>
        <v>0</v>
      </c>
      <c r="AE60" s="83">
        <f t="shared" si="1"/>
        <v>0</v>
      </c>
      <c r="AF60" s="26"/>
      <c r="AG60" s="98"/>
      <c r="AH60" s="83"/>
      <c r="AI60" s="24"/>
      <c r="AJ60" s="83"/>
      <c r="AK60" s="83"/>
      <c r="AL60" s="24"/>
      <c r="AM60" s="83"/>
      <c r="AN60" s="83"/>
      <c r="AO60" s="83">
        <f>IFERROR(VLOOKUP(AL60,入力表リスト!$A$3:$B$82,2,FALSE),0)</f>
        <v>0</v>
      </c>
      <c r="AP60" s="83">
        <f t="shared" si="10"/>
        <v>0</v>
      </c>
      <c r="AQ60" s="83">
        <f t="shared" si="2"/>
        <v>0</v>
      </c>
      <c r="AR60" s="26"/>
      <c r="AS60" s="98"/>
      <c r="AT60" s="20"/>
      <c r="AU60" s="20"/>
      <c r="AV60" s="96">
        <f t="shared" si="3"/>
        <v>3285</v>
      </c>
      <c r="AW60" s="20"/>
      <c r="AX60" s="20">
        <f t="shared" si="13"/>
        <v>0</v>
      </c>
      <c r="AY60" s="20">
        <f t="shared" si="11"/>
        <v>0</v>
      </c>
      <c r="AZ60" s="96">
        <f t="shared" si="17"/>
        <v>657</v>
      </c>
      <c r="BA60" s="96">
        <f t="shared" si="18"/>
        <v>19710</v>
      </c>
      <c r="BB60" s="20"/>
      <c r="BC60" s="20"/>
      <c r="BD60" s="20"/>
      <c r="BE60" s="20">
        <f t="shared" si="12"/>
        <v>0</v>
      </c>
      <c r="BF60" s="99"/>
      <c r="BG60" s="100"/>
      <c r="BH60" s="101"/>
      <c r="BI60" s="20"/>
      <c r="BJ60" s="20"/>
      <c r="BK60" s="64"/>
      <c r="BL60" s="64">
        <f t="shared" si="6"/>
        <v>1</v>
      </c>
      <c r="BM60" s="64">
        <f t="shared" si="7"/>
        <v>1</v>
      </c>
      <c r="BN60" s="64"/>
    </row>
    <row r="61" spans="1:66" s="58" customFormat="1" x14ac:dyDescent="0.45">
      <c r="A61" s="64"/>
      <c r="B61" s="20">
        <v>40</v>
      </c>
      <c r="C61" s="20"/>
      <c r="D61" s="20" t="s">
        <v>781</v>
      </c>
      <c r="E61" s="19" t="s">
        <v>74</v>
      </c>
      <c r="F61" s="2" t="s">
        <v>274</v>
      </c>
      <c r="G61" s="4" t="s">
        <v>415</v>
      </c>
      <c r="H61" s="3" t="s">
        <v>422</v>
      </c>
      <c r="I61" s="11" t="s">
        <v>490</v>
      </c>
      <c r="J61" s="83">
        <v>1</v>
      </c>
      <c r="K61" s="24" t="s">
        <v>1418</v>
      </c>
      <c r="L61" s="24"/>
      <c r="M61" s="83">
        <v>1</v>
      </c>
      <c r="N61" s="24" t="s">
        <v>1243</v>
      </c>
      <c r="O61" s="83">
        <v>1</v>
      </c>
      <c r="P61" s="83">
        <v>3285</v>
      </c>
      <c r="Q61" s="83">
        <f>IFERROR(VLOOKUP(N61,入力表リスト!$A$3:$B$82,2,FALSE),0)</f>
        <v>200</v>
      </c>
      <c r="R61" s="83">
        <f t="shared" si="16"/>
        <v>657</v>
      </c>
      <c r="S61" s="83">
        <f t="shared" si="0"/>
        <v>19710</v>
      </c>
      <c r="T61" s="26"/>
      <c r="U61" s="98"/>
      <c r="V61" s="83"/>
      <c r="W61" s="24"/>
      <c r="X61" s="83"/>
      <c r="Y61" s="83"/>
      <c r="Z61" s="24"/>
      <c r="AA61" s="83"/>
      <c r="AB61" s="83"/>
      <c r="AC61" s="83">
        <f>IFERROR(VLOOKUP(Z61,入力表リスト!$A$3:$B$82,2,FALSE),0)</f>
        <v>0</v>
      </c>
      <c r="AD61" s="83">
        <f t="shared" si="9"/>
        <v>0</v>
      </c>
      <c r="AE61" s="83">
        <f t="shared" si="1"/>
        <v>0</v>
      </c>
      <c r="AF61" s="26"/>
      <c r="AG61" s="98"/>
      <c r="AH61" s="83"/>
      <c r="AI61" s="24"/>
      <c r="AJ61" s="83"/>
      <c r="AK61" s="83"/>
      <c r="AL61" s="24"/>
      <c r="AM61" s="83"/>
      <c r="AN61" s="83"/>
      <c r="AO61" s="83">
        <f>IFERROR(VLOOKUP(AL61,入力表リスト!$A$3:$B$82,2,FALSE),0)</f>
        <v>0</v>
      </c>
      <c r="AP61" s="83">
        <f t="shared" si="10"/>
        <v>0</v>
      </c>
      <c r="AQ61" s="83">
        <f t="shared" si="2"/>
        <v>0</v>
      </c>
      <c r="AR61" s="26"/>
      <c r="AS61" s="98"/>
      <c r="AT61" s="20"/>
      <c r="AU61" s="20"/>
      <c r="AV61" s="96">
        <f t="shared" si="3"/>
        <v>3285</v>
      </c>
      <c r="AW61" s="20"/>
      <c r="AX61" s="20">
        <f t="shared" si="13"/>
        <v>0</v>
      </c>
      <c r="AY61" s="20">
        <f t="shared" si="11"/>
        <v>0</v>
      </c>
      <c r="AZ61" s="96">
        <f t="shared" si="17"/>
        <v>657</v>
      </c>
      <c r="BA61" s="96">
        <f t="shared" si="18"/>
        <v>19710</v>
      </c>
      <c r="BB61" s="20"/>
      <c r="BC61" s="20"/>
      <c r="BD61" s="20"/>
      <c r="BE61" s="20">
        <f t="shared" si="12"/>
        <v>0</v>
      </c>
      <c r="BF61" s="99"/>
      <c r="BG61" s="100"/>
      <c r="BH61" s="101"/>
      <c r="BI61" s="20"/>
      <c r="BJ61" s="20"/>
      <c r="BK61" s="64"/>
      <c r="BL61" s="64">
        <f t="shared" si="6"/>
        <v>1</v>
      </c>
      <c r="BM61" s="64">
        <f t="shared" si="7"/>
        <v>1</v>
      </c>
      <c r="BN61" s="64"/>
    </row>
    <row r="62" spans="1:66" s="58" customFormat="1" x14ac:dyDescent="0.45">
      <c r="A62" s="64"/>
      <c r="B62" s="20">
        <v>41</v>
      </c>
      <c r="C62" s="20"/>
      <c r="D62" s="20" t="s">
        <v>781</v>
      </c>
      <c r="E62" s="19" t="s">
        <v>766</v>
      </c>
      <c r="F62" s="2" t="s">
        <v>767</v>
      </c>
      <c r="G62" s="4" t="s">
        <v>751</v>
      </c>
      <c r="H62" s="3" t="s">
        <v>422</v>
      </c>
      <c r="I62" s="11" t="s">
        <v>768</v>
      </c>
      <c r="J62" s="83">
        <v>1</v>
      </c>
      <c r="K62" s="24" t="s">
        <v>873</v>
      </c>
      <c r="L62" s="24"/>
      <c r="M62" s="83">
        <v>1</v>
      </c>
      <c r="N62" s="24" t="s">
        <v>876</v>
      </c>
      <c r="O62" s="83">
        <v>1</v>
      </c>
      <c r="P62" s="83">
        <v>3285</v>
      </c>
      <c r="Q62" s="83">
        <f>IFERROR(VLOOKUP(N62,入力表リスト!$A$3:$B$82,2,FALSE),0)</f>
        <v>300</v>
      </c>
      <c r="R62" s="83">
        <f t="shared" si="16"/>
        <v>985.5</v>
      </c>
      <c r="S62" s="83">
        <f t="shared" si="0"/>
        <v>29565</v>
      </c>
      <c r="T62" s="26"/>
      <c r="U62" s="98"/>
      <c r="V62" s="83"/>
      <c r="W62" s="24"/>
      <c r="X62" s="83"/>
      <c r="Y62" s="83"/>
      <c r="Z62" s="24"/>
      <c r="AA62" s="83"/>
      <c r="AB62" s="83"/>
      <c r="AC62" s="83">
        <f>IFERROR(VLOOKUP(Z62,入力表リスト!$A$3:$B$82,2,FALSE),0)</f>
        <v>0</v>
      </c>
      <c r="AD62" s="83">
        <f t="shared" si="9"/>
        <v>0</v>
      </c>
      <c r="AE62" s="83">
        <f t="shared" si="1"/>
        <v>0</v>
      </c>
      <c r="AF62" s="26"/>
      <c r="AG62" s="98"/>
      <c r="AH62" s="83"/>
      <c r="AI62" s="24"/>
      <c r="AJ62" s="83"/>
      <c r="AK62" s="83"/>
      <c r="AL62" s="24"/>
      <c r="AM62" s="83"/>
      <c r="AN62" s="83"/>
      <c r="AO62" s="83">
        <f>IFERROR(VLOOKUP(AL62,入力表リスト!$A$3:$B$82,2,FALSE),0)</f>
        <v>0</v>
      </c>
      <c r="AP62" s="83">
        <f t="shared" si="10"/>
        <v>0</v>
      </c>
      <c r="AQ62" s="83">
        <f t="shared" si="2"/>
        <v>0</v>
      </c>
      <c r="AR62" s="26"/>
      <c r="AS62" s="98"/>
      <c r="AT62" s="20"/>
      <c r="AU62" s="20"/>
      <c r="AV62" s="96">
        <f t="shared" si="3"/>
        <v>3285</v>
      </c>
      <c r="AW62" s="20"/>
      <c r="AX62" s="20">
        <f t="shared" si="13"/>
        <v>0</v>
      </c>
      <c r="AY62" s="20">
        <f t="shared" si="11"/>
        <v>0</v>
      </c>
      <c r="AZ62" s="96">
        <f t="shared" si="17"/>
        <v>985.5</v>
      </c>
      <c r="BA62" s="96">
        <f t="shared" si="18"/>
        <v>29565</v>
      </c>
      <c r="BB62" s="20"/>
      <c r="BC62" s="20"/>
      <c r="BD62" s="20"/>
      <c r="BE62" s="20">
        <f t="shared" si="12"/>
        <v>0</v>
      </c>
      <c r="BF62" s="99"/>
      <c r="BG62" s="100"/>
      <c r="BH62" s="101"/>
      <c r="BI62" s="20"/>
      <c r="BJ62" s="20"/>
      <c r="BK62" s="64"/>
      <c r="BL62" s="64">
        <f t="shared" si="6"/>
        <v>1</v>
      </c>
      <c r="BM62" s="64">
        <f t="shared" si="7"/>
        <v>1</v>
      </c>
      <c r="BN62" s="64"/>
    </row>
    <row r="63" spans="1:66" s="58" customFormat="1" x14ac:dyDescent="0.45">
      <c r="A63" s="64"/>
      <c r="B63" s="20">
        <v>42</v>
      </c>
      <c r="C63" s="20"/>
      <c r="D63" s="20" t="s">
        <v>781</v>
      </c>
      <c r="E63" s="19" t="s">
        <v>65</v>
      </c>
      <c r="F63" s="2" t="s">
        <v>265</v>
      </c>
      <c r="G63" s="4" t="s">
        <v>414</v>
      </c>
      <c r="H63" s="3" t="s">
        <v>422</v>
      </c>
      <c r="I63" s="11" t="s">
        <v>481</v>
      </c>
      <c r="J63" s="83">
        <v>2</v>
      </c>
      <c r="K63" s="24" t="s">
        <v>872</v>
      </c>
      <c r="L63" s="24"/>
      <c r="M63" s="83">
        <v>2</v>
      </c>
      <c r="N63" s="24" t="s">
        <v>876</v>
      </c>
      <c r="O63" s="83">
        <v>2</v>
      </c>
      <c r="P63" s="83">
        <v>3285</v>
      </c>
      <c r="Q63" s="83">
        <f>IFERROR(VLOOKUP(N63,入力表リスト!$A$3:$B$82,2,FALSE),0)</f>
        <v>300</v>
      </c>
      <c r="R63" s="83">
        <f t="shared" si="16"/>
        <v>1971</v>
      </c>
      <c r="S63" s="83">
        <f t="shared" si="0"/>
        <v>59130</v>
      </c>
      <c r="T63" s="26"/>
      <c r="U63" s="98"/>
      <c r="V63" s="83"/>
      <c r="W63" s="24"/>
      <c r="X63" s="83"/>
      <c r="Y63" s="83"/>
      <c r="Z63" s="24"/>
      <c r="AA63" s="83"/>
      <c r="AB63" s="83"/>
      <c r="AC63" s="83">
        <f>IFERROR(VLOOKUP(Z63,入力表リスト!$A$3:$B$82,2,FALSE),0)</f>
        <v>0</v>
      </c>
      <c r="AD63" s="83">
        <f t="shared" si="9"/>
        <v>0</v>
      </c>
      <c r="AE63" s="83">
        <f t="shared" si="1"/>
        <v>0</v>
      </c>
      <c r="AF63" s="26"/>
      <c r="AG63" s="98"/>
      <c r="AH63" s="83"/>
      <c r="AI63" s="24"/>
      <c r="AJ63" s="83"/>
      <c r="AK63" s="83"/>
      <c r="AL63" s="24"/>
      <c r="AM63" s="83"/>
      <c r="AN63" s="83"/>
      <c r="AO63" s="83">
        <f>IFERROR(VLOOKUP(AL63,入力表リスト!$A$3:$B$82,2,FALSE),0)</f>
        <v>0</v>
      </c>
      <c r="AP63" s="83">
        <f t="shared" si="10"/>
        <v>0</v>
      </c>
      <c r="AQ63" s="83">
        <f t="shared" si="2"/>
        <v>0</v>
      </c>
      <c r="AR63" s="26"/>
      <c r="AS63" s="98"/>
      <c r="AT63" s="20"/>
      <c r="AU63" s="20"/>
      <c r="AV63" s="96">
        <f t="shared" si="3"/>
        <v>3285</v>
      </c>
      <c r="AW63" s="20"/>
      <c r="AX63" s="20">
        <f t="shared" si="13"/>
        <v>0</v>
      </c>
      <c r="AY63" s="20">
        <f t="shared" si="11"/>
        <v>0</v>
      </c>
      <c r="AZ63" s="96">
        <f t="shared" si="17"/>
        <v>1971</v>
      </c>
      <c r="BA63" s="96">
        <f t="shared" si="18"/>
        <v>59130</v>
      </c>
      <c r="BB63" s="20"/>
      <c r="BC63" s="20"/>
      <c r="BD63" s="20"/>
      <c r="BE63" s="20">
        <f t="shared" si="12"/>
        <v>0</v>
      </c>
      <c r="BF63" s="99"/>
      <c r="BG63" s="100"/>
      <c r="BH63" s="101"/>
      <c r="BI63" s="20"/>
      <c r="BJ63" s="20"/>
      <c r="BK63" s="64"/>
      <c r="BL63" s="64">
        <f t="shared" si="6"/>
        <v>2</v>
      </c>
      <c r="BM63" s="64">
        <f t="shared" si="7"/>
        <v>2</v>
      </c>
      <c r="BN63" s="64"/>
    </row>
    <row r="64" spans="1:66" s="58" customFormat="1" x14ac:dyDescent="0.45">
      <c r="A64" s="64"/>
      <c r="B64" s="20">
        <v>43</v>
      </c>
      <c r="C64" s="20"/>
      <c r="D64" s="20" t="s">
        <v>781</v>
      </c>
      <c r="E64" s="19" t="s">
        <v>66</v>
      </c>
      <c r="F64" s="2" t="s">
        <v>266</v>
      </c>
      <c r="G64" s="4" t="s">
        <v>414</v>
      </c>
      <c r="H64" s="3" t="s">
        <v>422</v>
      </c>
      <c r="I64" s="11" t="s">
        <v>482</v>
      </c>
      <c r="J64" s="83">
        <v>1</v>
      </c>
      <c r="K64" s="24" t="s">
        <v>868</v>
      </c>
      <c r="L64" s="24"/>
      <c r="M64" s="83">
        <v>1</v>
      </c>
      <c r="N64" s="24" t="s">
        <v>1501</v>
      </c>
      <c r="O64" s="83">
        <v>1</v>
      </c>
      <c r="P64" s="83">
        <v>3285</v>
      </c>
      <c r="Q64" s="83">
        <f>IFERROR(VLOOKUP(N64,入力表リスト!$A$3:$B$82,2,FALSE),0)</f>
        <v>300</v>
      </c>
      <c r="R64" s="83">
        <f t="shared" si="16"/>
        <v>985.5</v>
      </c>
      <c r="S64" s="83">
        <f t="shared" si="0"/>
        <v>29565</v>
      </c>
      <c r="T64" s="123"/>
      <c r="U64" s="98"/>
      <c r="V64" s="83"/>
      <c r="W64" s="24"/>
      <c r="X64" s="83"/>
      <c r="Y64" s="83"/>
      <c r="Z64" s="24"/>
      <c r="AA64" s="83"/>
      <c r="AB64" s="83"/>
      <c r="AC64" s="83">
        <f>IFERROR(VLOOKUP(Z64,入力表リスト!$A$3:$B$82,2,FALSE),0)</f>
        <v>0</v>
      </c>
      <c r="AD64" s="83">
        <f t="shared" si="9"/>
        <v>0</v>
      </c>
      <c r="AE64" s="83">
        <f t="shared" si="1"/>
        <v>0</v>
      </c>
      <c r="AF64" s="26"/>
      <c r="AG64" s="98"/>
      <c r="AH64" s="83"/>
      <c r="AI64" s="24"/>
      <c r="AJ64" s="83"/>
      <c r="AK64" s="83"/>
      <c r="AL64" s="24"/>
      <c r="AM64" s="83"/>
      <c r="AN64" s="83"/>
      <c r="AO64" s="83">
        <f>IFERROR(VLOOKUP(AL64,入力表リスト!$A$3:$B$82,2,FALSE),0)</f>
        <v>0</v>
      </c>
      <c r="AP64" s="83">
        <f t="shared" si="10"/>
        <v>0</v>
      </c>
      <c r="AQ64" s="83">
        <f t="shared" si="2"/>
        <v>0</v>
      </c>
      <c r="AR64" s="26"/>
      <c r="AS64" s="98"/>
      <c r="AT64" s="20"/>
      <c r="AU64" s="20"/>
      <c r="AV64" s="96">
        <f t="shared" si="3"/>
        <v>3285</v>
      </c>
      <c r="AW64" s="20"/>
      <c r="AX64" s="20">
        <f t="shared" si="13"/>
        <v>0</v>
      </c>
      <c r="AY64" s="20">
        <f t="shared" si="11"/>
        <v>0</v>
      </c>
      <c r="AZ64" s="96">
        <f t="shared" si="17"/>
        <v>985.5</v>
      </c>
      <c r="BA64" s="96">
        <f t="shared" si="18"/>
        <v>29565</v>
      </c>
      <c r="BB64" s="20"/>
      <c r="BC64" s="20"/>
      <c r="BD64" s="20"/>
      <c r="BE64" s="20">
        <f t="shared" si="12"/>
        <v>0</v>
      </c>
      <c r="BF64" s="99"/>
      <c r="BG64" s="100"/>
      <c r="BH64" s="101"/>
      <c r="BI64" s="20"/>
      <c r="BJ64" s="20"/>
      <c r="BK64" s="64"/>
      <c r="BL64" s="64">
        <f t="shared" si="6"/>
        <v>1</v>
      </c>
      <c r="BM64" s="64">
        <f t="shared" si="7"/>
        <v>1</v>
      </c>
      <c r="BN64" s="64"/>
    </row>
    <row r="65" spans="1:66" s="58" customFormat="1" x14ac:dyDescent="0.45">
      <c r="A65" s="64"/>
      <c r="B65" s="20">
        <v>44</v>
      </c>
      <c r="C65" s="20"/>
      <c r="D65" s="20" t="s">
        <v>781</v>
      </c>
      <c r="E65" s="19" t="s">
        <v>644</v>
      </c>
      <c r="F65" s="2" t="s">
        <v>682</v>
      </c>
      <c r="G65" s="4" t="s">
        <v>414</v>
      </c>
      <c r="H65" s="3" t="s">
        <v>422</v>
      </c>
      <c r="I65" s="11" t="s">
        <v>724</v>
      </c>
      <c r="J65" s="83">
        <v>3</v>
      </c>
      <c r="K65" s="24" t="s">
        <v>807</v>
      </c>
      <c r="L65" s="24"/>
      <c r="M65" s="83">
        <v>3</v>
      </c>
      <c r="N65" s="24" t="s">
        <v>1420</v>
      </c>
      <c r="O65" s="83">
        <v>3</v>
      </c>
      <c r="P65" s="83">
        <v>3285</v>
      </c>
      <c r="Q65" s="83">
        <f>IFERROR(VLOOKUP(N65,入力表リスト!$A$3:$B$82,2,FALSE),0)</f>
        <v>45</v>
      </c>
      <c r="R65" s="83">
        <f t="shared" si="16"/>
        <v>443.47500000000002</v>
      </c>
      <c r="S65" s="83">
        <f t="shared" si="0"/>
        <v>13304.25</v>
      </c>
      <c r="T65" s="26" t="s">
        <v>814</v>
      </c>
      <c r="U65" s="98"/>
      <c r="V65" s="83"/>
      <c r="W65" s="24"/>
      <c r="X65" s="83"/>
      <c r="Y65" s="83"/>
      <c r="Z65" s="24"/>
      <c r="AA65" s="83"/>
      <c r="AB65" s="83"/>
      <c r="AC65" s="83">
        <f>IFERROR(VLOOKUP(Z65,入力表リスト!$A$3:$B$82,2,FALSE),0)</f>
        <v>0</v>
      </c>
      <c r="AD65" s="83">
        <f t="shared" si="9"/>
        <v>0</v>
      </c>
      <c r="AE65" s="83">
        <f t="shared" si="1"/>
        <v>0</v>
      </c>
      <c r="AF65" s="26"/>
      <c r="AG65" s="98"/>
      <c r="AH65" s="83"/>
      <c r="AI65" s="24"/>
      <c r="AJ65" s="83"/>
      <c r="AK65" s="83"/>
      <c r="AL65" s="24"/>
      <c r="AM65" s="83"/>
      <c r="AN65" s="83"/>
      <c r="AO65" s="83">
        <f>IFERROR(VLOOKUP(AL65,入力表リスト!$A$3:$B$82,2,FALSE),0)</f>
        <v>0</v>
      </c>
      <c r="AP65" s="83">
        <f t="shared" si="10"/>
        <v>0</v>
      </c>
      <c r="AQ65" s="83">
        <f t="shared" si="2"/>
        <v>0</v>
      </c>
      <c r="AR65" s="26"/>
      <c r="AS65" s="98"/>
      <c r="AT65" s="20"/>
      <c r="AU65" s="20"/>
      <c r="AV65" s="96">
        <f t="shared" si="3"/>
        <v>3285</v>
      </c>
      <c r="AW65" s="20"/>
      <c r="AX65" s="20">
        <f t="shared" si="13"/>
        <v>0</v>
      </c>
      <c r="AY65" s="20">
        <f t="shared" si="11"/>
        <v>0</v>
      </c>
      <c r="AZ65" s="96">
        <f t="shared" si="17"/>
        <v>443.47500000000002</v>
      </c>
      <c r="BA65" s="96">
        <f t="shared" si="18"/>
        <v>13304.25</v>
      </c>
      <c r="BB65" s="20"/>
      <c r="BC65" s="20"/>
      <c r="BD65" s="20"/>
      <c r="BE65" s="20">
        <f t="shared" si="12"/>
        <v>0</v>
      </c>
      <c r="BF65" s="99"/>
      <c r="BG65" s="100"/>
      <c r="BH65" s="101"/>
      <c r="BI65" s="20"/>
      <c r="BJ65" s="20"/>
      <c r="BK65" s="64"/>
      <c r="BL65" s="64">
        <f t="shared" si="6"/>
        <v>3</v>
      </c>
      <c r="BM65" s="64">
        <f t="shared" si="7"/>
        <v>3</v>
      </c>
      <c r="BN65" s="64"/>
    </row>
    <row r="66" spans="1:66" s="58" customFormat="1" x14ac:dyDescent="0.45">
      <c r="A66" s="64"/>
      <c r="B66" s="20">
        <v>45</v>
      </c>
      <c r="C66" s="20"/>
      <c r="D66" s="20" t="s">
        <v>781</v>
      </c>
      <c r="E66" s="19" t="s">
        <v>85</v>
      </c>
      <c r="F66" s="2" t="s">
        <v>282</v>
      </c>
      <c r="G66" s="4" t="s">
        <v>414</v>
      </c>
      <c r="H66" s="3" t="s">
        <v>422</v>
      </c>
      <c r="I66" s="11" t="s">
        <v>499</v>
      </c>
      <c r="J66" s="83">
        <v>3</v>
      </c>
      <c r="K66" s="24" t="s">
        <v>895</v>
      </c>
      <c r="L66" s="24"/>
      <c r="M66" s="83">
        <v>3</v>
      </c>
      <c r="N66" s="24" t="s">
        <v>1421</v>
      </c>
      <c r="O66" s="83">
        <v>3</v>
      </c>
      <c r="P66" s="83">
        <v>3285</v>
      </c>
      <c r="Q66" s="83">
        <f>IFERROR(VLOOKUP(N66,入力表リスト!$A$3:$B$82,2,FALSE),0)</f>
        <v>45</v>
      </c>
      <c r="R66" s="83">
        <f t="shared" si="16"/>
        <v>443.47500000000002</v>
      </c>
      <c r="S66" s="83">
        <f t="shared" si="0"/>
        <v>13304.25</v>
      </c>
      <c r="T66" s="26" t="s">
        <v>814</v>
      </c>
      <c r="U66" s="98"/>
      <c r="V66" s="83"/>
      <c r="W66" s="24"/>
      <c r="X66" s="83"/>
      <c r="Y66" s="83"/>
      <c r="Z66" s="24"/>
      <c r="AA66" s="83"/>
      <c r="AB66" s="83"/>
      <c r="AC66" s="83">
        <f>IFERROR(VLOOKUP(Z66,入力表リスト!$A$3:$B$82,2,FALSE),0)</f>
        <v>0</v>
      </c>
      <c r="AD66" s="83">
        <f t="shared" si="9"/>
        <v>0</v>
      </c>
      <c r="AE66" s="83">
        <f t="shared" si="1"/>
        <v>0</v>
      </c>
      <c r="AF66" s="26"/>
      <c r="AG66" s="98"/>
      <c r="AH66" s="83"/>
      <c r="AI66" s="24"/>
      <c r="AJ66" s="83"/>
      <c r="AK66" s="83"/>
      <c r="AL66" s="24"/>
      <c r="AM66" s="83"/>
      <c r="AN66" s="83"/>
      <c r="AO66" s="83">
        <f>IFERROR(VLOOKUP(AL66,入力表リスト!$A$3:$B$82,2,FALSE),0)</f>
        <v>0</v>
      </c>
      <c r="AP66" s="83">
        <f t="shared" si="10"/>
        <v>0</v>
      </c>
      <c r="AQ66" s="83">
        <f t="shared" si="2"/>
        <v>0</v>
      </c>
      <c r="AR66" s="26"/>
      <c r="AS66" s="98"/>
      <c r="AT66" s="20"/>
      <c r="AU66" s="20"/>
      <c r="AV66" s="96">
        <f t="shared" si="3"/>
        <v>3285</v>
      </c>
      <c r="AW66" s="20"/>
      <c r="AX66" s="20">
        <f t="shared" si="13"/>
        <v>0</v>
      </c>
      <c r="AY66" s="20">
        <f t="shared" si="11"/>
        <v>0</v>
      </c>
      <c r="AZ66" s="96">
        <f t="shared" si="17"/>
        <v>443.47500000000002</v>
      </c>
      <c r="BA66" s="96">
        <f t="shared" si="18"/>
        <v>13304.25</v>
      </c>
      <c r="BB66" s="20"/>
      <c r="BC66" s="20"/>
      <c r="BD66" s="20"/>
      <c r="BE66" s="20">
        <f t="shared" si="12"/>
        <v>0</v>
      </c>
      <c r="BF66" s="99"/>
      <c r="BG66" s="100"/>
      <c r="BH66" s="101"/>
      <c r="BI66" s="20"/>
      <c r="BJ66" s="20"/>
      <c r="BK66" s="64"/>
      <c r="BL66" s="64">
        <f t="shared" si="6"/>
        <v>3</v>
      </c>
      <c r="BM66" s="64">
        <f t="shared" si="7"/>
        <v>3</v>
      </c>
      <c r="BN66" s="64"/>
    </row>
    <row r="67" spans="1:66" s="58" customFormat="1" x14ac:dyDescent="0.45">
      <c r="A67" s="64"/>
      <c r="B67" s="20">
        <v>46</v>
      </c>
      <c r="C67" s="20"/>
      <c r="D67" s="20" t="s">
        <v>781</v>
      </c>
      <c r="E67" s="20" t="s">
        <v>86</v>
      </c>
      <c r="F67" s="2" t="s">
        <v>283</v>
      </c>
      <c r="G67" s="4" t="s">
        <v>415</v>
      </c>
      <c r="H67" s="3" t="s">
        <v>422</v>
      </c>
      <c r="I67" s="11" t="s">
        <v>500</v>
      </c>
      <c r="J67" s="83">
        <v>1</v>
      </c>
      <c r="K67" s="24" t="s">
        <v>877</v>
      </c>
      <c r="L67" s="24"/>
      <c r="M67" s="83">
        <v>1</v>
      </c>
      <c r="N67" s="24" t="s">
        <v>890</v>
      </c>
      <c r="O67" s="83">
        <v>1</v>
      </c>
      <c r="P67" s="83">
        <v>3285</v>
      </c>
      <c r="Q67" s="83">
        <f>IFERROR(VLOOKUP(N67,入力表リスト!$A$3:$B$82,2,FALSE),0)</f>
        <v>200</v>
      </c>
      <c r="R67" s="83">
        <f t="shared" si="16"/>
        <v>657</v>
      </c>
      <c r="S67" s="83">
        <f t="shared" si="0"/>
        <v>19710</v>
      </c>
      <c r="T67" s="26"/>
      <c r="U67" s="98"/>
      <c r="V67" s="83"/>
      <c r="W67" s="24"/>
      <c r="X67" s="83"/>
      <c r="Y67" s="83"/>
      <c r="Z67" s="24"/>
      <c r="AA67" s="83"/>
      <c r="AB67" s="83"/>
      <c r="AC67" s="83">
        <f>IFERROR(VLOOKUP(Z67,入力表リスト!$A$3:$B$82,2,FALSE),0)</f>
        <v>0</v>
      </c>
      <c r="AD67" s="83">
        <f t="shared" si="9"/>
        <v>0</v>
      </c>
      <c r="AE67" s="83">
        <f t="shared" si="1"/>
        <v>0</v>
      </c>
      <c r="AF67" s="26"/>
      <c r="AG67" s="98"/>
      <c r="AH67" s="83"/>
      <c r="AI67" s="24"/>
      <c r="AJ67" s="83"/>
      <c r="AK67" s="83"/>
      <c r="AL67" s="24"/>
      <c r="AM67" s="83"/>
      <c r="AN67" s="83"/>
      <c r="AO67" s="83">
        <f>IFERROR(VLOOKUP(AL67,入力表リスト!$A$3:$B$82,2,FALSE),0)</f>
        <v>0</v>
      </c>
      <c r="AP67" s="83">
        <f t="shared" si="10"/>
        <v>0</v>
      </c>
      <c r="AQ67" s="83">
        <f t="shared" si="2"/>
        <v>0</v>
      </c>
      <c r="AR67" s="26"/>
      <c r="AS67" s="98"/>
      <c r="AT67" s="20"/>
      <c r="AU67" s="20"/>
      <c r="AV67" s="96">
        <f t="shared" si="3"/>
        <v>3285</v>
      </c>
      <c r="AW67" s="20"/>
      <c r="AX67" s="20">
        <f t="shared" si="13"/>
        <v>0</v>
      </c>
      <c r="AY67" s="20">
        <f t="shared" si="11"/>
        <v>0</v>
      </c>
      <c r="AZ67" s="96">
        <f t="shared" si="17"/>
        <v>657</v>
      </c>
      <c r="BA67" s="96">
        <f t="shared" si="18"/>
        <v>19710</v>
      </c>
      <c r="BB67" s="20"/>
      <c r="BC67" s="20"/>
      <c r="BD67" s="20"/>
      <c r="BE67" s="20">
        <f t="shared" si="12"/>
        <v>0</v>
      </c>
      <c r="BF67" s="99"/>
      <c r="BG67" s="100"/>
      <c r="BH67" s="101"/>
      <c r="BI67" s="20"/>
      <c r="BJ67" s="20"/>
      <c r="BK67" s="64"/>
      <c r="BL67" s="64">
        <f t="shared" si="6"/>
        <v>1</v>
      </c>
      <c r="BM67" s="64">
        <f t="shared" si="7"/>
        <v>1</v>
      </c>
      <c r="BN67" s="64"/>
    </row>
    <row r="68" spans="1:66" s="58" customFormat="1" x14ac:dyDescent="0.45">
      <c r="A68" s="64"/>
      <c r="B68" s="20">
        <v>47</v>
      </c>
      <c r="C68" s="20"/>
      <c r="D68" s="20" t="s">
        <v>781</v>
      </c>
      <c r="E68" s="19" t="s">
        <v>82</v>
      </c>
      <c r="F68" s="2" t="s">
        <v>280</v>
      </c>
      <c r="G68" s="4" t="s">
        <v>415</v>
      </c>
      <c r="H68" s="3" t="s">
        <v>422</v>
      </c>
      <c r="I68" s="11" t="s">
        <v>497</v>
      </c>
      <c r="J68" s="83">
        <v>1</v>
      </c>
      <c r="K68" s="24" t="s">
        <v>868</v>
      </c>
      <c r="L68" s="24"/>
      <c r="M68" s="83">
        <v>1</v>
      </c>
      <c r="N68" s="24" t="s">
        <v>890</v>
      </c>
      <c r="O68" s="83">
        <v>1</v>
      </c>
      <c r="P68" s="83">
        <v>3285</v>
      </c>
      <c r="Q68" s="83">
        <f>IFERROR(VLOOKUP(N68,入力表リスト!$A$3:$B$82,2,FALSE),0)</f>
        <v>200</v>
      </c>
      <c r="R68" s="83">
        <f t="shared" si="16"/>
        <v>657</v>
      </c>
      <c r="S68" s="83">
        <f t="shared" si="0"/>
        <v>19710</v>
      </c>
      <c r="T68" s="26"/>
      <c r="U68" s="98"/>
      <c r="V68" s="83"/>
      <c r="W68" s="24"/>
      <c r="X68" s="83"/>
      <c r="Y68" s="83"/>
      <c r="Z68" s="24"/>
      <c r="AA68" s="83"/>
      <c r="AB68" s="83"/>
      <c r="AC68" s="83">
        <f>IFERROR(VLOOKUP(Z68,入力表リスト!$A$3:$B$82,2,FALSE),0)</f>
        <v>0</v>
      </c>
      <c r="AD68" s="83">
        <f t="shared" si="9"/>
        <v>0</v>
      </c>
      <c r="AE68" s="83">
        <f t="shared" si="1"/>
        <v>0</v>
      </c>
      <c r="AF68" s="26"/>
      <c r="AG68" s="98"/>
      <c r="AH68" s="83"/>
      <c r="AI68" s="24"/>
      <c r="AJ68" s="83"/>
      <c r="AK68" s="83"/>
      <c r="AL68" s="24"/>
      <c r="AM68" s="83"/>
      <c r="AN68" s="83"/>
      <c r="AO68" s="83">
        <f>IFERROR(VLOOKUP(AL68,入力表リスト!$A$3:$B$82,2,FALSE),0)</f>
        <v>0</v>
      </c>
      <c r="AP68" s="83">
        <f t="shared" si="10"/>
        <v>0</v>
      </c>
      <c r="AQ68" s="83">
        <f t="shared" si="2"/>
        <v>0</v>
      </c>
      <c r="AR68" s="26"/>
      <c r="AS68" s="98"/>
      <c r="AT68" s="20"/>
      <c r="AU68" s="20"/>
      <c r="AV68" s="96">
        <f t="shared" si="3"/>
        <v>3285</v>
      </c>
      <c r="AW68" s="20"/>
      <c r="AX68" s="20">
        <f t="shared" si="13"/>
        <v>0</v>
      </c>
      <c r="AY68" s="20">
        <f t="shared" si="11"/>
        <v>0</v>
      </c>
      <c r="AZ68" s="96">
        <f t="shared" si="17"/>
        <v>657</v>
      </c>
      <c r="BA68" s="96">
        <f t="shared" si="18"/>
        <v>19710</v>
      </c>
      <c r="BB68" s="20"/>
      <c r="BC68" s="20"/>
      <c r="BD68" s="20"/>
      <c r="BE68" s="20">
        <f t="shared" si="12"/>
        <v>0</v>
      </c>
      <c r="BF68" s="99"/>
      <c r="BG68" s="100"/>
      <c r="BH68" s="101"/>
      <c r="BI68" s="20"/>
      <c r="BJ68" s="20"/>
      <c r="BK68" s="64"/>
      <c r="BL68" s="64">
        <f t="shared" si="6"/>
        <v>1</v>
      </c>
      <c r="BM68" s="64">
        <f t="shared" si="7"/>
        <v>1</v>
      </c>
      <c r="BN68" s="64"/>
    </row>
    <row r="69" spans="1:66" s="58" customFormat="1" x14ac:dyDescent="0.45">
      <c r="A69" s="64"/>
      <c r="B69" s="20">
        <v>48</v>
      </c>
      <c r="C69" s="20"/>
      <c r="D69" s="20" t="s">
        <v>781</v>
      </c>
      <c r="E69" s="19" t="s">
        <v>75</v>
      </c>
      <c r="F69" s="2" t="s">
        <v>275</v>
      </c>
      <c r="G69" s="4" t="s">
        <v>415</v>
      </c>
      <c r="H69" s="3" t="s">
        <v>422</v>
      </c>
      <c r="I69" s="11" t="s">
        <v>491</v>
      </c>
      <c r="J69" s="83">
        <v>1</v>
      </c>
      <c r="K69" s="24" t="s">
        <v>872</v>
      </c>
      <c r="L69" s="24"/>
      <c r="M69" s="83">
        <v>1</v>
      </c>
      <c r="N69" s="24" t="s">
        <v>887</v>
      </c>
      <c r="O69" s="83">
        <v>1</v>
      </c>
      <c r="P69" s="83">
        <v>3285</v>
      </c>
      <c r="Q69" s="83">
        <f>IFERROR(VLOOKUP(N69,入力表リスト!$A$3:$B$82,2,FALSE),0)</f>
        <v>300</v>
      </c>
      <c r="R69" s="83">
        <f t="shared" si="16"/>
        <v>985.5</v>
      </c>
      <c r="S69" s="83">
        <f t="shared" si="0"/>
        <v>29565</v>
      </c>
      <c r="T69" s="26"/>
      <c r="U69" s="98"/>
      <c r="V69" s="83"/>
      <c r="W69" s="24"/>
      <c r="X69" s="83"/>
      <c r="Y69" s="83"/>
      <c r="Z69" s="24"/>
      <c r="AA69" s="83"/>
      <c r="AB69" s="83"/>
      <c r="AC69" s="83">
        <f>IFERROR(VLOOKUP(Z69,入力表リスト!$A$3:$B$82,2,FALSE),0)</f>
        <v>0</v>
      </c>
      <c r="AD69" s="83">
        <f t="shared" si="9"/>
        <v>0</v>
      </c>
      <c r="AE69" s="83">
        <f t="shared" si="1"/>
        <v>0</v>
      </c>
      <c r="AF69" s="26"/>
      <c r="AG69" s="98"/>
      <c r="AH69" s="83"/>
      <c r="AI69" s="24"/>
      <c r="AJ69" s="83"/>
      <c r="AK69" s="83"/>
      <c r="AL69" s="24"/>
      <c r="AM69" s="83"/>
      <c r="AN69" s="83"/>
      <c r="AO69" s="83">
        <f>IFERROR(VLOOKUP(AL69,入力表リスト!$A$3:$B$82,2,FALSE),0)</f>
        <v>0</v>
      </c>
      <c r="AP69" s="83">
        <f t="shared" si="10"/>
        <v>0</v>
      </c>
      <c r="AQ69" s="83">
        <f t="shared" si="2"/>
        <v>0</v>
      </c>
      <c r="AR69" s="26"/>
      <c r="AS69" s="98"/>
      <c r="AT69" s="20"/>
      <c r="AU69" s="20"/>
      <c r="AV69" s="96">
        <f t="shared" si="3"/>
        <v>3285</v>
      </c>
      <c r="AW69" s="20"/>
      <c r="AX69" s="20">
        <f t="shared" si="13"/>
        <v>0</v>
      </c>
      <c r="AY69" s="20">
        <f t="shared" si="11"/>
        <v>0</v>
      </c>
      <c r="AZ69" s="96">
        <f t="shared" si="17"/>
        <v>985.5</v>
      </c>
      <c r="BA69" s="96">
        <f t="shared" si="18"/>
        <v>29565</v>
      </c>
      <c r="BB69" s="20"/>
      <c r="BC69" s="20"/>
      <c r="BD69" s="20"/>
      <c r="BE69" s="20">
        <f t="shared" si="12"/>
        <v>0</v>
      </c>
      <c r="BF69" s="99"/>
      <c r="BG69" s="100"/>
      <c r="BH69" s="101"/>
      <c r="BI69" s="20"/>
      <c r="BJ69" s="20"/>
      <c r="BK69" s="64"/>
      <c r="BL69" s="64">
        <f t="shared" si="6"/>
        <v>1</v>
      </c>
      <c r="BM69" s="64">
        <f t="shared" si="7"/>
        <v>1</v>
      </c>
      <c r="BN69" s="64"/>
    </row>
    <row r="70" spans="1:66" s="58" customFormat="1" x14ac:dyDescent="0.45">
      <c r="A70" s="64"/>
      <c r="B70" s="20">
        <v>49</v>
      </c>
      <c r="C70" s="84"/>
      <c r="D70" s="84" t="s">
        <v>781</v>
      </c>
      <c r="E70" s="107" t="s">
        <v>87</v>
      </c>
      <c r="F70" s="2" t="s">
        <v>284</v>
      </c>
      <c r="G70" s="4" t="s">
        <v>414</v>
      </c>
      <c r="H70" s="3" t="s">
        <v>422</v>
      </c>
      <c r="I70" s="11" t="s">
        <v>501</v>
      </c>
      <c r="J70" s="83">
        <v>3</v>
      </c>
      <c r="K70" s="24" t="s">
        <v>895</v>
      </c>
      <c r="L70" s="24"/>
      <c r="M70" s="83">
        <v>3</v>
      </c>
      <c r="N70" s="24" t="s">
        <v>1421</v>
      </c>
      <c r="O70" s="83">
        <v>3</v>
      </c>
      <c r="P70" s="83">
        <v>3285</v>
      </c>
      <c r="Q70" s="83">
        <f>IFERROR(VLOOKUP(N70,入力表リスト!$A$3:$B$82,2,FALSE),0)</f>
        <v>45</v>
      </c>
      <c r="R70" s="83">
        <f t="shared" si="16"/>
        <v>443.47500000000002</v>
      </c>
      <c r="S70" s="83">
        <f t="shared" si="0"/>
        <v>13304.25</v>
      </c>
      <c r="T70" s="26" t="s">
        <v>814</v>
      </c>
      <c r="U70" s="98"/>
      <c r="V70" s="83"/>
      <c r="W70" s="24"/>
      <c r="X70" s="83"/>
      <c r="Y70" s="83"/>
      <c r="Z70" s="24"/>
      <c r="AA70" s="83"/>
      <c r="AB70" s="83"/>
      <c r="AC70" s="83">
        <f>IFERROR(VLOOKUP(Z70,入力表リスト!$A$3:$B$82,2,FALSE),0)</f>
        <v>0</v>
      </c>
      <c r="AD70" s="83">
        <f t="shared" si="9"/>
        <v>0</v>
      </c>
      <c r="AE70" s="83">
        <f t="shared" si="1"/>
        <v>0</v>
      </c>
      <c r="AF70" s="26"/>
      <c r="AG70" s="98"/>
      <c r="AH70" s="83"/>
      <c r="AI70" s="24"/>
      <c r="AJ70" s="83"/>
      <c r="AK70" s="83"/>
      <c r="AL70" s="24"/>
      <c r="AM70" s="83"/>
      <c r="AN70" s="83"/>
      <c r="AO70" s="83">
        <f>IFERROR(VLOOKUP(AL70,入力表リスト!$A$3:$B$82,2,FALSE),0)</f>
        <v>0</v>
      </c>
      <c r="AP70" s="83">
        <f t="shared" si="10"/>
        <v>0</v>
      </c>
      <c r="AQ70" s="83">
        <f t="shared" si="2"/>
        <v>0</v>
      </c>
      <c r="AR70" s="26"/>
      <c r="AS70" s="98"/>
      <c r="AT70" s="20"/>
      <c r="AU70" s="20"/>
      <c r="AV70" s="96">
        <f t="shared" si="3"/>
        <v>3285</v>
      </c>
      <c r="AW70" s="20"/>
      <c r="AX70" s="20">
        <f t="shared" si="13"/>
        <v>0</v>
      </c>
      <c r="AY70" s="20">
        <f t="shared" si="11"/>
        <v>0</v>
      </c>
      <c r="AZ70" s="96">
        <f t="shared" si="17"/>
        <v>443.47500000000002</v>
      </c>
      <c r="BA70" s="96">
        <f t="shared" si="18"/>
        <v>13304.25</v>
      </c>
      <c r="BB70" s="20"/>
      <c r="BC70" s="20"/>
      <c r="BD70" s="20"/>
      <c r="BE70" s="20">
        <f t="shared" si="12"/>
        <v>0</v>
      </c>
      <c r="BF70" s="99"/>
      <c r="BG70" s="100"/>
      <c r="BH70" s="101"/>
      <c r="BI70" s="20"/>
      <c r="BJ70" s="20"/>
      <c r="BK70" s="64"/>
      <c r="BL70" s="64">
        <f t="shared" si="6"/>
        <v>3</v>
      </c>
      <c r="BM70" s="64">
        <f t="shared" si="7"/>
        <v>3</v>
      </c>
      <c r="BN70" s="64"/>
    </row>
    <row r="71" spans="1:66" s="58" customFormat="1" x14ac:dyDescent="0.45">
      <c r="A71" s="64"/>
      <c r="B71" s="20">
        <v>50</v>
      </c>
      <c r="C71" s="84">
        <v>1</v>
      </c>
      <c r="D71" s="84" t="s">
        <v>781</v>
      </c>
      <c r="E71" s="107" t="s">
        <v>867</v>
      </c>
      <c r="F71" s="2" t="s">
        <v>287</v>
      </c>
      <c r="G71" s="4" t="s">
        <v>414</v>
      </c>
      <c r="H71" s="3" t="s">
        <v>422</v>
      </c>
      <c r="I71" s="11" t="s">
        <v>504</v>
      </c>
      <c r="J71" s="83">
        <v>2</v>
      </c>
      <c r="K71" s="24" t="s">
        <v>807</v>
      </c>
      <c r="L71" s="24"/>
      <c r="M71" s="83">
        <v>2</v>
      </c>
      <c r="N71" s="24" t="s">
        <v>1243</v>
      </c>
      <c r="O71" s="83">
        <v>2</v>
      </c>
      <c r="P71" s="83">
        <v>3285</v>
      </c>
      <c r="Q71" s="83">
        <f>IFERROR(VLOOKUP(N71,入力表リスト!$A$3:$B$82,2,FALSE),0)</f>
        <v>200</v>
      </c>
      <c r="R71" s="83">
        <f t="shared" si="16"/>
        <v>1314</v>
      </c>
      <c r="S71" s="83">
        <f t="shared" si="0"/>
        <v>39420</v>
      </c>
      <c r="T71" s="123" t="s">
        <v>1527</v>
      </c>
      <c r="U71" s="98">
        <v>1</v>
      </c>
      <c r="V71" s="83"/>
      <c r="W71" s="24"/>
      <c r="X71" s="83"/>
      <c r="Y71" s="83"/>
      <c r="Z71" s="24"/>
      <c r="AA71" s="83"/>
      <c r="AB71" s="83"/>
      <c r="AC71" s="83">
        <f>IFERROR(VLOOKUP(Z71,入力表リスト!$A$3:$B$82,2,FALSE),0)</f>
        <v>0</v>
      </c>
      <c r="AD71" s="83">
        <f t="shared" si="9"/>
        <v>0</v>
      </c>
      <c r="AE71" s="83">
        <f t="shared" si="1"/>
        <v>0</v>
      </c>
      <c r="AF71" s="26"/>
      <c r="AG71" s="98"/>
      <c r="AH71" s="83"/>
      <c r="AI71" s="24"/>
      <c r="AJ71" s="83"/>
      <c r="AK71" s="83"/>
      <c r="AL71" s="24"/>
      <c r="AM71" s="83"/>
      <c r="AN71" s="83"/>
      <c r="AO71" s="83">
        <f>IFERROR(VLOOKUP(AL71,入力表リスト!$A$3:$B$82,2,FALSE),0)</f>
        <v>0</v>
      </c>
      <c r="AP71" s="83">
        <f t="shared" si="10"/>
        <v>0</v>
      </c>
      <c r="AQ71" s="83">
        <f t="shared" si="2"/>
        <v>0</v>
      </c>
      <c r="AR71" s="26"/>
      <c r="AS71" s="98"/>
      <c r="AT71" s="20"/>
      <c r="AU71" s="20"/>
      <c r="AV71" s="96">
        <f t="shared" si="3"/>
        <v>3285</v>
      </c>
      <c r="AW71" s="20"/>
      <c r="AX71" s="20">
        <f t="shared" si="13"/>
        <v>0</v>
      </c>
      <c r="AY71" s="20">
        <f t="shared" si="11"/>
        <v>0</v>
      </c>
      <c r="AZ71" s="96">
        <f t="shared" si="17"/>
        <v>1314</v>
      </c>
      <c r="BA71" s="96">
        <f t="shared" si="18"/>
        <v>39420</v>
      </c>
      <c r="BB71" s="20"/>
      <c r="BC71" s="20"/>
      <c r="BD71" s="20"/>
      <c r="BE71" s="20">
        <f t="shared" si="12"/>
        <v>0</v>
      </c>
      <c r="BF71" s="99"/>
      <c r="BG71" s="100"/>
      <c r="BH71" s="101"/>
      <c r="BI71" s="20"/>
      <c r="BJ71" s="20"/>
      <c r="BK71" s="64"/>
      <c r="BL71" s="64">
        <f t="shared" si="6"/>
        <v>2</v>
      </c>
      <c r="BM71" s="64">
        <f t="shared" si="7"/>
        <v>2</v>
      </c>
      <c r="BN71" s="64"/>
    </row>
    <row r="72" spans="1:66" s="58" customFormat="1" x14ac:dyDescent="0.45">
      <c r="A72" s="64"/>
      <c r="B72" s="20">
        <v>50</v>
      </c>
      <c r="C72" s="84">
        <v>2</v>
      </c>
      <c r="D72" s="84" t="s">
        <v>781</v>
      </c>
      <c r="E72" s="107" t="s">
        <v>867</v>
      </c>
      <c r="F72" s="2" t="s">
        <v>287</v>
      </c>
      <c r="G72" s="4" t="s">
        <v>414</v>
      </c>
      <c r="H72" s="3" t="s">
        <v>422</v>
      </c>
      <c r="I72" s="11" t="s">
        <v>504</v>
      </c>
      <c r="J72" s="83">
        <v>2</v>
      </c>
      <c r="K72" s="24" t="s">
        <v>1393</v>
      </c>
      <c r="L72" s="24"/>
      <c r="M72" s="83">
        <v>2</v>
      </c>
      <c r="N72" s="24" t="s">
        <v>1124</v>
      </c>
      <c r="O72" s="83">
        <v>2</v>
      </c>
      <c r="P72" s="83">
        <v>3285</v>
      </c>
      <c r="Q72" s="83">
        <f>IFERROR(VLOOKUP(N72,入力表リスト!$A$3:$B$82,2,FALSE),0)</f>
        <v>0</v>
      </c>
      <c r="R72" s="83">
        <f t="shared" si="16"/>
        <v>0</v>
      </c>
      <c r="S72" s="83">
        <f t="shared" si="0"/>
        <v>0</v>
      </c>
      <c r="T72" s="26"/>
      <c r="U72" s="98"/>
      <c r="V72" s="83"/>
      <c r="W72" s="24"/>
      <c r="X72" s="83"/>
      <c r="Y72" s="83"/>
      <c r="Z72" s="24"/>
      <c r="AA72" s="83"/>
      <c r="AB72" s="83"/>
      <c r="AC72" s="83">
        <f>IFERROR(VLOOKUP(Z72,入力表リスト!$A$3:$B$82,2,FALSE),0)</f>
        <v>0</v>
      </c>
      <c r="AD72" s="83">
        <f t="shared" si="9"/>
        <v>0</v>
      </c>
      <c r="AE72" s="83">
        <f t="shared" si="1"/>
        <v>0</v>
      </c>
      <c r="AF72" s="26"/>
      <c r="AG72" s="98"/>
      <c r="AH72" s="83"/>
      <c r="AI72" s="24"/>
      <c r="AJ72" s="83"/>
      <c r="AK72" s="83"/>
      <c r="AL72" s="24"/>
      <c r="AM72" s="83"/>
      <c r="AN72" s="83"/>
      <c r="AO72" s="83">
        <f>IFERROR(VLOOKUP(AL72,入力表リスト!$A$3:$B$82,2,FALSE),0)</f>
        <v>0</v>
      </c>
      <c r="AP72" s="83">
        <f t="shared" si="10"/>
        <v>0</v>
      </c>
      <c r="AQ72" s="83">
        <f t="shared" si="2"/>
        <v>0</v>
      </c>
      <c r="AR72" s="26"/>
      <c r="AS72" s="98"/>
      <c r="AT72" s="20"/>
      <c r="AU72" s="20"/>
      <c r="AV72" s="96">
        <f t="shared" si="3"/>
        <v>3285</v>
      </c>
      <c r="AW72" s="20"/>
      <c r="AX72" s="20">
        <f t="shared" si="13"/>
        <v>0</v>
      </c>
      <c r="AY72" s="20">
        <f t="shared" si="11"/>
        <v>0</v>
      </c>
      <c r="AZ72" s="96">
        <f t="shared" si="17"/>
        <v>0</v>
      </c>
      <c r="BA72" s="96">
        <f t="shared" si="18"/>
        <v>0</v>
      </c>
      <c r="BB72" s="20"/>
      <c r="BC72" s="20"/>
      <c r="BD72" s="20"/>
      <c r="BE72" s="20">
        <f t="shared" si="12"/>
        <v>0</v>
      </c>
      <c r="BF72" s="99"/>
      <c r="BG72" s="100"/>
      <c r="BH72" s="101"/>
      <c r="BI72" s="20"/>
      <c r="BJ72" s="20"/>
      <c r="BK72" s="64"/>
      <c r="BL72" s="64">
        <f t="shared" si="6"/>
        <v>2</v>
      </c>
      <c r="BM72" s="64">
        <f t="shared" si="7"/>
        <v>2</v>
      </c>
      <c r="BN72" s="64"/>
    </row>
    <row r="73" spans="1:66" s="58" customFormat="1" x14ac:dyDescent="0.45">
      <c r="A73" s="64"/>
      <c r="B73" s="20">
        <v>51</v>
      </c>
      <c r="C73" s="20"/>
      <c r="D73" s="20" t="s">
        <v>781</v>
      </c>
      <c r="E73" s="19" t="s">
        <v>91</v>
      </c>
      <c r="F73" s="2" t="s">
        <v>289</v>
      </c>
      <c r="G73" s="4" t="s">
        <v>414</v>
      </c>
      <c r="H73" s="3" t="s">
        <v>422</v>
      </c>
      <c r="I73" s="11" t="s">
        <v>506</v>
      </c>
      <c r="J73" s="83">
        <v>1</v>
      </c>
      <c r="K73" s="24" t="s">
        <v>894</v>
      </c>
      <c r="L73" s="24"/>
      <c r="M73" s="83">
        <v>1</v>
      </c>
      <c r="N73" s="24" t="s">
        <v>1024</v>
      </c>
      <c r="O73" s="83">
        <v>1</v>
      </c>
      <c r="P73" s="83">
        <v>3285</v>
      </c>
      <c r="Q73" s="83">
        <f>IFERROR(VLOOKUP(N73,入力表リスト!$A$3:$B$82,2,FALSE),0)</f>
        <v>120</v>
      </c>
      <c r="R73" s="83">
        <f t="shared" si="16"/>
        <v>394.2</v>
      </c>
      <c r="S73" s="83">
        <f t="shared" si="0"/>
        <v>11826</v>
      </c>
      <c r="T73" s="26"/>
      <c r="U73" s="98"/>
      <c r="V73" s="83"/>
      <c r="W73" s="24"/>
      <c r="X73" s="83"/>
      <c r="Y73" s="83"/>
      <c r="Z73" s="24"/>
      <c r="AA73" s="83"/>
      <c r="AB73" s="83"/>
      <c r="AC73" s="83">
        <f>IFERROR(VLOOKUP(Z73,入力表リスト!$A$3:$B$82,2,FALSE),0)</f>
        <v>0</v>
      </c>
      <c r="AD73" s="83">
        <f t="shared" si="9"/>
        <v>0</v>
      </c>
      <c r="AE73" s="83">
        <f t="shared" si="1"/>
        <v>0</v>
      </c>
      <c r="AF73" s="26"/>
      <c r="AG73" s="98"/>
      <c r="AH73" s="83"/>
      <c r="AI73" s="24"/>
      <c r="AJ73" s="83"/>
      <c r="AK73" s="83"/>
      <c r="AL73" s="24"/>
      <c r="AM73" s="83"/>
      <c r="AN73" s="83"/>
      <c r="AO73" s="83">
        <f>IFERROR(VLOOKUP(AL73,入力表リスト!$A$3:$B$82,2,FALSE),0)</f>
        <v>0</v>
      </c>
      <c r="AP73" s="83">
        <f t="shared" si="10"/>
        <v>0</v>
      </c>
      <c r="AQ73" s="83">
        <f t="shared" si="2"/>
        <v>0</v>
      </c>
      <c r="AR73" s="26"/>
      <c r="AS73" s="98"/>
      <c r="AT73" s="20"/>
      <c r="AU73" s="20"/>
      <c r="AV73" s="96">
        <f t="shared" si="3"/>
        <v>3285</v>
      </c>
      <c r="AW73" s="20"/>
      <c r="AX73" s="20">
        <f t="shared" si="13"/>
        <v>0</v>
      </c>
      <c r="AY73" s="20">
        <f t="shared" si="11"/>
        <v>0</v>
      </c>
      <c r="AZ73" s="96">
        <f t="shared" si="17"/>
        <v>394.2</v>
      </c>
      <c r="BA73" s="96">
        <f t="shared" si="18"/>
        <v>11826</v>
      </c>
      <c r="BB73" s="20"/>
      <c r="BC73" s="20"/>
      <c r="BD73" s="20"/>
      <c r="BE73" s="20">
        <f t="shared" si="12"/>
        <v>0</v>
      </c>
      <c r="BF73" s="99"/>
      <c r="BG73" s="100"/>
      <c r="BH73" s="101"/>
      <c r="BI73" s="20"/>
      <c r="BJ73" s="20"/>
      <c r="BK73" s="64"/>
      <c r="BL73" s="64">
        <f t="shared" si="6"/>
        <v>1</v>
      </c>
      <c r="BM73" s="64">
        <f t="shared" si="7"/>
        <v>1</v>
      </c>
      <c r="BN73" s="64"/>
    </row>
    <row r="74" spans="1:66" s="58" customFormat="1" x14ac:dyDescent="0.45">
      <c r="A74" s="64"/>
      <c r="B74" s="20">
        <v>52</v>
      </c>
      <c r="C74" s="20"/>
      <c r="D74" s="20" t="s">
        <v>781</v>
      </c>
      <c r="E74" s="19" t="s">
        <v>92</v>
      </c>
      <c r="F74" s="2" t="s">
        <v>290</v>
      </c>
      <c r="G74" s="4" t="s">
        <v>414</v>
      </c>
      <c r="H74" s="3" t="s">
        <v>422</v>
      </c>
      <c r="I74" s="11" t="s">
        <v>507</v>
      </c>
      <c r="J74" s="83">
        <v>1</v>
      </c>
      <c r="K74" s="24" t="s">
        <v>872</v>
      </c>
      <c r="L74" s="24"/>
      <c r="M74" s="83">
        <v>1</v>
      </c>
      <c r="N74" s="24" t="s">
        <v>1025</v>
      </c>
      <c r="O74" s="83">
        <v>1</v>
      </c>
      <c r="P74" s="83">
        <v>3285</v>
      </c>
      <c r="Q74" s="83">
        <f>IFERROR(VLOOKUP(N74,入力表リスト!$A$3:$B$82,2,FALSE),0)</f>
        <v>250</v>
      </c>
      <c r="R74" s="83">
        <f t="shared" si="16"/>
        <v>821.25</v>
      </c>
      <c r="S74" s="83">
        <f t="shared" si="0"/>
        <v>24637.5</v>
      </c>
      <c r="T74" s="26"/>
      <c r="U74" s="98"/>
      <c r="V74" s="83"/>
      <c r="W74" s="24"/>
      <c r="X74" s="83"/>
      <c r="Y74" s="83"/>
      <c r="Z74" s="24"/>
      <c r="AA74" s="83"/>
      <c r="AB74" s="83"/>
      <c r="AC74" s="83">
        <f>IFERROR(VLOOKUP(Z74,入力表リスト!$A$3:$B$82,2,FALSE),0)</f>
        <v>0</v>
      </c>
      <c r="AD74" s="83">
        <f t="shared" si="9"/>
        <v>0</v>
      </c>
      <c r="AE74" s="83">
        <f t="shared" si="1"/>
        <v>0</v>
      </c>
      <c r="AF74" s="26"/>
      <c r="AG74" s="98"/>
      <c r="AH74" s="83"/>
      <c r="AI74" s="24"/>
      <c r="AJ74" s="83"/>
      <c r="AK74" s="83"/>
      <c r="AL74" s="24"/>
      <c r="AM74" s="83"/>
      <c r="AN74" s="83"/>
      <c r="AO74" s="83">
        <f>IFERROR(VLOOKUP(AL74,入力表リスト!$A$3:$B$82,2,FALSE),0)</f>
        <v>0</v>
      </c>
      <c r="AP74" s="83">
        <f t="shared" si="10"/>
        <v>0</v>
      </c>
      <c r="AQ74" s="83">
        <f t="shared" si="2"/>
        <v>0</v>
      </c>
      <c r="AR74" s="26"/>
      <c r="AS74" s="98"/>
      <c r="AT74" s="20"/>
      <c r="AU74" s="20"/>
      <c r="AV74" s="96">
        <f t="shared" si="3"/>
        <v>3285</v>
      </c>
      <c r="AW74" s="20"/>
      <c r="AX74" s="20">
        <f t="shared" si="13"/>
        <v>0</v>
      </c>
      <c r="AY74" s="20">
        <f t="shared" si="11"/>
        <v>0</v>
      </c>
      <c r="AZ74" s="96">
        <f t="shared" si="17"/>
        <v>821.25</v>
      </c>
      <c r="BA74" s="96">
        <f t="shared" si="18"/>
        <v>24637.5</v>
      </c>
      <c r="BB74" s="20"/>
      <c r="BC74" s="20"/>
      <c r="BD74" s="20"/>
      <c r="BE74" s="20">
        <f t="shared" si="12"/>
        <v>0</v>
      </c>
      <c r="BF74" s="99"/>
      <c r="BG74" s="100"/>
      <c r="BH74" s="101"/>
      <c r="BI74" s="20"/>
      <c r="BJ74" s="20"/>
      <c r="BK74" s="64"/>
      <c r="BL74" s="64">
        <f t="shared" si="6"/>
        <v>1</v>
      </c>
      <c r="BM74" s="64">
        <f t="shared" si="7"/>
        <v>1</v>
      </c>
      <c r="BN74" s="64"/>
    </row>
    <row r="75" spans="1:66" s="58" customFormat="1" x14ac:dyDescent="0.45">
      <c r="A75" s="64"/>
      <c r="B75" s="20">
        <v>53</v>
      </c>
      <c r="C75" s="20"/>
      <c r="D75" s="20" t="s">
        <v>781</v>
      </c>
      <c r="E75" s="19" t="s">
        <v>93</v>
      </c>
      <c r="F75" s="2" t="s">
        <v>291</v>
      </c>
      <c r="G75" s="4" t="s">
        <v>415</v>
      </c>
      <c r="H75" s="3" t="s">
        <v>422</v>
      </c>
      <c r="I75" s="11" t="s">
        <v>508</v>
      </c>
      <c r="J75" s="83">
        <v>1</v>
      </c>
      <c r="K75" s="24" t="s">
        <v>878</v>
      </c>
      <c r="L75" s="24"/>
      <c r="M75" s="83">
        <v>1</v>
      </c>
      <c r="N75" s="24" t="s">
        <v>890</v>
      </c>
      <c r="O75" s="83">
        <v>1</v>
      </c>
      <c r="P75" s="83">
        <v>3285</v>
      </c>
      <c r="Q75" s="83">
        <f>IFERROR(VLOOKUP(N75,入力表リスト!$A$3:$B$82,2,FALSE),0)</f>
        <v>200</v>
      </c>
      <c r="R75" s="83">
        <f t="shared" si="16"/>
        <v>657</v>
      </c>
      <c r="S75" s="83">
        <f t="shared" si="0"/>
        <v>19710</v>
      </c>
      <c r="T75" s="26"/>
      <c r="U75" s="98"/>
      <c r="V75" s="83"/>
      <c r="W75" s="24"/>
      <c r="X75" s="83"/>
      <c r="Y75" s="83"/>
      <c r="Z75" s="24"/>
      <c r="AA75" s="83"/>
      <c r="AB75" s="83"/>
      <c r="AC75" s="83">
        <f>IFERROR(VLOOKUP(Z75,入力表リスト!$A$3:$B$82,2,FALSE),0)</f>
        <v>0</v>
      </c>
      <c r="AD75" s="83">
        <f t="shared" si="9"/>
        <v>0</v>
      </c>
      <c r="AE75" s="83">
        <f t="shared" si="1"/>
        <v>0</v>
      </c>
      <c r="AF75" s="26"/>
      <c r="AG75" s="98"/>
      <c r="AH75" s="83"/>
      <c r="AI75" s="24"/>
      <c r="AJ75" s="83"/>
      <c r="AK75" s="83"/>
      <c r="AL75" s="24"/>
      <c r="AM75" s="83"/>
      <c r="AN75" s="83"/>
      <c r="AO75" s="83">
        <f>IFERROR(VLOOKUP(AL75,入力表リスト!$A$3:$B$82,2,FALSE),0)</f>
        <v>0</v>
      </c>
      <c r="AP75" s="83">
        <f t="shared" si="10"/>
        <v>0</v>
      </c>
      <c r="AQ75" s="83">
        <f t="shared" si="2"/>
        <v>0</v>
      </c>
      <c r="AR75" s="26"/>
      <c r="AS75" s="98"/>
      <c r="AT75" s="20"/>
      <c r="AU75" s="20"/>
      <c r="AV75" s="96">
        <f t="shared" si="3"/>
        <v>3285</v>
      </c>
      <c r="AW75" s="20"/>
      <c r="AX75" s="20">
        <f t="shared" si="13"/>
        <v>0</v>
      </c>
      <c r="AY75" s="20">
        <f t="shared" si="11"/>
        <v>0</v>
      </c>
      <c r="AZ75" s="96">
        <f t="shared" si="17"/>
        <v>657</v>
      </c>
      <c r="BA75" s="96">
        <f t="shared" si="18"/>
        <v>19710</v>
      </c>
      <c r="BB75" s="20"/>
      <c r="BC75" s="20"/>
      <c r="BD75" s="20"/>
      <c r="BE75" s="20">
        <f t="shared" si="12"/>
        <v>0</v>
      </c>
      <c r="BF75" s="99"/>
      <c r="BG75" s="100"/>
      <c r="BH75" s="101"/>
      <c r="BI75" s="20"/>
      <c r="BJ75" s="20"/>
      <c r="BK75" s="64"/>
      <c r="BL75" s="64">
        <f t="shared" si="6"/>
        <v>1</v>
      </c>
      <c r="BM75" s="64">
        <f t="shared" si="7"/>
        <v>1</v>
      </c>
      <c r="BN75" s="64"/>
    </row>
    <row r="76" spans="1:66" s="58" customFormat="1" x14ac:dyDescent="0.45">
      <c r="A76" s="64"/>
      <c r="B76" s="20">
        <v>54</v>
      </c>
      <c r="C76" s="20"/>
      <c r="D76" s="20" t="s">
        <v>781</v>
      </c>
      <c r="E76" s="19" t="s">
        <v>94</v>
      </c>
      <c r="F76" s="2" t="s">
        <v>292</v>
      </c>
      <c r="G76" s="4" t="s">
        <v>415</v>
      </c>
      <c r="H76" s="3" t="s">
        <v>422</v>
      </c>
      <c r="I76" s="11" t="s">
        <v>509</v>
      </c>
      <c r="J76" s="83">
        <v>1</v>
      </c>
      <c r="K76" s="24" t="s">
        <v>1422</v>
      </c>
      <c r="L76" s="24"/>
      <c r="M76" s="83">
        <v>1</v>
      </c>
      <c r="N76" s="24" t="s">
        <v>876</v>
      </c>
      <c r="O76" s="83">
        <v>1</v>
      </c>
      <c r="P76" s="83">
        <v>3285</v>
      </c>
      <c r="Q76" s="83">
        <f>IFERROR(VLOOKUP(N76,入力表リスト!$A$3:$B$82,2,FALSE),0)</f>
        <v>300</v>
      </c>
      <c r="R76" s="83">
        <f t="shared" si="16"/>
        <v>985.5</v>
      </c>
      <c r="S76" s="83">
        <f t="shared" si="0"/>
        <v>29565</v>
      </c>
      <c r="T76" s="26"/>
      <c r="U76" s="98"/>
      <c r="V76" s="83"/>
      <c r="W76" s="24"/>
      <c r="X76" s="83"/>
      <c r="Y76" s="83"/>
      <c r="Z76" s="24"/>
      <c r="AA76" s="83"/>
      <c r="AB76" s="83"/>
      <c r="AC76" s="83">
        <f>IFERROR(VLOOKUP(Z76,入力表リスト!$A$3:$B$82,2,FALSE),0)</f>
        <v>0</v>
      </c>
      <c r="AD76" s="83">
        <f t="shared" si="9"/>
        <v>0</v>
      </c>
      <c r="AE76" s="83">
        <f t="shared" si="1"/>
        <v>0</v>
      </c>
      <c r="AF76" s="26"/>
      <c r="AG76" s="98"/>
      <c r="AH76" s="83"/>
      <c r="AI76" s="24"/>
      <c r="AJ76" s="83"/>
      <c r="AK76" s="83"/>
      <c r="AL76" s="24"/>
      <c r="AM76" s="83"/>
      <c r="AN76" s="83"/>
      <c r="AO76" s="83">
        <f>IFERROR(VLOOKUP(AL76,入力表リスト!$A$3:$B$82,2,FALSE),0)</f>
        <v>0</v>
      </c>
      <c r="AP76" s="83">
        <f t="shared" si="10"/>
        <v>0</v>
      </c>
      <c r="AQ76" s="83">
        <f t="shared" si="2"/>
        <v>0</v>
      </c>
      <c r="AR76" s="26"/>
      <c r="AS76" s="98"/>
      <c r="AT76" s="20"/>
      <c r="AU76" s="20"/>
      <c r="AV76" s="96">
        <f t="shared" si="3"/>
        <v>3285</v>
      </c>
      <c r="AW76" s="20"/>
      <c r="AX76" s="20">
        <f t="shared" si="13"/>
        <v>0</v>
      </c>
      <c r="AY76" s="20">
        <f t="shared" si="11"/>
        <v>0</v>
      </c>
      <c r="AZ76" s="96">
        <f t="shared" si="17"/>
        <v>985.5</v>
      </c>
      <c r="BA76" s="96">
        <f t="shared" si="18"/>
        <v>29565</v>
      </c>
      <c r="BB76" s="20"/>
      <c r="BC76" s="20"/>
      <c r="BD76" s="20"/>
      <c r="BE76" s="20">
        <f t="shared" si="12"/>
        <v>0</v>
      </c>
      <c r="BF76" s="99"/>
      <c r="BG76" s="100"/>
      <c r="BH76" s="101"/>
      <c r="BI76" s="20"/>
      <c r="BJ76" s="20"/>
      <c r="BK76" s="64"/>
      <c r="BL76" s="64">
        <f t="shared" si="6"/>
        <v>1</v>
      </c>
      <c r="BM76" s="64">
        <f t="shared" si="7"/>
        <v>1</v>
      </c>
      <c r="BN76" s="64"/>
    </row>
    <row r="77" spans="1:66" s="60" customFormat="1" x14ac:dyDescent="0.45">
      <c r="A77" s="64"/>
      <c r="B77" s="23">
        <v>55</v>
      </c>
      <c r="C77" s="23">
        <v>1</v>
      </c>
      <c r="D77" s="23" t="s">
        <v>781</v>
      </c>
      <c r="E77" s="109" t="s">
        <v>645</v>
      </c>
      <c r="F77" s="2" t="s">
        <v>683</v>
      </c>
      <c r="G77" s="4" t="s">
        <v>705</v>
      </c>
      <c r="H77" s="3" t="s">
        <v>422</v>
      </c>
      <c r="I77" s="11" t="s">
        <v>725</v>
      </c>
      <c r="J77" s="83">
        <v>9</v>
      </c>
      <c r="K77" s="24" t="s">
        <v>1352</v>
      </c>
      <c r="L77" s="24"/>
      <c r="M77" s="83">
        <v>9</v>
      </c>
      <c r="N77" s="24" t="s">
        <v>1243</v>
      </c>
      <c r="O77" s="83">
        <v>9</v>
      </c>
      <c r="P77" s="83">
        <v>3285</v>
      </c>
      <c r="Q77" s="83">
        <f>IFERROR(VLOOKUP(N77,入力表リスト!$A$3:$B$82,2,FALSE),0)</f>
        <v>200</v>
      </c>
      <c r="R77" s="83">
        <f t="shared" si="16"/>
        <v>5913</v>
      </c>
      <c r="S77" s="83">
        <f t="shared" si="0"/>
        <v>177390</v>
      </c>
      <c r="T77" s="26" t="s">
        <v>1423</v>
      </c>
      <c r="U77" s="98"/>
      <c r="V77" s="83"/>
      <c r="W77" s="24"/>
      <c r="X77" s="83"/>
      <c r="Y77" s="83"/>
      <c r="Z77" s="24"/>
      <c r="AA77" s="83"/>
      <c r="AB77" s="83"/>
      <c r="AC77" s="83">
        <f>IFERROR(VLOOKUP(Z77,入力表リスト!$A$3:$B$82,2,FALSE),0)</f>
        <v>0</v>
      </c>
      <c r="AD77" s="83">
        <f t="shared" si="9"/>
        <v>0</v>
      </c>
      <c r="AE77" s="83">
        <f t="shared" si="1"/>
        <v>0</v>
      </c>
      <c r="AF77" s="26"/>
      <c r="AG77" s="98"/>
      <c r="AH77" s="83"/>
      <c r="AI77" s="24"/>
      <c r="AJ77" s="83"/>
      <c r="AK77" s="83"/>
      <c r="AL77" s="24"/>
      <c r="AM77" s="83"/>
      <c r="AN77" s="83"/>
      <c r="AO77" s="83">
        <f>IFERROR(VLOOKUP(AL77,入力表リスト!$A$3:$B$82,2,FALSE),0)</f>
        <v>0</v>
      </c>
      <c r="AP77" s="83">
        <f t="shared" si="10"/>
        <v>0</v>
      </c>
      <c r="AQ77" s="83">
        <f t="shared" si="2"/>
        <v>0</v>
      </c>
      <c r="AR77" s="26"/>
      <c r="AS77" s="98"/>
      <c r="AT77" s="20"/>
      <c r="AU77" s="20"/>
      <c r="AV77" s="96">
        <f t="shared" si="3"/>
        <v>3285</v>
      </c>
      <c r="AW77" s="20"/>
      <c r="AX77" s="20">
        <f t="shared" si="13"/>
        <v>0</v>
      </c>
      <c r="AY77" s="20">
        <f t="shared" si="11"/>
        <v>0</v>
      </c>
      <c r="AZ77" s="96">
        <f t="shared" si="17"/>
        <v>5913</v>
      </c>
      <c r="BA77" s="96">
        <f t="shared" si="18"/>
        <v>177390</v>
      </c>
      <c r="BB77" s="20"/>
      <c r="BC77" s="20"/>
      <c r="BD77" s="20"/>
      <c r="BE77" s="20">
        <f t="shared" si="12"/>
        <v>0</v>
      </c>
      <c r="BF77" s="99"/>
      <c r="BG77" s="100"/>
      <c r="BH77" s="101"/>
      <c r="BI77" s="20"/>
      <c r="BJ77" s="20"/>
      <c r="BK77" s="85"/>
      <c r="BL77" s="64">
        <f t="shared" si="6"/>
        <v>9</v>
      </c>
      <c r="BM77" s="64">
        <f t="shared" si="7"/>
        <v>9</v>
      </c>
      <c r="BN77" s="64"/>
    </row>
    <row r="78" spans="1:66" s="60" customFormat="1" ht="18" customHeight="1" x14ac:dyDescent="0.45">
      <c r="A78" s="64"/>
      <c r="B78" s="23">
        <v>55</v>
      </c>
      <c r="C78" s="23">
        <v>2</v>
      </c>
      <c r="D78" s="23" t="s">
        <v>781</v>
      </c>
      <c r="E78" s="109" t="s">
        <v>1424</v>
      </c>
      <c r="F78" s="2" t="s">
        <v>683</v>
      </c>
      <c r="G78" s="4" t="s">
        <v>705</v>
      </c>
      <c r="H78" s="3" t="s">
        <v>422</v>
      </c>
      <c r="I78" s="11" t="s">
        <v>725</v>
      </c>
      <c r="J78" s="162"/>
      <c r="K78" s="124"/>
      <c r="L78" s="124"/>
      <c r="M78" s="162"/>
      <c r="N78" s="124"/>
      <c r="O78" s="162"/>
      <c r="P78" s="83"/>
      <c r="Q78" s="83">
        <f>IFERROR(VLOOKUP(N78,入力表リスト!$A$3:$B$82,2,FALSE),0)</f>
        <v>0</v>
      </c>
      <c r="R78" s="83">
        <f t="shared" si="16"/>
        <v>0</v>
      </c>
      <c r="S78" s="83">
        <f t="shared" ref="S78:S148" si="19">R78*$AY$10</f>
        <v>0</v>
      </c>
      <c r="T78" s="124"/>
      <c r="U78" s="98"/>
      <c r="V78" s="83">
        <v>3</v>
      </c>
      <c r="W78" s="24" t="s">
        <v>1124</v>
      </c>
      <c r="X78" s="83"/>
      <c r="Y78" s="83">
        <v>3</v>
      </c>
      <c r="Z78" s="24" t="s">
        <v>1393</v>
      </c>
      <c r="AA78" s="83">
        <v>3</v>
      </c>
      <c r="AB78" s="83">
        <v>3285</v>
      </c>
      <c r="AC78" s="83">
        <f>IFERROR(VLOOKUP(Z78,入力表リスト!$A$3:$B$82,2,FALSE),0)</f>
        <v>0</v>
      </c>
      <c r="AD78" s="83">
        <f t="shared" si="9"/>
        <v>0</v>
      </c>
      <c r="AE78" s="83">
        <f t="shared" ref="AE78:AE148" si="20">AD78*$AY$10</f>
        <v>0</v>
      </c>
      <c r="AF78" s="26" t="s">
        <v>1467</v>
      </c>
      <c r="AG78" s="125"/>
      <c r="AH78" s="83"/>
      <c r="AI78" s="24"/>
      <c r="AJ78" s="83"/>
      <c r="AK78" s="83"/>
      <c r="AL78" s="24"/>
      <c r="AM78" s="83"/>
      <c r="AN78" s="83"/>
      <c r="AO78" s="83">
        <f>IFERROR(VLOOKUP(AL78,入力表リスト!$A$3:$B$82,2,FALSE),0)</f>
        <v>0</v>
      </c>
      <c r="AP78" s="83">
        <f t="shared" si="10"/>
        <v>0</v>
      </c>
      <c r="AQ78" s="83">
        <f t="shared" ref="AQ78:AQ148" si="21">AP78*$AY$10</f>
        <v>0</v>
      </c>
      <c r="AR78" s="104"/>
      <c r="AS78" s="125"/>
      <c r="AT78" s="20"/>
      <c r="AU78" s="20"/>
      <c r="AV78" s="96">
        <f t="shared" ref="AV78:AV148" si="22">P78+AB78+AN78</f>
        <v>3285</v>
      </c>
      <c r="AW78" s="20"/>
      <c r="AX78" s="20">
        <f t="shared" si="13"/>
        <v>0</v>
      </c>
      <c r="AY78" s="20">
        <f t="shared" si="11"/>
        <v>0</v>
      </c>
      <c r="AZ78" s="96">
        <f t="shared" si="17"/>
        <v>0</v>
      </c>
      <c r="BA78" s="96">
        <f t="shared" si="18"/>
        <v>0</v>
      </c>
      <c r="BB78" s="20"/>
      <c r="BC78" s="20"/>
      <c r="BD78" s="20"/>
      <c r="BE78" s="20">
        <f t="shared" si="12"/>
        <v>0</v>
      </c>
      <c r="BF78" s="99"/>
      <c r="BG78" s="100"/>
      <c r="BH78" s="101"/>
      <c r="BI78" s="20"/>
      <c r="BJ78" s="20"/>
      <c r="BK78" s="85"/>
      <c r="BL78" s="64">
        <f t="shared" ref="BL78:BL148" si="23">SUM(J78,V78,AH78)</f>
        <v>3</v>
      </c>
      <c r="BM78" s="64">
        <f t="shared" ref="BM78:BM148" si="24">SUM(O78,AA78,AM78)</f>
        <v>3</v>
      </c>
      <c r="BN78" s="64"/>
    </row>
    <row r="79" spans="1:66" s="60" customFormat="1" ht="18" customHeight="1" x14ac:dyDescent="0.45">
      <c r="A79" s="64"/>
      <c r="B79" s="23">
        <v>55</v>
      </c>
      <c r="C79" s="23">
        <v>3</v>
      </c>
      <c r="D79" s="23" t="s">
        <v>781</v>
      </c>
      <c r="E79" s="109" t="s">
        <v>1425</v>
      </c>
      <c r="F79" s="110" t="s">
        <v>683</v>
      </c>
      <c r="G79" s="122" t="s">
        <v>705</v>
      </c>
      <c r="H79" s="108" t="s">
        <v>422</v>
      </c>
      <c r="I79" s="11" t="s">
        <v>725</v>
      </c>
      <c r="J79" s="162"/>
      <c r="K79" s="124"/>
      <c r="L79" s="124"/>
      <c r="M79" s="162"/>
      <c r="N79" s="124"/>
      <c r="O79" s="162"/>
      <c r="P79" s="83"/>
      <c r="Q79" s="83">
        <f>IFERROR(VLOOKUP(N79,入力表リスト!$A$3:$B$82,2,FALSE),0)</f>
        <v>0</v>
      </c>
      <c r="R79" s="83">
        <f t="shared" si="16"/>
        <v>0</v>
      </c>
      <c r="S79" s="83">
        <f t="shared" si="19"/>
        <v>0</v>
      </c>
      <c r="T79" s="124"/>
      <c r="U79" s="98"/>
      <c r="V79" s="83">
        <v>1</v>
      </c>
      <c r="W79" s="24" t="s">
        <v>1239</v>
      </c>
      <c r="X79" s="83"/>
      <c r="Y79" s="83">
        <v>1</v>
      </c>
      <c r="Z79" s="24" t="s">
        <v>1393</v>
      </c>
      <c r="AA79" s="83">
        <v>1</v>
      </c>
      <c r="AB79" s="83">
        <v>3285</v>
      </c>
      <c r="AC79" s="83">
        <f>IFERROR(VLOOKUP(Z79,入力表リスト!$A$3:$B$82,2,FALSE),0)</f>
        <v>0</v>
      </c>
      <c r="AD79" s="83">
        <f t="shared" ref="AD79:AD149" si="25">AA79*AB79*AC79/1000</f>
        <v>0</v>
      </c>
      <c r="AE79" s="83">
        <f t="shared" si="20"/>
        <v>0</v>
      </c>
      <c r="AF79" s="26" t="s">
        <v>1468</v>
      </c>
      <c r="AG79" s="125"/>
      <c r="AH79" s="83"/>
      <c r="AI79" s="24"/>
      <c r="AJ79" s="83"/>
      <c r="AK79" s="83"/>
      <c r="AL79" s="24"/>
      <c r="AM79" s="83"/>
      <c r="AN79" s="83"/>
      <c r="AO79" s="83">
        <f>IFERROR(VLOOKUP(AL79,入力表リスト!$A$3:$B$82,2,FALSE),0)</f>
        <v>0</v>
      </c>
      <c r="AP79" s="83">
        <f t="shared" ref="AP79:AP149" si="26">AM79*AN79*AO79/1000</f>
        <v>0</v>
      </c>
      <c r="AQ79" s="83">
        <f t="shared" si="21"/>
        <v>0</v>
      </c>
      <c r="AR79" s="104"/>
      <c r="AS79" s="125"/>
      <c r="AT79" s="20"/>
      <c r="AU79" s="20"/>
      <c r="AV79" s="96">
        <f t="shared" si="22"/>
        <v>3285</v>
      </c>
      <c r="AW79" s="20"/>
      <c r="AX79" s="20">
        <f t="shared" si="13"/>
        <v>0</v>
      </c>
      <c r="AY79" s="20">
        <f t="shared" ref="AY79:AY149" si="27">AX79*$AY$10</f>
        <v>0</v>
      </c>
      <c r="AZ79" s="96">
        <f t="shared" ref="AZ79:AZ117" si="28">R79+AD79+AP79-AX79</f>
        <v>0</v>
      </c>
      <c r="BA79" s="96">
        <f t="shared" ref="BA79:BA117" si="29">S79+AE79+AQ79-AY79</f>
        <v>0</v>
      </c>
      <c r="BB79" s="20"/>
      <c r="BC79" s="20"/>
      <c r="BD79" s="20"/>
      <c r="BE79" s="20">
        <f t="shared" ref="BE79:BE149" si="30">SUM(BB79:BD79)</f>
        <v>0</v>
      </c>
      <c r="BF79" s="99"/>
      <c r="BG79" s="100"/>
      <c r="BH79" s="101"/>
      <c r="BI79" s="20"/>
      <c r="BJ79" s="20"/>
      <c r="BK79" s="85"/>
      <c r="BL79" s="64">
        <f t="shared" si="23"/>
        <v>1</v>
      </c>
      <c r="BM79" s="64">
        <f t="shared" si="24"/>
        <v>1</v>
      </c>
      <c r="BN79" s="64"/>
    </row>
    <row r="80" spans="1:66" s="60" customFormat="1" x14ac:dyDescent="0.45">
      <c r="A80" s="64"/>
      <c r="B80" s="23">
        <v>55</v>
      </c>
      <c r="C80" s="23">
        <v>4</v>
      </c>
      <c r="D80" s="23" t="s">
        <v>781</v>
      </c>
      <c r="E80" s="109" t="s">
        <v>1425</v>
      </c>
      <c r="F80" s="110" t="s">
        <v>683</v>
      </c>
      <c r="G80" s="122" t="s">
        <v>705</v>
      </c>
      <c r="H80" s="108" t="s">
        <v>422</v>
      </c>
      <c r="I80" s="11" t="s">
        <v>725</v>
      </c>
      <c r="J80" s="162"/>
      <c r="K80" s="124"/>
      <c r="L80" s="124"/>
      <c r="M80" s="162"/>
      <c r="N80" s="124"/>
      <c r="O80" s="162"/>
      <c r="P80" s="83"/>
      <c r="Q80" s="83">
        <f>IFERROR(VLOOKUP(N80,入力表リスト!$A$3:$B$82,2,FALSE),0)</f>
        <v>0</v>
      </c>
      <c r="R80" s="83">
        <f t="shared" si="16"/>
        <v>0</v>
      </c>
      <c r="S80" s="83">
        <f t="shared" si="19"/>
        <v>0</v>
      </c>
      <c r="T80" s="124"/>
      <c r="U80" s="98"/>
      <c r="V80" s="83">
        <v>5</v>
      </c>
      <c r="W80" s="24" t="s">
        <v>1238</v>
      </c>
      <c r="X80" s="83"/>
      <c r="Y80" s="83">
        <v>5</v>
      </c>
      <c r="Z80" s="24" t="s">
        <v>1393</v>
      </c>
      <c r="AA80" s="83">
        <v>5</v>
      </c>
      <c r="AB80" s="83">
        <v>3285</v>
      </c>
      <c r="AC80" s="83">
        <f>IFERROR(VLOOKUP(Z80,入力表リスト!$A$3:$B$82,2,FALSE),0)</f>
        <v>0</v>
      </c>
      <c r="AD80" s="83">
        <f t="shared" si="25"/>
        <v>0</v>
      </c>
      <c r="AE80" s="83">
        <f t="shared" si="20"/>
        <v>0</v>
      </c>
      <c r="AF80" s="26" t="s">
        <v>1469</v>
      </c>
      <c r="AG80" s="125"/>
      <c r="AH80" s="83"/>
      <c r="AI80" s="24"/>
      <c r="AJ80" s="83"/>
      <c r="AK80" s="83"/>
      <c r="AL80" s="24"/>
      <c r="AM80" s="83"/>
      <c r="AN80" s="83"/>
      <c r="AO80" s="83">
        <f>IFERROR(VLOOKUP(AL80,入力表リスト!$A$3:$B$82,2,FALSE),0)</f>
        <v>0</v>
      </c>
      <c r="AP80" s="83">
        <f t="shared" si="26"/>
        <v>0</v>
      </c>
      <c r="AQ80" s="83">
        <f t="shared" si="21"/>
        <v>0</v>
      </c>
      <c r="AR80" s="104"/>
      <c r="AS80" s="125"/>
      <c r="AT80" s="20"/>
      <c r="AU80" s="20"/>
      <c r="AV80" s="96">
        <f t="shared" si="22"/>
        <v>3285</v>
      </c>
      <c r="AW80" s="20"/>
      <c r="AX80" s="20">
        <f t="shared" ref="AX80:AX150" si="31">AU80*AV80*AW80/1000</f>
        <v>0</v>
      </c>
      <c r="AY80" s="20">
        <f t="shared" si="27"/>
        <v>0</v>
      </c>
      <c r="AZ80" s="96">
        <f t="shared" si="28"/>
        <v>0</v>
      </c>
      <c r="BA80" s="96">
        <f t="shared" si="29"/>
        <v>0</v>
      </c>
      <c r="BB80" s="20"/>
      <c r="BC80" s="20"/>
      <c r="BD80" s="20"/>
      <c r="BE80" s="20">
        <f t="shared" si="30"/>
        <v>0</v>
      </c>
      <c r="BF80" s="99"/>
      <c r="BG80" s="100"/>
      <c r="BH80" s="101"/>
      <c r="BI80" s="20"/>
      <c r="BJ80" s="20"/>
      <c r="BK80" s="85"/>
      <c r="BL80" s="64">
        <f t="shared" si="23"/>
        <v>5</v>
      </c>
      <c r="BM80" s="64">
        <f t="shared" si="24"/>
        <v>5</v>
      </c>
      <c r="BN80" s="64"/>
    </row>
    <row r="81" spans="1:66" s="60" customFormat="1" x14ac:dyDescent="0.45">
      <c r="A81" s="64"/>
      <c r="B81" s="23">
        <v>55</v>
      </c>
      <c r="C81" s="23">
        <v>5</v>
      </c>
      <c r="D81" s="23" t="s">
        <v>781</v>
      </c>
      <c r="E81" s="109" t="s">
        <v>1425</v>
      </c>
      <c r="F81" s="110" t="s">
        <v>683</v>
      </c>
      <c r="G81" s="122" t="s">
        <v>705</v>
      </c>
      <c r="H81" s="108" t="s">
        <v>422</v>
      </c>
      <c r="I81" s="11" t="s">
        <v>725</v>
      </c>
      <c r="J81" s="162"/>
      <c r="K81" s="124"/>
      <c r="L81" s="124"/>
      <c r="M81" s="162"/>
      <c r="N81" s="124"/>
      <c r="O81" s="162"/>
      <c r="P81" s="83"/>
      <c r="Q81" s="83">
        <f>IFERROR(VLOOKUP(N81,入力表リスト!$A$3:$B$82,2,FALSE),0)</f>
        <v>0</v>
      </c>
      <c r="R81" s="83">
        <f t="shared" si="16"/>
        <v>0</v>
      </c>
      <c r="S81" s="83">
        <f t="shared" si="19"/>
        <v>0</v>
      </c>
      <c r="T81" s="124"/>
      <c r="U81" s="98"/>
      <c r="V81" s="83">
        <v>2</v>
      </c>
      <c r="W81" s="24" t="s">
        <v>1240</v>
      </c>
      <c r="X81" s="83"/>
      <c r="Y81" s="83">
        <v>2</v>
      </c>
      <c r="Z81" s="24" t="s">
        <v>1393</v>
      </c>
      <c r="AA81" s="83">
        <v>2</v>
      </c>
      <c r="AB81" s="83">
        <v>3285</v>
      </c>
      <c r="AC81" s="83">
        <f>IFERROR(VLOOKUP(Z81,入力表リスト!$A$3:$B$82,2,FALSE),0)</f>
        <v>0</v>
      </c>
      <c r="AD81" s="83">
        <f t="shared" si="25"/>
        <v>0</v>
      </c>
      <c r="AE81" s="83">
        <f t="shared" si="20"/>
        <v>0</v>
      </c>
      <c r="AF81" s="26" t="s">
        <v>1470</v>
      </c>
      <c r="AG81" s="125"/>
      <c r="AH81" s="83"/>
      <c r="AI81" s="24"/>
      <c r="AJ81" s="83"/>
      <c r="AK81" s="83"/>
      <c r="AL81" s="24"/>
      <c r="AM81" s="83"/>
      <c r="AN81" s="83"/>
      <c r="AO81" s="83">
        <f>IFERROR(VLOOKUP(AL81,入力表リスト!$A$3:$B$82,2,FALSE),0)</f>
        <v>0</v>
      </c>
      <c r="AP81" s="83">
        <f t="shared" si="26"/>
        <v>0</v>
      </c>
      <c r="AQ81" s="83">
        <f t="shared" si="21"/>
        <v>0</v>
      </c>
      <c r="AR81" s="104"/>
      <c r="AS81" s="125"/>
      <c r="AT81" s="20"/>
      <c r="AU81" s="20"/>
      <c r="AV81" s="96">
        <f t="shared" si="22"/>
        <v>3285</v>
      </c>
      <c r="AW81" s="20"/>
      <c r="AX81" s="20">
        <f t="shared" si="31"/>
        <v>0</v>
      </c>
      <c r="AY81" s="20">
        <f t="shared" si="27"/>
        <v>0</v>
      </c>
      <c r="AZ81" s="96">
        <f t="shared" si="28"/>
        <v>0</v>
      </c>
      <c r="BA81" s="96">
        <f t="shared" si="29"/>
        <v>0</v>
      </c>
      <c r="BB81" s="20"/>
      <c r="BC81" s="20"/>
      <c r="BD81" s="20"/>
      <c r="BE81" s="20">
        <f t="shared" si="30"/>
        <v>0</v>
      </c>
      <c r="BF81" s="99"/>
      <c r="BG81" s="100"/>
      <c r="BH81" s="101"/>
      <c r="BI81" s="20"/>
      <c r="BJ81" s="20"/>
      <c r="BK81" s="85"/>
      <c r="BL81" s="64">
        <f t="shared" si="23"/>
        <v>2</v>
      </c>
      <c r="BM81" s="64">
        <f t="shared" si="24"/>
        <v>2</v>
      </c>
      <c r="BN81" s="64"/>
    </row>
    <row r="82" spans="1:66" s="60" customFormat="1" x14ac:dyDescent="0.45">
      <c r="A82" s="64"/>
      <c r="B82" s="23">
        <v>55</v>
      </c>
      <c r="C82" s="23">
        <v>6</v>
      </c>
      <c r="D82" s="23" t="s">
        <v>1358</v>
      </c>
      <c r="E82" s="109" t="s">
        <v>1427</v>
      </c>
      <c r="F82" s="110" t="s">
        <v>683</v>
      </c>
      <c r="G82" s="122" t="s">
        <v>705</v>
      </c>
      <c r="H82" s="108" t="s">
        <v>422</v>
      </c>
      <c r="I82" s="11" t="s">
        <v>725</v>
      </c>
      <c r="J82" s="162"/>
      <c r="K82" s="124"/>
      <c r="L82" s="124"/>
      <c r="M82" s="162"/>
      <c r="N82" s="124"/>
      <c r="O82" s="162"/>
      <c r="P82" s="83"/>
      <c r="Q82" s="83">
        <f>IFERROR(VLOOKUP(N82,入力表リスト!$A$3:$B$82,2,FALSE),0)</f>
        <v>0</v>
      </c>
      <c r="R82" s="83">
        <f t="shared" si="16"/>
        <v>0</v>
      </c>
      <c r="S82" s="83">
        <f t="shared" si="19"/>
        <v>0</v>
      </c>
      <c r="T82" s="124"/>
      <c r="U82" s="98"/>
      <c r="V82" s="83"/>
      <c r="W82" s="24"/>
      <c r="X82" s="83"/>
      <c r="Y82" s="83"/>
      <c r="Z82" s="24"/>
      <c r="AA82" s="83"/>
      <c r="AB82" s="83"/>
      <c r="AC82" s="83">
        <f>IFERROR(VLOOKUP(Z82,入力表リスト!$A$3:$B$82,2,FALSE),0)</f>
        <v>0</v>
      </c>
      <c r="AD82" s="83">
        <f t="shared" si="25"/>
        <v>0</v>
      </c>
      <c r="AE82" s="83">
        <f t="shared" si="20"/>
        <v>0</v>
      </c>
      <c r="AF82" s="26"/>
      <c r="AG82" s="125"/>
      <c r="AH82" s="83">
        <v>4</v>
      </c>
      <c r="AI82" s="24" t="s">
        <v>807</v>
      </c>
      <c r="AJ82" s="83"/>
      <c r="AK82" s="83">
        <v>4</v>
      </c>
      <c r="AL82" s="24" t="s">
        <v>1126</v>
      </c>
      <c r="AM82" s="83">
        <v>4</v>
      </c>
      <c r="AN82" s="83">
        <v>320</v>
      </c>
      <c r="AO82" s="83">
        <f>IFERROR(VLOOKUP(AL82,入力表リスト!$A$3:$B$82,2,FALSE),0)</f>
        <v>47</v>
      </c>
      <c r="AP82" s="83">
        <f t="shared" si="26"/>
        <v>60.16</v>
      </c>
      <c r="AQ82" s="83">
        <f t="shared" si="21"/>
        <v>1804.8</v>
      </c>
      <c r="AR82" s="26" t="s">
        <v>1488</v>
      </c>
      <c r="AS82" s="125"/>
      <c r="AT82" s="20"/>
      <c r="AU82" s="20"/>
      <c r="AV82" s="96">
        <f t="shared" si="22"/>
        <v>320</v>
      </c>
      <c r="AW82" s="20"/>
      <c r="AX82" s="20">
        <f t="shared" si="31"/>
        <v>0</v>
      </c>
      <c r="AY82" s="20">
        <f t="shared" si="27"/>
        <v>0</v>
      </c>
      <c r="AZ82" s="96">
        <f t="shared" si="28"/>
        <v>60.16</v>
      </c>
      <c r="BA82" s="96">
        <f t="shared" si="29"/>
        <v>1804.8</v>
      </c>
      <c r="BB82" s="20"/>
      <c r="BC82" s="20"/>
      <c r="BD82" s="20"/>
      <c r="BE82" s="20">
        <f t="shared" si="30"/>
        <v>0</v>
      </c>
      <c r="BF82" s="99"/>
      <c r="BG82" s="100"/>
      <c r="BH82" s="101"/>
      <c r="BI82" s="20"/>
      <c r="BJ82" s="20"/>
      <c r="BK82" s="85"/>
      <c r="BL82" s="64">
        <f t="shared" si="23"/>
        <v>4</v>
      </c>
      <c r="BM82" s="64">
        <f t="shared" si="24"/>
        <v>4</v>
      </c>
      <c r="BN82" s="64"/>
    </row>
    <row r="83" spans="1:66" s="60" customFormat="1" x14ac:dyDescent="0.45">
      <c r="A83" s="64"/>
      <c r="B83" s="23">
        <v>55</v>
      </c>
      <c r="C83" s="23">
        <v>7</v>
      </c>
      <c r="D83" s="23" t="s">
        <v>781</v>
      </c>
      <c r="E83" s="109" t="s">
        <v>1427</v>
      </c>
      <c r="F83" s="110" t="s">
        <v>683</v>
      </c>
      <c r="G83" s="122" t="s">
        <v>705</v>
      </c>
      <c r="H83" s="108" t="s">
        <v>422</v>
      </c>
      <c r="I83" s="11" t="s">
        <v>725</v>
      </c>
      <c r="J83" s="162"/>
      <c r="K83" s="124"/>
      <c r="L83" s="124"/>
      <c r="M83" s="162"/>
      <c r="N83" s="124"/>
      <c r="O83" s="162"/>
      <c r="P83" s="83"/>
      <c r="Q83" s="83">
        <f>IFERROR(VLOOKUP(N83,入力表リスト!$A$3:$B$82,2,FALSE),0)</f>
        <v>0</v>
      </c>
      <c r="R83" s="83">
        <f t="shared" si="16"/>
        <v>0</v>
      </c>
      <c r="S83" s="83">
        <f t="shared" si="19"/>
        <v>0</v>
      </c>
      <c r="T83" s="124"/>
      <c r="U83" s="98"/>
      <c r="V83" s="83"/>
      <c r="W83" s="24"/>
      <c r="X83" s="83"/>
      <c r="Y83" s="83"/>
      <c r="Z83" s="24"/>
      <c r="AA83" s="83"/>
      <c r="AB83" s="83"/>
      <c r="AC83" s="83">
        <f>IFERROR(VLOOKUP(Z83,入力表リスト!$A$3:$B$82,2,FALSE),0)</f>
        <v>0</v>
      </c>
      <c r="AD83" s="83">
        <f t="shared" si="25"/>
        <v>0</v>
      </c>
      <c r="AE83" s="83">
        <f t="shared" si="20"/>
        <v>0</v>
      </c>
      <c r="AF83" s="26"/>
      <c r="AG83" s="125"/>
      <c r="AH83" s="83">
        <v>6</v>
      </c>
      <c r="AI83" s="24" t="s">
        <v>807</v>
      </c>
      <c r="AJ83" s="83"/>
      <c r="AK83" s="83">
        <v>6</v>
      </c>
      <c r="AL83" s="24" t="s">
        <v>1039</v>
      </c>
      <c r="AM83" s="83">
        <v>6</v>
      </c>
      <c r="AN83" s="83">
        <v>320</v>
      </c>
      <c r="AO83" s="83">
        <f>IFERROR(VLOOKUP(AL83,入力表リスト!$A$3:$B$82,2,FALSE),0)</f>
        <v>22</v>
      </c>
      <c r="AP83" s="83">
        <f t="shared" si="26"/>
        <v>42.24</v>
      </c>
      <c r="AQ83" s="83">
        <f t="shared" si="21"/>
        <v>1267.2</v>
      </c>
      <c r="AR83" s="26" t="s">
        <v>1488</v>
      </c>
      <c r="AS83" s="125"/>
      <c r="AT83" s="20"/>
      <c r="AU83" s="20"/>
      <c r="AV83" s="96">
        <f t="shared" si="22"/>
        <v>320</v>
      </c>
      <c r="AW83" s="20"/>
      <c r="AX83" s="20">
        <f t="shared" si="31"/>
        <v>0</v>
      </c>
      <c r="AY83" s="20">
        <f t="shared" si="27"/>
        <v>0</v>
      </c>
      <c r="AZ83" s="96">
        <f t="shared" si="28"/>
        <v>42.24</v>
      </c>
      <c r="BA83" s="96">
        <f t="shared" si="29"/>
        <v>1267.2</v>
      </c>
      <c r="BB83" s="20"/>
      <c r="BC83" s="20"/>
      <c r="BD83" s="20"/>
      <c r="BE83" s="20">
        <f t="shared" si="30"/>
        <v>0</v>
      </c>
      <c r="BF83" s="99"/>
      <c r="BG83" s="100"/>
      <c r="BH83" s="101"/>
      <c r="BI83" s="20"/>
      <c r="BJ83" s="20"/>
      <c r="BK83" s="85"/>
      <c r="BL83" s="64">
        <f t="shared" si="23"/>
        <v>6</v>
      </c>
      <c r="BM83" s="64">
        <f t="shared" si="24"/>
        <v>6</v>
      </c>
      <c r="BN83" s="64"/>
    </row>
    <row r="84" spans="1:66" s="58" customFormat="1" x14ac:dyDescent="0.45">
      <c r="A84" s="64"/>
      <c r="B84" s="23">
        <v>55</v>
      </c>
      <c r="C84" s="23">
        <v>8</v>
      </c>
      <c r="D84" s="23" t="s">
        <v>781</v>
      </c>
      <c r="E84" s="21" t="s">
        <v>1429</v>
      </c>
      <c r="F84" s="110" t="s">
        <v>683</v>
      </c>
      <c r="G84" s="122" t="s">
        <v>705</v>
      </c>
      <c r="H84" s="108" t="s">
        <v>422</v>
      </c>
      <c r="I84" s="110" t="s">
        <v>725</v>
      </c>
      <c r="J84" s="162"/>
      <c r="K84" s="124"/>
      <c r="L84" s="124"/>
      <c r="M84" s="162"/>
      <c r="N84" s="124"/>
      <c r="O84" s="162"/>
      <c r="P84" s="83"/>
      <c r="Q84" s="83">
        <f>IFERROR(VLOOKUP(N84,入力表リスト!$A$3:$B$82,2,FALSE),0)</f>
        <v>0</v>
      </c>
      <c r="R84" s="83">
        <f t="shared" si="16"/>
        <v>0</v>
      </c>
      <c r="S84" s="83">
        <f t="shared" si="19"/>
        <v>0</v>
      </c>
      <c r="T84" s="124"/>
      <c r="U84" s="98"/>
      <c r="V84" s="83"/>
      <c r="W84" s="24"/>
      <c r="X84" s="83"/>
      <c r="Y84" s="83"/>
      <c r="Z84" s="24"/>
      <c r="AA84" s="83"/>
      <c r="AB84" s="83"/>
      <c r="AC84" s="83">
        <f>IFERROR(VLOOKUP(Z84,入力表リスト!$A$3:$B$82,2,FALSE),0)</f>
        <v>0</v>
      </c>
      <c r="AD84" s="83">
        <f t="shared" si="25"/>
        <v>0</v>
      </c>
      <c r="AE84" s="83">
        <f t="shared" si="20"/>
        <v>0</v>
      </c>
      <c r="AF84" s="104"/>
      <c r="AG84" s="125"/>
      <c r="AH84" s="83">
        <v>8</v>
      </c>
      <c r="AI84" s="24" t="s">
        <v>933</v>
      </c>
      <c r="AJ84" s="83"/>
      <c r="AK84" s="83">
        <v>4</v>
      </c>
      <c r="AL84" s="24" t="s">
        <v>1056</v>
      </c>
      <c r="AM84" s="83">
        <v>8</v>
      </c>
      <c r="AN84" s="83">
        <v>320</v>
      </c>
      <c r="AO84" s="83">
        <f>IFERROR(VLOOKUP(AL84,入力表リスト!$A$3:$B$82,2,FALSE),0)</f>
        <v>47</v>
      </c>
      <c r="AP84" s="83">
        <f t="shared" si="26"/>
        <v>120.32</v>
      </c>
      <c r="AQ84" s="83">
        <f t="shared" si="21"/>
        <v>3609.6</v>
      </c>
      <c r="AR84" s="26" t="s">
        <v>1431</v>
      </c>
      <c r="AS84" s="125"/>
      <c r="AT84" s="20"/>
      <c r="AU84" s="20"/>
      <c r="AV84" s="96">
        <f t="shared" si="22"/>
        <v>320</v>
      </c>
      <c r="AW84" s="20"/>
      <c r="AX84" s="20">
        <f t="shared" si="31"/>
        <v>0</v>
      </c>
      <c r="AY84" s="20">
        <f t="shared" si="27"/>
        <v>0</v>
      </c>
      <c r="AZ84" s="96">
        <f t="shared" si="28"/>
        <v>120.32</v>
      </c>
      <c r="BA84" s="96">
        <f t="shared" si="29"/>
        <v>3609.6</v>
      </c>
      <c r="BB84" s="20"/>
      <c r="BC84" s="20"/>
      <c r="BD84" s="20"/>
      <c r="BE84" s="20">
        <f t="shared" si="30"/>
        <v>0</v>
      </c>
      <c r="BF84" s="99"/>
      <c r="BG84" s="100"/>
      <c r="BH84" s="101"/>
      <c r="BI84" s="20"/>
      <c r="BJ84" s="20"/>
      <c r="BK84" s="64"/>
      <c r="BL84" s="64">
        <f t="shared" si="23"/>
        <v>8</v>
      </c>
      <c r="BM84" s="64">
        <f t="shared" si="24"/>
        <v>8</v>
      </c>
      <c r="BN84" s="64"/>
    </row>
    <row r="85" spans="1:66" s="58" customFormat="1" x14ac:dyDescent="0.45">
      <c r="A85" s="64"/>
      <c r="B85" s="23">
        <v>55</v>
      </c>
      <c r="C85" s="23">
        <v>9</v>
      </c>
      <c r="D85" s="23" t="s">
        <v>781</v>
      </c>
      <c r="E85" s="21" t="s">
        <v>1429</v>
      </c>
      <c r="F85" s="110" t="s">
        <v>683</v>
      </c>
      <c r="G85" s="122" t="s">
        <v>705</v>
      </c>
      <c r="H85" s="108" t="s">
        <v>422</v>
      </c>
      <c r="I85" s="110" t="s">
        <v>725</v>
      </c>
      <c r="J85" s="162"/>
      <c r="K85" s="124"/>
      <c r="L85" s="124"/>
      <c r="M85" s="162"/>
      <c r="N85" s="124"/>
      <c r="O85" s="162"/>
      <c r="P85" s="83"/>
      <c r="Q85" s="83">
        <f>IFERROR(VLOOKUP(N85,入力表リスト!$A$3:$B$82,2,FALSE),0)</f>
        <v>0</v>
      </c>
      <c r="R85" s="83">
        <f>O85*P85*Q85/1000</f>
        <v>0</v>
      </c>
      <c r="S85" s="83">
        <f>R85*$AY$10</f>
        <v>0</v>
      </c>
      <c r="T85" s="124"/>
      <c r="U85" s="98"/>
      <c r="V85" s="83"/>
      <c r="W85" s="24"/>
      <c r="X85" s="83"/>
      <c r="Y85" s="83"/>
      <c r="Z85" s="24"/>
      <c r="AA85" s="83"/>
      <c r="AB85" s="83"/>
      <c r="AC85" s="83">
        <f>IFERROR(VLOOKUP(Z85,入力表リスト!$A$3:$B$82,2,FALSE),0)</f>
        <v>0</v>
      </c>
      <c r="AD85" s="83">
        <f>AA85*AB85*AC85/1000</f>
        <v>0</v>
      </c>
      <c r="AE85" s="83">
        <f>AD85*$AY$10</f>
        <v>0</v>
      </c>
      <c r="AF85" s="104"/>
      <c r="AG85" s="125"/>
      <c r="AH85" s="83">
        <v>1</v>
      </c>
      <c r="AI85" s="24" t="s">
        <v>973</v>
      </c>
      <c r="AJ85" s="83"/>
      <c r="AK85" s="83">
        <v>1</v>
      </c>
      <c r="AL85" s="24" t="s">
        <v>1438</v>
      </c>
      <c r="AM85" s="83">
        <v>1</v>
      </c>
      <c r="AN85" s="83">
        <v>320</v>
      </c>
      <c r="AO85" s="83">
        <f>IFERROR(VLOOKUP(AL85,入力表リスト!$A$3:$B$82,2,FALSE),0)</f>
        <v>35</v>
      </c>
      <c r="AP85" s="83">
        <f>AM85*AN85*AO85/1000</f>
        <v>11.2</v>
      </c>
      <c r="AQ85" s="83">
        <f>AP85*$AY$10</f>
        <v>336</v>
      </c>
      <c r="AR85" s="26" t="s">
        <v>1430</v>
      </c>
      <c r="AS85" s="125"/>
      <c r="AT85" s="20"/>
      <c r="AU85" s="20"/>
      <c r="AV85" s="96">
        <f>P85+AB85+AN85</f>
        <v>320</v>
      </c>
      <c r="AW85" s="20"/>
      <c r="AX85" s="20">
        <f>AU85*AV85*AW85/1000</f>
        <v>0</v>
      </c>
      <c r="AY85" s="20">
        <f>AX85*$AY$10</f>
        <v>0</v>
      </c>
      <c r="AZ85" s="96">
        <f>R85+AD85+AP85-AX85</f>
        <v>11.2</v>
      </c>
      <c r="BA85" s="96">
        <f>S85+AE85+AQ85-AY85</f>
        <v>336</v>
      </c>
      <c r="BB85" s="20"/>
      <c r="BC85" s="20"/>
      <c r="BD85" s="20"/>
      <c r="BE85" s="20">
        <f>SUM(BB85:BD85)</f>
        <v>0</v>
      </c>
      <c r="BF85" s="99"/>
      <c r="BG85" s="100"/>
      <c r="BH85" s="101"/>
      <c r="BI85" s="20"/>
      <c r="BJ85" s="20"/>
      <c r="BK85" s="64"/>
      <c r="BL85" s="64">
        <f>SUM(J85,V85,AH85)</f>
        <v>1</v>
      </c>
      <c r="BM85" s="64">
        <f>SUM(O85,AA85,AM85)</f>
        <v>1</v>
      </c>
      <c r="BN85" s="64"/>
    </row>
    <row r="86" spans="1:66" s="58" customFormat="1" x14ac:dyDescent="0.45">
      <c r="A86" s="64"/>
      <c r="B86" s="23">
        <v>55</v>
      </c>
      <c r="C86" s="23">
        <v>10</v>
      </c>
      <c r="D86" s="23" t="s">
        <v>781</v>
      </c>
      <c r="E86" s="21" t="s">
        <v>1429</v>
      </c>
      <c r="F86" s="110" t="s">
        <v>683</v>
      </c>
      <c r="G86" s="122" t="s">
        <v>705</v>
      </c>
      <c r="H86" s="108" t="s">
        <v>422</v>
      </c>
      <c r="I86" s="110" t="s">
        <v>725</v>
      </c>
      <c r="J86" s="162"/>
      <c r="K86" s="124"/>
      <c r="L86" s="124"/>
      <c r="M86" s="162"/>
      <c r="N86" s="124"/>
      <c r="O86" s="162"/>
      <c r="P86" s="83"/>
      <c r="Q86" s="83">
        <f>IFERROR(VLOOKUP(N86,入力表リスト!$A$3:$B$82,2,FALSE),0)</f>
        <v>0</v>
      </c>
      <c r="R86" s="83">
        <f>O86*P86*Q86/1000</f>
        <v>0</v>
      </c>
      <c r="S86" s="83">
        <f>R86*$AY$10</f>
        <v>0</v>
      </c>
      <c r="T86" s="124"/>
      <c r="U86" s="98"/>
      <c r="V86" s="83"/>
      <c r="W86" s="24"/>
      <c r="X86" s="83"/>
      <c r="Y86" s="83"/>
      <c r="Z86" s="24"/>
      <c r="AA86" s="83"/>
      <c r="AB86" s="83"/>
      <c r="AC86" s="83">
        <f>IFERROR(VLOOKUP(Z86,入力表リスト!$A$3:$B$82,2,FALSE),0)</f>
        <v>0</v>
      </c>
      <c r="AD86" s="83">
        <f>AA86*AB86*AC86/1000</f>
        <v>0</v>
      </c>
      <c r="AE86" s="83">
        <f>AD86*$AY$10</f>
        <v>0</v>
      </c>
      <c r="AF86" s="104"/>
      <c r="AG86" s="125"/>
      <c r="AH86" s="83">
        <v>1</v>
      </c>
      <c r="AI86" s="24" t="s">
        <v>1491</v>
      </c>
      <c r="AJ86" s="83"/>
      <c r="AK86" s="83">
        <v>1</v>
      </c>
      <c r="AL86" s="24" t="s">
        <v>1126</v>
      </c>
      <c r="AM86" s="83">
        <v>1</v>
      </c>
      <c r="AN86" s="83">
        <v>320</v>
      </c>
      <c r="AO86" s="83">
        <f>IFERROR(VLOOKUP(AL86,入力表リスト!$A$3:$B$82,2,FALSE),0)</f>
        <v>47</v>
      </c>
      <c r="AP86" s="83">
        <f>AM86*AN86*AO86/1000</f>
        <v>15.04</v>
      </c>
      <c r="AQ86" s="83">
        <f>AP86*$AY$10</f>
        <v>451.2</v>
      </c>
      <c r="AR86" s="26" t="s">
        <v>1432</v>
      </c>
      <c r="AS86" s="125"/>
      <c r="AT86" s="20"/>
      <c r="AU86" s="20"/>
      <c r="AV86" s="96">
        <f>P86+AB86+AN86</f>
        <v>320</v>
      </c>
      <c r="AW86" s="20"/>
      <c r="AX86" s="20">
        <f>AU86*AV86*AW86/1000</f>
        <v>0</v>
      </c>
      <c r="AY86" s="20">
        <f>AX86*$AY$10</f>
        <v>0</v>
      </c>
      <c r="AZ86" s="96">
        <f>R86+AD86+AP86-AX86</f>
        <v>15.04</v>
      </c>
      <c r="BA86" s="96">
        <f>S86+AE86+AQ86-AY86</f>
        <v>451.2</v>
      </c>
      <c r="BB86" s="20"/>
      <c r="BC86" s="20"/>
      <c r="BD86" s="20"/>
      <c r="BE86" s="20">
        <f>SUM(BB86:BD86)</f>
        <v>0</v>
      </c>
      <c r="BF86" s="99"/>
      <c r="BG86" s="100"/>
      <c r="BH86" s="101"/>
      <c r="BI86" s="20"/>
      <c r="BJ86" s="20"/>
      <c r="BK86" s="64"/>
      <c r="BL86" s="64">
        <f>SUM(J86,V86,AH86)</f>
        <v>1</v>
      </c>
      <c r="BM86" s="64">
        <f>SUM(O86,AA86,AM86)</f>
        <v>1</v>
      </c>
      <c r="BN86" s="64"/>
    </row>
    <row r="87" spans="1:66" s="58" customFormat="1" x14ac:dyDescent="0.45">
      <c r="A87" s="64"/>
      <c r="B87" s="23">
        <v>55</v>
      </c>
      <c r="C87" s="23">
        <v>11</v>
      </c>
      <c r="D87" s="23" t="s">
        <v>781</v>
      </c>
      <c r="E87" s="21" t="s">
        <v>1429</v>
      </c>
      <c r="F87" s="110" t="s">
        <v>683</v>
      </c>
      <c r="G87" s="122" t="s">
        <v>705</v>
      </c>
      <c r="H87" s="108" t="s">
        <v>422</v>
      </c>
      <c r="I87" s="110" t="s">
        <v>725</v>
      </c>
      <c r="J87" s="162"/>
      <c r="K87" s="124"/>
      <c r="L87" s="124"/>
      <c r="M87" s="162"/>
      <c r="N87" s="124"/>
      <c r="O87" s="162"/>
      <c r="P87" s="83"/>
      <c r="Q87" s="83">
        <f>IFERROR(VLOOKUP(N87,入力表リスト!$A$3:$B$82,2,FALSE),0)</f>
        <v>0</v>
      </c>
      <c r="R87" s="83">
        <f t="shared" ref="R87" si="32">O87*P87*Q87/1000</f>
        <v>0</v>
      </c>
      <c r="S87" s="83">
        <f>R87*$AY$10</f>
        <v>0</v>
      </c>
      <c r="T87" s="124"/>
      <c r="U87" s="98"/>
      <c r="V87" s="83"/>
      <c r="W87" s="24"/>
      <c r="X87" s="83"/>
      <c r="Y87" s="83"/>
      <c r="Z87" s="24"/>
      <c r="AA87" s="83"/>
      <c r="AB87" s="83"/>
      <c r="AC87" s="83">
        <f>IFERROR(VLOOKUP(Z87,入力表リスト!$A$3:$B$82,2,FALSE),0)</f>
        <v>0</v>
      </c>
      <c r="AD87" s="83">
        <f t="shared" ref="AD87" si="33">AA87*AB87*AC87/1000</f>
        <v>0</v>
      </c>
      <c r="AE87" s="83">
        <f>AD87*$AY$10</f>
        <v>0</v>
      </c>
      <c r="AF87" s="104"/>
      <c r="AG87" s="125"/>
      <c r="AH87" s="83">
        <v>1</v>
      </c>
      <c r="AI87" s="24" t="s">
        <v>807</v>
      </c>
      <c r="AJ87" s="83"/>
      <c r="AK87" s="83">
        <v>1</v>
      </c>
      <c r="AL87" s="24" t="s">
        <v>1490</v>
      </c>
      <c r="AM87" s="83">
        <v>1</v>
      </c>
      <c r="AN87" s="83">
        <v>320</v>
      </c>
      <c r="AO87" s="83">
        <f>IFERROR(VLOOKUP(AL87,入力表リスト!$A$3:$B$82,2,FALSE),0)</f>
        <v>0</v>
      </c>
      <c r="AP87" s="83">
        <f t="shared" ref="AP87" si="34">AM87*AN87*AO87/1000</f>
        <v>0</v>
      </c>
      <c r="AQ87" s="83">
        <f>AP87*$AY$10</f>
        <v>0</v>
      </c>
      <c r="AR87" s="26" t="s">
        <v>1489</v>
      </c>
      <c r="AS87" s="125"/>
      <c r="AT87" s="20"/>
      <c r="AU87" s="20"/>
      <c r="AV87" s="96">
        <f t="shared" ref="AV87" si="35">P87+AB87+AN87</f>
        <v>320</v>
      </c>
      <c r="AW87" s="20"/>
      <c r="AX87" s="20">
        <f t="shared" ref="AX87" si="36">AU87*AV87*AW87/1000</f>
        <v>0</v>
      </c>
      <c r="AY87" s="20">
        <f t="shared" ref="AY87" si="37">AX87*$AY$10</f>
        <v>0</v>
      </c>
      <c r="AZ87" s="96">
        <f t="shared" ref="AZ87" si="38">R87+AD87+AP87-AX87</f>
        <v>0</v>
      </c>
      <c r="BA87" s="96">
        <f t="shared" ref="BA87" si="39">S87+AE87+AQ87-AY87</f>
        <v>0</v>
      </c>
      <c r="BB87" s="20"/>
      <c r="BC87" s="20"/>
      <c r="BD87" s="20"/>
      <c r="BE87" s="20">
        <f t="shared" ref="BE87" si="40">SUM(BB87:BD87)</f>
        <v>0</v>
      </c>
      <c r="BF87" s="99"/>
      <c r="BG87" s="100"/>
      <c r="BH87" s="101"/>
      <c r="BI87" s="20"/>
      <c r="BJ87" s="20"/>
      <c r="BK87" s="64"/>
      <c r="BL87" s="64">
        <f t="shared" ref="BL87" si="41">SUM(J87,V87,AH87)</f>
        <v>1</v>
      </c>
      <c r="BM87" s="64">
        <f t="shared" ref="BM87" si="42">SUM(O87,AA87,AM87)</f>
        <v>1</v>
      </c>
      <c r="BN87" s="64"/>
    </row>
    <row r="88" spans="1:66" s="58" customFormat="1" x14ac:dyDescent="0.45">
      <c r="A88" s="64"/>
      <c r="B88" s="23">
        <v>55</v>
      </c>
      <c r="C88" s="23">
        <v>12</v>
      </c>
      <c r="D88" s="23" t="s">
        <v>781</v>
      </c>
      <c r="E88" s="21" t="s">
        <v>1429</v>
      </c>
      <c r="F88" s="110" t="s">
        <v>683</v>
      </c>
      <c r="G88" s="122" t="s">
        <v>705</v>
      </c>
      <c r="H88" s="108" t="s">
        <v>422</v>
      </c>
      <c r="I88" s="110" t="s">
        <v>725</v>
      </c>
      <c r="J88" s="162"/>
      <c r="K88" s="124"/>
      <c r="L88" s="124"/>
      <c r="M88" s="162"/>
      <c r="N88" s="124"/>
      <c r="O88" s="162"/>
      <c r="P88" s="83"/>
      <c r="Q88" s="83">
        <f>IFERROR(VLOOKUP(N88,入力表リスト!$A$3:$B$82,2,FALSE),0)</f>
        <v>0</v>
      </c>
      <c r="R88" s="83">
        <f t="shared" ref="R88" si="43">O88*P88*Q88/1000</f>
        <v>0</v>
      </c>
      <c r="S88" s="83">
        <f t="shared" si="19"/>
        <v>0</v>
      </c>
      <c r="T88" s="124"/>
      <c r="U88" s="98"/>
      <c r="V88" s="83"/>
      <c r="W88" s="24"/>
      <c r="X88" s="83"/>
      <c r="Y88" s="83"/>
      <c r="Z88" s="24"/>
      <c r="AA88" s="83"/>
      <c r="AB88" s="83"/>
      <c r="AC88" s="83">
        <f>IFERROR(VLOOKUP(Z88,入力表リスト!$A$3:$B$82,2,FALSE),0)</f>
        <v>0</v>
      </c>
      <c r="AD88" s="83">
        <f t="shared" ref="AD88" si="44">AA88*AB88*AC88/1000</f>
        <v>0</v>
      </c>
      <c r="AE88" s="83">
        <f t="shared" si="20"/>
        <v>0</v>
      </c>
      <c r="AF88" s="104"/>
      <c r="AG88" s="125"/>
      <c r="AH88" s="83">
        <v>1</v>
      </c>
      <c r="AI88" s="24" t="s">
        <v>1129</v>
      </c>
      <c r="AJ88" s="83"/>
      <c r="AK88" s="83">
        <v>1</v>
      </c>
      <c r="AL88" s="24" t="s">
        <v>1136</v>
      </c>
      <c r="AM88" s="83">
        <v>1</v>
      </c>
      <c r="AN88" s="83">
        <v>320</v>
      </c>
      <c r="AO88" s="83">
        <f>IFERROR(VLOOKUP(AL88,入力表リスト!$A$3:$B$82,2,FALSE),0)</f>
        <v>80</v>
      </c>
      <c r="AP88" s="83">
        <f t="shared" ref="AP88" si="45">AM88*AN88*AO88/1000</f>
        <v>25.6</v>
      </c>
      <c r="AQ88" s="83">
        <f t="shared" si="21"/>
        <v>768</v>
      </c>
      <c r="AR88" s="26" t="s">
        <v>1492</v>
      </c>
      <c r="AS88" s="125"/>
      <c r="AT88" s="20"/>
      <c r="AU88" s="20"/>
      <c r="AV88" s="96">
        <f t="shared" ref="AV88" si="46">P88+AB88+AN88</f>
        <v>320</v>
      </c>
      <c r="AW88" s="20"/>
      <c r="AX88" s="20">
        <f t="shared" ref="AX88" si="47">AU88*AV88*AW88/1000</f>
        <v>0</v>
      </c>
      <c r="AY88" s="20">
        <f t="shared" ref="AY88" si="48">AX88*$AY$10</f>
        <v>0</v>
      </c>
      <c r="AZ88" s="96">
        <f t="shared" ref="AZ88" si="49">R88+AD88+AP88-AX88</f>
        <v>25.6</v>
      </c>
      <c r="BA88" s="96">
        <f t="shared" ref="BA88" si="50">S88+AE88+AQ88-AY88</f>
        <v>768</v>
      </c>
      <c r="BB88" s="20"/>
      <c r="BC88" s="20"/>
      <c r="BD88" s="20"/>
      <c r="BE88" s="20">
        <f t="shared" ref="BE88" si="51">SUM(BB88:BD88)</f>
        <v>0</v>
      </c>
      <c r="BF88" s="99"/>
      <c r="BG88" s="100"/>
      <c r="BH88" s="101"/>
      <c r="BI88" s="20"/>
      <c r="BJ88" s="20"/>
      <c r="BK88" s="64"/>
      <c r="BL88" s="64">
        <f t="shared" ref="BL88" si="52">SUM(J88,V88,AH88)</f>
        <v>1</v>
      </c>
      <c r="BM88" s="64">
        <f t="shared" ref="BM88" si="53">SUM(O88,AA88,AM88)</f>
        <v>1</v>
      </c>
      <c r="BN88" s="64"/>
    </row>
    <row r="89" spans="1:66" s="58" customFormat="1" x14ac:dyDescent="0.45">
      <c r="A89" s="64"/>
      <c r="B89" s="23">
        <v>55</v>
      </c>
      <c r="C89" s="23">
        <v>13</v>
      </c>
      <c r="D89" s="23" t="s">
        <v>781</v>
      </c>
      <c r="E89" s="21" t="s">
        <v>1429</v>
      </c>
      <c r="F89" s="110" t="s">
        <v>683</v>
      </c>
      <c r="G89" s="122" t="s">
        <v>705</v>
      </c>
      <c r="H89" s="108" t="s">
        <v>422</v>
      </c>
      <c r="I89" s="110" t="s">
        <v>725</v>
      </c>
      <c r="J89" s="162"/>
      <c r="K89" s="124"/>
      <c r="L89" s="124"/>
      <c r="M89" s="162"/>
      <c r="N89" s="124"/>
      <c r="O89" s="162"/>
      <c r="P89" s="83"/>
      <c r="Q89" s="83">
        <f>IFERROR(VLOOKUP(N89,入力表リスト!$A$3:$B$82,2,FALSE),0)</f>
        <v>0</v>
      </c>
      <c r="R89" s="83">
        <f t="shared" ref="R89" si="54">O89*P89*Q89/1000</f>
        <v>0</v>
      </c>
      <c r="S89" s="83">
        <f>R89*$AY$10</f>
        <v>0</v>
      </c>
      <c r="T89" s="124"/>
      <c r="U89" s="98"/>
      <c r="V89" s="83"/>
      <c r="W89" s="24"/>
      <c r="X89" s="83"/>
      <c r="Y89" s="83"/>
      <c r="Z89" s="24"/>
      <c r="AA89" s="83"/>
      <c r="AB89" s="83"/>
      <c r="AC89" s="83">
        <f>IFERROR(VLOOKUP(Z89,入力表リスト!$A$3:$B$82,2,FALSE),0)</f>
        <v>0</v>
      </c>
      <c r="AD89" s="83">
        <f t="shared" ref="AD89" si="55">AA89*AB89*AC89/1000</f>
        <v>0</v>
      </c>
      <c r="AE89" s="83">
        <f>AD89*$AY$10</f>
        <v>0</v>
      </c>
      <c r="AF89" s="104"/>
      <c r="AG89" s="125"/>
      <c r="AH89" s="83">
        <v>1</v>
      </c>
      <c r="AI89" s="24" t="s">
        <v>985</v>
      </c>
      <c r="AJ89" s="83"/>
      <c r="AK89" s="83">
        <v>1</v>
      </c>
      <c r="AL89" s="24" t="s">
        <v>1494</v>
      </c>
      <c r="AM89" s="83">
        <v>1</v>
      </c>
      <c r="AN89" s="83">
        <v>320</v>
      </c>
      <c r="AO89" s="83">
        <f>IFERROR(VLOOKUP(AL89,入力表リスト!$A$3:$B$82,2,FALSE),0)</f>
        <v>90</v>
      </c>
      <c r="AP89" s="83">
        <f t="shared" ref="AP89" si="56">AM89*AN89*AO89/1000</f>
        <v>28.8</v>
      </c>
      <c r="AQ89" s="83">
        <f>AP89*$AY$10</f>
        <v>864</v>
      </c>
      <c r="AR89" s="26" t="s">
        <v>1168</v>
      </c>
      <c r="AS89" s="125"/>
      <c r="AT89" s="20"/>
      <c r="AU89" s="20"/>
      <c r="AV89" s="96">
        <f t="shared" ref="AV89" si="57">P89+AB89+AN89</f>
        <v>320</v>
      </c>
      <c r="AW89" s="20"/>
      <c r="AX89" s="20">
        <f t="shared" ref="AX89" si="58">AU89*AV89*AW89/1000</f>
        <v>0</v>
      </c>
      <c r="AY89" s="20">
        <f t="shared" ref="AY89" si="59">AX89*$AY$10</f>
        <v>0</v>
      </c>
      <c r="AZ89" s="96">
        <f t="shared" ref="AZ89" si="60">R89+AD89+AP89-AX89</f>
        <v>28.8</v>
      </c>
      <c r="BA89" s="96">
        <f t="shared" ref="BA89" si="61">S89+AE89+AQ89-AY89</f>
        <v>864</v>
      </c>
      <c r="BB89" s="20"/>
      <c r="BC89" s="20"/>
      <c r="BD89" s="20"/>
      <c r="BE89" s="20">
        <f t="shared" ref="BE89" si="62">SUM(BB89:BD89)</f>
        <v>0</v>
      </c>
      <c r="BF89" s="99"/>
      <c r="BG89" s="100"/>
      <c r="BH89" s="101"/>
      <c r="BI89" s="20"/>
      <c r="BJ89" s="20"/>
      <c r="BK89" s="64"/>
      <c r="BL89" s="64">
        <f t="shared" ref="BL89" si="63">SUM(J89,V89,AH89)</f>
        <v>1</v>
      </c>
      <c r="BM89" s="64">
        <f t="shared" ref="BM89" si="64">SUM(O89,AA89,AM89)</f>
        <v>1</v>
      </c>
      <c r="BN89" s="64"/>
    </row>
    <row r="90" spans="1:66" s="58" customFormat="1" x14ac:dyDescent="0.45">
      <c r="A90" s="64"/>
      <c r="B90" s="23">
        <v>55</v>
      </c>
      <c r="C90" s="23">
        <v>14</v>
      </c>
      <c r="D90" s="23" t="s">
        <v>781</v>
      </c>
      <c r="E90" s="21" t="s">
        <v>1429</v>
      </c>
      <c r="F90" s="110" t="s">
        <v>683</v>
      </c>
      <c r="G90" s="122" t="s">
        <v>705</v>
      </c>
      <c r="H90" s="108" t="s">
        <v>422</v>
      </c>
      <c r="I90" s="110" t="s">
        <v>725</v>
      </c>
      <c r="J90" s="162"/>
      <c r="K90" s="124"/>
      <c r="L90" s="124"/>
      <c r="M90" s="162"/>
      <c r="N90" s="124"/>
      <c r="O90" s="162"/>
      <c r="P90" s="83"/>
      <c r="Q90" s="83">
        <f>IFERROR(VLOOKUP(N90,入力表リスト!$A$3:$B$82,2,FALSE),0)</f>
        <v>0</v>
      </c>
      <c r="R90" s="83">
        <f t="shared" si="16"/>
        <v>0</v>
      </c>
      <c r="S90" s="83">
        <f t="shared" si="19"/>
        <v>0</v>
      </c>
      <c r="T90" s="124"/>
      <c r="U90" s="98"/>
      <c r="V90" s="83"/>
      <c r="W90" s="24"/>
      <c r="X90" s="83"/>
      <c r="Y90" s="83"/>
      <c r="Z90" s="24"/>
      <c r="AA90" s="83"/>
      <c r="AB90" s="83"/>
      <c r="AC90" s="83">
        <f>IFERROR(VLOOKUP(Z90,入力表リスト!$A$3:$B$82,2,FALSE),0)</f>
        <v>0</v>
      </c>
      <c r="AD90" s="83">
        <f t="shared" si="25"/>
        <v>0</v>
      </c>
      <c r="AE90" s="83">
        <f t="shared" si="20"/>
        <v>0</v>
      </c>
      <c r="AF90" s="104"/>
      <c r="AG90" s="125"/>
      <c r="AH90" s="83">
        <v>4</v>
      </c>
      <c r="AI90" s="24" t="s">
        <v>1352</v>
      </c>
      <c r="AJ90" s="83"/>
      <c r="AK90" s="83">
        <v>4</v>
      </c>
      <c r="AL90" s="24" t="s">
        <v>1393</v>
      </c>
      <c r="AM90" s="83">
        <v>4</v>
      </c>
      <c r="AN90" s="83">
        <v>320</v>
      </c>
      <c r="AO90" s="83">
        <f>IFERROR(VLOOKUP(AL90,入力表リスト!$A$3:$B$82,2,FALSE),0)</f>
        <v>0</v>
      </c>
      <c r="AP90" s="83">
        <f t="shared" si="26"/>
        <v>0</v>
      </c>
      <c r="AQ90" s="83">
        <f t="shared" si="21"/>
        <v>0</v>
      </c>
      <c r="AR90" s="123" t="s">
        <v>1471</v>
      </c>
      <c r="AS90" s="125"/>
      <c r="AT90" s="20"/>
      <c r="AU90" s="20"/>
      <c r="AV90" s="96">
        <f t="shared" si="22"/>
        <v>320</v>
      </c>
      <c r="AW90" s="20"/>
      <c r="AX90" s="20">
        <f t="shared" si="31"/>
        <v>0</v>
      </c>
      <c r="AY90" s="20">
        <f t="shared" si="27"/>
        <v>0</v>
      </c>
      <c r="AZ90" s="96">
        <f t="shared" si="28"/>
        <v>0</v>
      </c>
      <c r="BA90" s="96">
        <f t="shared" si="29"/>
        <v>0</v>
      </c>
      <c r="BB90" s="20"/>
      <c r="BC90" s="20"/>
      <c r="BD90" s="20"/>
      <c r="BE90" s="20">
        <f t="shared" si="30"/>
        <v>0</v>
      </c>
      <c r="BF90" s="99"/>
      <c r="BG90" s="100"/>
      <c r="BH90" s="101"/>
      <c r="BI90" s="20"/>
      <c r="BJ90" s="20"/>
      <c r="BK90" s="64"/>
      <c r="BL90" s="64">
        <f t="shared" si="23"/>
        <v>4</v>
      </c>
      <c r="BM90" s="64">
        <f t="shared" si="24"/>
        <v>4</v>
      </c>
      <c r="BN90" s="64"/>
    </row>
    <row r="91" spans="1:66" s="58" customFormat="1" x14ac:dyDescent="0.45">
      <c r="A91" s="64"/>
      <c r="B91" s="23">
        <v>55</v>
      </c>
      <c r="C91" s="23">
        <v>15</v>
      </c>
      <c r="D91" s="23" t="s">
        <v>781</v>
      </c>
      <c r="E91" s="21" t="s">
        <v>1429</v>
      </c>
      <c r="F91" s="110" t="s">
        <v>683</v>
      </c>
      <c r="G91" s="122" t="s">
        <v>705</v>
      </c>
      <c r="H91" s="108" t="s">
        <v>422</v>
      </c>
      <c r="I91" s="110" t="s">
        <v>725</v>
      </c>
      <c r="J91" s="162"/>
      <c r="K91" s="124"/>
      <c r="L91" s="124"/>
      <c r="M91" s="162"/>
      <c r="N91" s="124"/>
      <c r="O91" s="162"/>
      <c r="P91" s="83"/>
      <c r="Q91" s="83">
        <f>IFERROR(VLOOKUP(N91,入力表リスト!$A$3:$B$82,2,FALSE),0)</f>
        <v>0</v>
      </c>
      <c r="R91" s="83">
        <f t="shared" si="16"/>
        <v>0</v>
      </c>
      <c r="S91" s="83">
        <f t="shared" si="19"/>
        <v>0</v>
      </c>
      <c r="T91" s="124"/>
      <c r="U91" s="98"/>
      <c r="V91" s="83"/>
      <c r="W91" s="24"/>
      <c r="X91" s="83"/>
      <c r="Y91" s="83"/>
      <c r="Z91" s="24"/>
      <c r="AA91" s="83"/>
      <c r="AB91" s="83"/>
      <c r="AC91" s="83">
        <f>IFERROR(VLOOKUP(Z91,入力表リスト!$A$3:$B$82,2,FALSE),0)</f>
        <v>0</v>
      </c>
      <c r="AD91" s="83">
        <f t="shared" si="25"/>
        <v>0</v>
      </c>
      <c r="AE91" s="83">
        <f t="shared" si="20"/>
        <v>0</v>
      </c>
      <c r="AF91" s="104"/>
      <c r="AG91" s="125"/>
      <c r="AH91" s="83">
        <v>4</v>
      </c>
      <c r="AI91" s="24" t="s">
        <v>1352</v>
      </c>
      <c r="AJ91" s="83"/>
      <c r="AK91" s="83">
        <v>4</v>
      </c>
      <c r="AL91" s="24" t="s">
        <v>1393</v>
      </c>
      <c r="AM91" s="83">
        <v>4</v>
      </c>
      <c r="AN91" s="83">
        <v>320</v>
      </c>
      <c r="AO91" s="83">
        <f>IFERROR(VLOOKUP(AL91,入力表リスト!$A$3:$B$82,2,FALSE),0)</f>
        <v>0</v>
      </c>
      <c r="AP91" s="83">
        <f t="shared" si="26"/>
        <v>0</v>
      </c>
      <c r="AQ91" s="83">
        <f t="shared" si="21"/>
        <v>0</v>
      </c>
      <c r="AR91" s="123" t="s">
        <v>1472</v>
      </c>
      <c r="AS91" s="125"/>
      <c r="AT91" s="20"/>
      <c r="AU91" s="20"/>
      <c r="AV91" s="96">
        <f t="shared" si="22"/>
        <v>320</v>
      </c>
      <c r="AW91" s="20"/>
      <c r="AX91" s="20">
        <f t="shared" si="31"/>
        <v>0</v>
      </c>
      <c r="AY91" s="20">
        <f t="shared" si="27"/>
        <v>0</v>
      </c>
      <c r="AZ91" s="96">
        <f t="shared" si="28"/>
        <v>0</v>
      </c>
      <c r="BA91" s="96">
        <f t="shared" si="29"/>
        <v>0</v>
      </c>
      <c r="BB91" s="20"/>
      <c r="BC91" s="20"/>
      <c r="BD91" s="20"/>
      <c r="BE91" s="20">
        <f t="shared" si="30"/>
        <v>0</v>
      </c>
      <c r="BF91" s="99"/>
      <c r="BG91" s="100"/>
      <c r="BH91" s="101"/>
      <c r="BI91" s="20"/>
      <c r="BJ91" s="20"/>
      <c r="BK91" s="64"/>
      <c r="BL91" s="64">
        <f t="shared" si="23"/>
        <v>4</v>
      </c>
      <c r="BM91" s="64">
        <f t="shared" si="24"/>
        <v>4</v>
      </c>
      <c r="BN91" s="64"/>
    </row>
    <row r="92" spans="1:66" s="58" customFormat="1" x14ac:dyDescent="0.45">
      <c r="A92" s="64"/>
      <c r="B92" s="23">
        <v>55</v>
      </c>
      <c r="C92" s="23">
        <v>16</v>
      </c>
      <c r="D92" s="23" t="s">
        <v>781</v>
      </c>
      <c r="E92" s="21" t="s">
        <v>1429</v>
      </c>
      <c r="F92" s="110" t="s">
        <v>683</v>
      </c>
      <c r="G92" s="122" t="s">
        <v>705</v>
      </c>
      <c r="H92" s="108" t="s">
        <v>422</v>
      </c>
      <c r="I92" s="110" t="s">
        <v>725</v>
      </c>
      <c r="J92" s="162"/>
      <c r="K92" s="124"/>
      <c r="L92" s="124"/>
      <c r="M92" s="162"/>
      <c r="N92" s="124"/>
      <c r="O92" s="162"/>
      <c r="P92" s="83"/>
      <c r="Q92" s="83">
        <f>IFERROR(VLOOKUP(N92,入力表リスト!$A$3:$B$82,2,FALSE),0)</f>
        <v>0</v>
      </c>
      <c r="R92" s="83">
        <f t="shared" si="16"/>
        <v>0</v>
      </c>
      <c r="S92" s="83">
        <f t="shared" si="19"/>
        <v>0</v>
      </c>
      <c r="T92" s="124"/>
      <c r="U92" s="98"/>
      <c r="V92" s="83"/>
      <c r="W92" s="24"/>
      <c r="X92" s="83"/>
      <c r="Y92" s="83"/>
      <c r="Z92" s="24"/>
      <c r="AA92" s="83"/>
      <c r="AB92" s="83"/>
      <c r="AC92" s="83">
        <f>IFERROR(VLOOKUP(Z92,入力表リスト!$A$3:$B$82,2,FALSE),0)</f>
        <v>0</v>
      </c>
      <c r="AD92" s="83">
        <f t="shared" si="25"/>
        <v>0</v>
      </c>
      <c r="AE92" s="83">
        <f t="shared" si="20"/>
        <v>0</v>
      </c>
      <c r="AF92" s="104"/>
      <c r="AG92" s="125"/>
      <c r="AH92" s="83">
        <v>2</v>
      </c>
      <c r="AI92" s="24" t="s">
        <v>973</v>
      </c>
      <c r="AJ92" s="83"/>
      <c r="AK92" s="83">
        <v>2</v>
      </c>
      <c r="AL92" s="24" t="s">
        <v>1126</v>
      </c>
      <c r="AM92" s="83">
        <v>2</v>
      </c>
      <c r="AN92" s="83">
        <v>320</v>
      </c>
      <c r="AO92" s="83">
        <f>IFERROR(VLOOKUP(AL92,入力表リスト!$A$3:$B$82,2,FALSE),0)</f>
        <v>47</v>
      </c>
      <c r="AP92" s="83">
        <f t="shared" si="26"/>
        <v>30.08</v>
      </c>
      <c r="AQ92" s="83">
        <f t="shared" si="21"/>
        <v>902.4</v>
      </c>
      <c r="AR92" s="26" t="s">
        <v>1433</v>
      </c>
      <c r="AS92" s="125"/>
      <c r="AT92" s="20"/>
      <c r="AU92" s="20"/>
      <c r="AV92" s="96">
        <f t="shared" si="22"/>
        <v>320</v>
      </c>
      <c r="AW92" s="20"/>
      <c r="AX92" s="20">
        <f t="shared" si="31"/>
        <v>0</v>
      </c>
      <c r="AY92" s="20">
        <f t="shared" si="27"/>
        <v>0</v>
      </c>
      <c r="AZ92" s="96">
        <f t="shared" si="28"/>
        <v>30.08</v>
      </c>
      <c r="BA92" s="96">
        <f t="shared" si="29"/>
        <v>902.4</v>
      </c>
      <c r="BB92" s="20"/>
      <c r="BC92" s="20"/>
      <c r="BD92" s="20"/>
      <c r="BE92" s="20">
        <f t="shared" si="30"/>
        <v>0</v>
      </c>
      <c r="BF92" s="99"/>
      <c r="BG92" s="100"/>
      <c r="BH92" s="101"/>
      <c r="BI92" s="20"/>
      <c r="BJ92" s="20"/>
      <c r="BK92" s="64"/>
      <c r="BL92" s="64">
        <f t="shared" si="23"/>
        <v>2</v>
      </c>
      <c r="BM92" s="64">
        <f t="shared" si="24"/>
        <v>2</v>
      </c>
      <c r="BN92" s="64"/>
    </row>
    <row r="93" spans="1:66" s="58" customFormat="1" x14ac:dyDescent="0.45">
      <c r="A93" s="64"/>
      <c r="B93" s="23">
        <v>55</v>
      </c>
      <c r="C93" s="23">
        <v>17</v>
      </c>
      <c r="D93" s="23" t="s">
        <v>781</v>
      </c>
      <c r="E93" s="21" t="s">
        <v>1429</v>
      </c>
      <c r="F93" s="110" t="s">
        <v>683</v>
      </c>
      <c r="G93" s="122" t="s">
        <v>705</v>
      </c>
      <c r="H93" s="108" t="s">
        <v>422</v>
      </c>
      <c r="I93" s="110" t="s">
        <v>725</v>
      </c>
      <c r="J93" s="162"/>
      <c r="K93" s="124"/>
      <c r="L93" s="124"/>
      <c r="M93" s="162"/>
      <c r="N93" s="124"/>
      <c r="O93" s="162"/>
      <c r="P93" s="83"/>
      <c r="Q93" s="83">
        <f>IFERROR(VLOOKUP(N93,入力表リスト!$A$3:$B$82,2,FALSE),0)</f>
        <v>0</v>
      </c>
      <c r="R93" s="83">
        <f t="shared" ref="R93" si="65">O93*P93*Q93/1000</f>
        <v>0</v>
      </c>
      <c r="S93" s="83">
        <f t="shared" si="19"/>
        <v>0</v>
      </c>
      <c r="T93" s="124"/>
      <c r="U93" s="98"/>
      <c r="V93" s="83"/>
      <c r="W93" s="24"/>
      <c r="X93" s="83"/>
      <c r="Y93" s="83"/>
      <c r="Z93" s="24"/>
      <c r="AA93" s="83"/>
      <c r="AB93" s="83"/>
      <c r="AC93" s="83">
        <f>IFERROR(VLOOKUP(Z93,入力表リスト!$A$3:$B$82,2,FALSE),0)</f>
        <v>0</v>
      </c>
      <c r="AD93" s="83">
        <f t="shared" ref="AD93" si="66">AA93*AB93*AC93/1000</f>
        <v>0</v>
      </c>
      <c r="AE93" s="83">
        <f t="shared" si="20"/>
        <v>0</v>
      </c>
      <c r="AF93" s="104"/>
      <c r="AG93" s="125"/>
      <c r="AH93" s="83">
        <v>4</v>
      </c>
      <c r="AI93" s="24" t="s">
        <v>933</v>
      </c>
      <c r="AJ93" s="83"/>
      <c r="AK93" s="83">
        <v>2</v>
      </c>
      <c r="AL93" s="24" t="s">
        <v>1126</v>
      </c>
      <c r="AM93" s="83">
        <v>4</v>
      </c>
      <c r="AN93" s="83">
        <v>320</v>
      </c>
      <c r="AO93" s="83">
        <f>IFERROR(VLOOKUP(AL93,入力表リスト!$A$3:$B$82,2,FALSE),0)</f>
        <v>47</v>
      </c>
      <c r="AP93" s="83">
        <f t="shared" ref="AP93" si="67">AM93*AN93*AO93/1000</f>
        <v>60.16</v>
      </c>
      <c r="AQ93" s="83">
        <f t="shared" si="21"/>
        <v>1804.8</v>
      </c>
      <c r="AR93" s="26" t="s">
        <v>1493</v>
      </c>
      <c r="AS93" s="125"/>
      <c r="AT93" s="20"/>
      <c r="AU93" s="20"/>
      <c r="AV93" s="96">
        <f t="shared" ref="AV93" si="68">P93+AB93+AN93</f>
        <v>320</v>
      </c>
      <c r="AW93" s="20"/>
      <c r="AX93" s="20">
        <f t="shared" ref="AX93" si="69">AU93*AV93*AW93/1000</f>
        <v>0</v>
      </c>
      <c r="AY93" s="20">
        <f t="shared" ref="AY93" si="70">AX93*$AY$10</f>
        <v>0</v>
      </c>
      <c r="AZ93" s="96">
        <f t="shared" ref="AZ93" si="71">R93+AD93+AP93-AX93</f>
        <v>60.16</v>
      </c>
      <c r="BA93" s="96">
        <f t="shared" ref="BA93" si="72">S93+AE93+AQ93-AY93</f>
        <v>1804.8</v>
      </c>
      <c r="BB93" s="20"/>
      <c r="BC93" s="20"/>
      <c r="BD93" s="20"/>
      <c r="BE93" s="20">
        <f t="shared" ref="BE93" si="73">SUM(BB93:BD93)</f>
        <v>0</v>
      </c>
      <c r="BF93" s="99"/>
      <c r="BG93" s="100"/>
      <c r="BH93" s="101"/>
      <c r="BI93" s="20"/>
      <c r="BJ93" s="20"/>
      <c r="BK93" s="64"/>
      <c r="BL93" s="64">
        <f t="shared" ref="BL93" si="74">SUM(J93,V93,AH93)</f>
        <v>4</v>
      </c>
      <c r="BM93" s="64">
        <f t="shared" ref="BM93" si="75">SUM(O93,AA93,AM93)</f>
        <v>4</v>
      </c>
      <c r="BN93" s="64"/>
    </row>
    <row r="94" spans="1:66" s="58" customFormat="1" x14ac:dyDescent="0.45">
      <c r="A94" s="64"/>
      <c r="B94" s="23">
        <v>55</v>
      </c>
      <c r="C94" s="23">
        <v>18</v>
      </c>
      <c r="D94" s="23" t="s">
        <v>781</v>
      </c>
      <c r="E94" s="21" t="s">
        <v>1429</v>
      </c>
      <c r="F94" s="110" t="s">
        <v>683</v>
      </c>
      <c r="G94" s="122" t="s">
        <v>705</v>
      </c>
      <c r="H94" s="108" t="s">
        <v>422</v>
      </c>
      <c r="I94" s="110" t="s">
        <v>725</v>
      </c>
      <c r="J94" s="162"/>
      <c r="K94" s="124"/>
      <c r="L94" s="124"/>
      <c r="M94" s="162"/>
      <c r="N94" s="124"/>
      <c r="O94" s="162"/>
      <c r="P94" s="83"/>
      <c r="Q94" s="83">
        <f>IFERROR(VLOOKUP(N94,入力表リスト!$A$3:$B$82,2,FALSE),0)</f>
        <v>0</v>
      </c>
      <c r="R94" s="83">
        <f t="shared" si="16"/>
        <v>0</v>
      </c>
      <c r="S94" s="83">
        <f t="shared" si="19"/>
        <v>0</v>
      </c>
      <c r="T94" s="124"/>
      <c r="U94" s="98"/>
      <c r="V94" s="83"/>
      <c r="W94" s="24"/>
      <c r="X94" s="83"/>
      <c r="Y94" s="83"/>
      <c r="Z94" s="24"/>
      <c r="AA94" s="83"/>
      <c r="AB94" s="83"/>
      <c r="AC94" s="83">
        <f>IFERROR(VLOOKUP(Z94,入力表リスト!$A$3:$B$82,2,FALSE),0)</f>
        <v>0</v>
      </c>
      <c r="AD94" s="83">
        <f t="shared" si="25"/>
        <v>0</v>
      </c>
      <c r="AE94" s="83">
        <f t="shared" si="20"/>
        <v>0</v>
      </c>
      <c r="AF94" s="104"/>
      <c r="AG94" s="125"/>
      <c r="AH94" s="83">
        <v>22</v>
      </c>
      <c r="AI94" s="24" t="s">
        <v>933</v>
      </c>
      <c r="AJ94" s="83"/>
      <c r="AK94" s="83">
        <v>11</v>
      </c>
      <c r="AL94" s="24" t="s">
        <v>1126</v>
      </c>
      <c r="AM94" s="83">
        <v>22</v>
      </c>
      <c r="AN94" s="83">
        <v>320</v>
      </c>
      <c r="AO94" s="83">
        <f>IFERROR(VLOOKUP(AL94,入力表リスト!$A$3:$B$82,2,FALSE),0)</f>
        <v>47</v>
      </c>
      <c r="AP94" s="83">
        <f t="shared" si="26"/>
        <v>330.88</v>
      </c>
      <c r="AQ94" s="83">
        <f t="shared" si="21"/>
        <v>9926.4</v>
      </c>
      <c r="AR94" s="26" t="s">
        <v>1434</v>
      </c>
      <c r="AS94" s="125"/>
      <c r="AT94" s="20"/>
      <c r="AU94" s="20"/>
      <c r="AV94" s="96">
        <f t="shared" si="22"/>
        <v>320</v>
      </c>
      <c r="AW94" s="20"/>
      <c r="AX94" s="20">
        <f t="shared" si="31"/>
        <v>0</v>
      </c>
      <c r="AY94" s="20">
        <f t="shared" si="27"/>
        <v>0</v>
      </c>
      <c r="AZ94" s="96">
        <f t="shared" si="28"/>
        <v>330.88</v>
      </c>
      <c r="BA94" s="96">
        <f t="shared" si="29"/>
        <v>9926.4</v>
      </c>
      <c r="BB94" s="20"/>
      <c r="BC94" s="20"/>
      <c r="BD94" s="20"/>
      <c r="BE94" s="20">
        <f t="shared" si="30"/>
        <v>0</v>
      </c>
      <c r="BF94" s="99"/>
      <c r="BG94" s="100"/>
      <c r="BH94" s="101"/>
      <c r="BI94" s="20"/>
      <c r="BJ94" s="20"/>
      <c r="BK94" s="64"/>
      <c r="BL94" s="64">
        <f t="shared" si="23"/>
        <v>22</v>
      </c>
      <c r="BM94" s="64">
        <f t="shared" si="24"/>
        <v>22</v>
      </c>
      <c r="BN94" s="64"/>
    </row>
    <row r="95" spans="1:66" s="58" customFormat="1" x14ac:dyDescent="0.45">
      <c r="A95" s="64"/>
      <c r="B95" s="23">
        <v>55</v>
      </c>
      <c r="C95" s="23">
        <v>19</v>
      </c>
      <c r="D95" s="23" t="s">
        <v>781</v>
      </c>
      <c r="E95" s="21" t="s">
        <v>1429</v>
      </c>
      <c r="F95" s="110" t="s">
        <v>683</v>
      </c>
      <c r="G95" s="122" t="s">
        <v>705</v>
      </c>
      <c r="H95" s="108" t="s">
        <v>422</v>
      </c>
      <c r="I95" s="110" t="s">
        <v>725</v>
      </c>
      <c r="J95" s="162"/>
      <c r="K95" s="124"/>
      <c r="L95" s="124"/>
      <c r="M95" s="162"/>
      <c r="N95" s="124"/>
      <c r="O95" s="162"/>
      <c r="P95" s="83"/>
      <c r="Q95" s="83">
        <f>IFERROR(VLOOKUP(N95,入力表リスト!$A$3:$B$82,2,FALSE),0)</f>
        <v>0</v>
      </c>
      <c r="R95" s="83">
        <f t="shared" ref="R95" si="76">O95*P95*Q95/1000</f>
        <v>0</v>
      </c>
      <c r="S95" s="83">
        <f t="shared" si="19"/>
        <v>0</v>
      </c>
      <c r="T95" s="124"/>
      <c r="U95" s="98"/>
      <c r="V95" s="83"/>
      <c r="W95" s="24"/>
      <c r="X95" s="83"/>
      <c r="Y95" s="83"/>
      <c r="Z95" s="24"/>
      <c r="AA95" s="83"/>
      <c r="AB95" s="83"/>
      <c r="AC95" s="83">
        <f>IFERROR(VLOOKUP(Z95,入力表リスト!$A$3:$B$82,2,FALSE),0)</f>
        <v>0</v>
      </c>
      <c r="AD95" s="83">
        <f t="shared" ref="AD95" si="77">AA95*AB95*AC95/1000</f>
        <v>0</v>
      </c>
      <c r="AE95" s="83">
        <f t="shared" si="20"/>
        <v>0</v>
      </c>
      <c r="AF95" s="104"/>
      <c r="AG95" s="125"/>
      <c r="AH95" s="83">
        <v>5</v>
      </c>
      <c r="AI95" s="24" t="s">
        <v>973</v>
      </c>
      <c r="AJ95" s="83"/>
      <c r="AK95" s="83">
        <v>5</v>
      </c>
      <c r="AL95" s="24" t="s">
        <v>1126</v>
      </c>
      <c r="AM95" s="83">
        <v>5</v>
      </c>
      <c r="AN95" s="83">
        <v>320</v>
      </c>
      <c r="AO95" s="83">
        <f>IFERROR(VLOOKUP(AL95,入力表リスト!$A$3:$B$82,2,FALSE),0)</f>
        <v>47</v>
      </c>
      <c r="AP95" s="83">
        <f t="shared" ref="AP95" si="78">AM95*AN95*AO95/1000</f>
        <v>75.2</v>
      </c>
      <c r="AQ95" s="83">
        <f t="shared" si="21"/>
        <v>2256</v>
      </c>
      <c r="AR95" s="26" t="s">
        <v>1434</v>
      </c>
      <c r="AS95" s="125"/>
      <c r="AT95" s="20"/>
      <c r="AU95" s="20"/>
      <c r="AV95" s="96">
        <f t="shared" ref="AV95" si="79">P95+AB95+AN95</f>
        <v>320</v>
      </c>
      <c r="AW95" s="20"/>
      <c r="AX95" s="20">
        <f t="shared" ref="AX95" si="80">AU95*AV95*AW95/1000</f>
        <v>0</v>
      </c>
      <c r="AY95" s="20">
        <f t="shared" ref="AY95" si="81">AX95*$AY$10</f>
        <v>0</v>
      </c>
      <c r="AZ95" s="96">
        <f t="shared" ref="AZ95" si="82">R95+AD95+AP95-AX95</f>
        <v>75.2</v>
      </c>
      <c r="BA95" s="96">
        <f t="shared" ref="BA95" si="83">S95+AE95+AQ95-AY95</f>
        <v>2256</v>
      </c>
      <c r="BB95" s="20"/>
      <c r="BC95" s="20"/>
      <c r="BD95" s="20"/>
      <c r="BE95" s="20">
        <f t="shared" ref="BE95" si="84">SUM(BB95:BD95)</f>
        <v>0</v>
      </c>
      <c r="BF95" s="99"/>
      <c r="BG95" s="100"/>
      <c r="BH95" s="101"/>
      <c r="BI95" s="20"/>
      <c r="BJ95" s="20"/>
      <c r="BK95" s="64"/>
      <c r="BL95" s="64">
        <f t="shared" ref="BL95" si="85">SUM(J95,V95,AH95)</f>
        <v>5</v>
      </c>
      <c r="BM95" s="64">
        <f t="shared" ref="BM95" si="86">SUM(O95,AA95,AM95)</f>
        <v>5</v>
      </c>
      <c r="BN95" s="64"/>
    </row>
    <row r="96" spans="1:66" s="58" customFormat="1" x14ac:dyDescent="0.45">
      <c r="A96" s="64"/>
      <c r="B96" s="23">
        <v>55</v>
      </c>
      <c r="C96" s="23">
        <v>20</v>
      </c>
      <c r="D96" s="23" t="s">
        <v>781</v>
      </c>
      <c r="E96" s="21" t="s">
        <v>1429</v>
      </c>
      <c r="F96" s="110" t="s">
        <v>683</v>
      </c>
      <c r="G96" s="122" t="s">
        <v>705</v>
      </c>
      <c r="H96" s="108" t="s">
        <v>422</v>
      </c>
      <c r="I96" s="110" t="s">
        <v>725</v>
      </c>
      <c r="J96" s="162"/>
      <c r="K96" s="124"/>
      <c r="L96" s="124"/>
      <c r="M96" s="162"/>
      <c r="N96" s="124"/>
      <c r="O96" s="162"/>
      <c r="P96" s="83"/>
      <c r="Q96" s="83">
        <f>IFERROR(VLOOKUP(N96,入力表リスト!$A$3:$B$82,2,FALSE),0)</f>
        <v>0</v>
      </c>
      <c r="R96" s="83">
        <f t="shared" si="16"/>
        <v>0</v>
      </c>
      <c r="S96" s="83">
        <f t="shared" si="19"/>
        <v>0</v>
      </c>
      <c r="T96" s="124"/>
      <c r="U96" s="98"/>
      <c r="V96" s="83"/>
      <c r="W96" s="24"/>
      <c r="X96" s="83"/>
      <c r="Y96" s="83"/>
      <c r="Z96" s="24"/>
      <c r="AA96" s="83"/>
      <c r="AB96" s="83"/>
      <c r="AC96" s="83">
        <f>IFERROR(VLOOKUP(Z96,入力表リスト!$A$3:$B$82,2,FALSE),0)</f>
        <v>0</v>
      </c>
      <c r="AD96" s="83">
        <f t="shared" si="25"/>
        <v>0</v>
      </c>
      <c r="AE96" s="83">
        <f t="shared" si="20"/>
        <v>0</v>
      </c>
      <c r="AF96" s="104"/>
      <c r="AG96" s="125"/>
      <c r="AH96" s="83">
        <v>20</v>
      </c>
      <c r="AI96" s="24" t="s">
        <v>933</v>
      </c>
      <c r="AJ96" s="83"/>
      <c r="AK96" s="83">
        <v>10</v>
      </c>
      <c r="AL96" s="24" t="s">
        <v>1126</v>
      </c>
      <c r="AM96" s="83">
        <v>20</v>
      </c>
      <c r="AN96" s="83">
        <v>320</v>
      </c>
      <c r="AO96" s="83">
        <f>IFERROR(VLOOKUP(AL96,入力表リスト!$A$3:$B$82,2,FALSE),0)</f>
        <v>47</v>
      </c>
      <c r="AP96" s="83">
        <f t="shared" si="26"/>
        <v>300.8</v>
      </c>
      <c r="AQ96" s="83">
        <f t="shared" si="21"/>
        <v>9024</v>
      </c>
      <c r="AR96" s="26" t="s">
        <v>1435</v>
      </c>
      <c r="AS96" s="125"/>
      <c r="AT96" s="20"/>
      <c r="AU96" s="20"/>
      <c r="AV96" s="96">
        <f t="shared" si="22"/>
        <v>320</v>
      </c>
      <c r="AW96" s="20"/>
      <c r="AX96" s="20">
        <f t="shared" si="31"/>
        <v>0</v>
      </c>
      <c r="AY96" s="20">
        <f t="shared" si="27"/>
        <v>0</v>
      </c>
      <c r="AZ96" s="96">
        <f t="shared" si="28"/>
        <v>300.8</v>
      </c>
      <c r="BA96" s="96">
        <f t="shared" si="29"/>
        <v>9024</v>
      </c>
      <c r="BB96" s="20"/>
      <c r="BC96" s="20"/>
      <c r="BD96" s="20"/>
      <c r="BE96" s="20">
        <f t="shared" si="30"/>
        <v>0</v>
      </c>
      <c r="BF96" s="99"/>
      <c r="BG96" s="100"/>
      <c r="BH96" s="101"/>
      <c r="BI96" s="20"/>
      <c r="BJ96" s="20"/>
      <c r="BK96" s="64"/>
      <c r="BL96" s="64">
        <f t="shared" si="23"/>
        <v>20</v>
      </c>
      <c r="BM96" s="64">
        <f t="shared" si="24"/>
        <v>20</v>
      </c>
      <c r="BN96" s="64"/>
    </row>
    <row r="97" spans="1:66" s="58" customFormat="1" x14ac:dyDescent="0.45">
      <c r="A97" s="64"/>
      <c r="B97" s="23">
        <v>55</v>
      </c>
      <c r="C97" s="23">
        <v>21</v>
      </c>
      <c r="D97" s="23" t="s">
        <v>781</v>
      </c>
      <c r="E97" s="21" t="s">
        <v>1429</v>
      </c>
      <c r="F97" s="110" t="s">
        <v>683</v>
      </c>
      <c r="G97" s="122" t="s">
        <v>705</v>
      </c>
      <c r="H97" s="108" t="s">
        <v>422</v>
      </c>
      <c r="I97" s="110" t="s">
        <v>725</v>
      </c>
      <c r="J97" s="162"/>
      <c r="K97" s="124"/>
      <c r="L97" s="124"/>
      <c r="M97" s="162"/>
      <c r="N97" s="124"/>
      <c r="O97" s="162"/>
      <c r="P97" s="83"/>
      <c r="Q97" s="83">
        <f>IFERROR(VLOOKUP(N97,入力表リスト!$A$3:$B$82,2,FALSE),0)</f>
        <v>0</v>
      </c>
      <c r="R97" s="83">
        <f t="shared" ref="R97" si="87">O97*P97*Q97/1000</f>
        <v>0</v>
      </c>
      <c r="S97" s="83">
        <f t="shared" si="19"/>
        <v>0</v>
      </c>
      <c r="T97" s="124"/>
      <c r="U97" s="98"/>
      <c r="V97" s="83"/>
      <c r="W97" s="24"/>
      <c r="X97" s="83"/>
      <c r="Y97" s="83"/>
      <c r="Z97" s="24"/>
      <c r="AA97" s="83"/>
      <c r="AB97" s="83"/>
      <c r="AC97" s="83">
        <f>IFERROR(VLOOKUP(Z97,入力表リスト!$A$3:$B$82,2,FALSE),0)</f>
        <v>0</v>
      </c>
      <c r="AD97" s="83">
        <f t="shared" ref="AD97" si="88">AA97*AB97*AC97/1000</f>
        <v>0</v>
      </c>
      <c r="AE97" s="83">
        <f t="shared" si="20"/>
        <v>0</v>
      </c>
      <c r="AF97" s="104"/>
      <c r="AG97" s="125"/>
      <c r="AH97" s="83">
        <v>3</v>
      </c>
      <c r="AI97" s="24" t="s">
        <v>973</v>
      </c>
      <c r="AJ97" s="83"/>
      <c r="AK97" s="83">
        <v>3</v>
      </c>
      <c r="AL97" s="24" t="s">
        <v>1126</v>
      </c>
      <c r="AM97" s="83">
        <v>3</v>
      </c>
      <c r="AN97" s="83">
        <v>320</v>
      </c>
      <c r="AO97" s="83">
        <f>IFERROR(VLOOKUP(AL97,入力表リスト!$A$3:$B$82,2,FALSE),0)</f>
        <v>47</v>
      </c>
      <c r="AP97" s="83">
        <f t="shared" ref="AP97" si="89">AM97*AN97*AO97/1000</f>
        <v>45.12</v>
      </c>
      <c r="AQ97" s="83">
        <f t="shared" si="21"/>
        <v>1353.6</v>
      </c>
      <c r="AR97" s="26" t="s">
        <v>1435</v>
      </c>
      <c r="AS97" s="125"/>
      <c r="AT97" s="20"/>
      <c r="AU97" s="20"/>
      <c r="AV97" s="96">
        <f t="shared" ref="AV97" si="90">P97+AB97+AN97</f>
        <v>320</v>
      </c>
      <c r="AW97" s="20"/>
      <c r="AX97" s="20">
        <f t="shared" ref="AX97" si="91">AU97*AV97*AW97/1000</f>
        <v>0</v>
      </c>
      <c r="AY97" s="20">
        <f t="shared" ref="AY97" si="92">AX97*$AY$10</f>
        <v>0</v>
      </c>
      <c r="AZ97" s="96">
        <f t="shared" ref="AZ97" si="93">R97+AD97+AP97-AX97</f>
        <v>45.12</v>
      </c>
      <c r="BA97" s="96">
        <f t="shared" ref="BA97" si="94">S97+AE97+AQ97-AY97</f>
        <v>1353.6</v>
      </c>
      <c r="BB97" s="20"/>
      <c r="BC97" s="20"/>
      <c r="BD97" s="20"/>
      <c r="BE97" s="20">
        <f t="shared" ref="BE97" si="95">SUM(BB97:BD97)</f>
        <v>0</v>
      </c>
      <c r="BF97" s="99"/>
      <c r="BG97" s="100"/>
      <c r="BH97" s="101"/>
      <c r="BI97" s="20"/>
      <c r="BJ97" s="20"/>
      <c r="BK97" s="64"/>
      <c r="BL97" s="64">
        <f t="shared" ref="BL97" si="96">SUM(J97,V97,AH97)</f>
        <v>3</v>
      </c>
      <c r="BM97" s="64">
        <f t="shared" ref="BM97" si="97">SUM(O97,AA97,AM97)</f>
        <v>3</v>
      </c>
      <c r="BN97" s="64"/>
    </row>
    <row r="98" spans="1:66" s="58" customFormat="1" x14ac:dyDescent="0.45">
      <c r="A98" s="64"/>
      <c r="B98" s="23">
        <v>55</v>
      </c>
      <c r="C98" s="23">
        <v>22</v>
      </c>
      <c r="D98" s="23" t="s">
        <v>781</v>
      </c>
      <c r="E98" s="21" t="s">
        <v>1429</v>
      </c>
      <c r="F98" s="110" t="s">
        <v>683</v>
      </c>
      <c r="G98" s="122" t="s">
        <v>705</v>
      </c>
      <c r="H98" s="108" t="s">
        <v>422</v>
      </c>
      <c r="I98" s="110" t="s">
        <v>725</v>
      </c>
      <c r="J98" s="162"/>
      <c r="K98" s="124"/>
      <c r="L98" s="124"/>
      <c r="M98" s="162"/>
      <c r="N98" s="124"/>
      <c r="O98" s="162"/>
      <c r="P98" s="83"/>
      <c r="Q98" s="83">
        <f>IFERROR(VLOOKUP(N98,入力表リスト!$A$3:$B$82,2,FALSE),0)</f>
        <v>0</v>
      </c>
      <c r="R98" s="83">
        <f t="shared" si="16"/>
        <v>0</v>
      </c>
      <c r="S98" s="83">
        <f t="shared" si="19"/>
        <v>0</v>
      </c>
      <c r="T98" s="124"/>
      <c r="U98" s="98"/>
      <c r="V98" s="83"/>
      <c r="W98" s="24"/>
      <c r="X98" s="83"/>
      <c r="Y98" s="83"/>
      <c r="Z98" s="24"/>
      <c r="AA98" s="83"/>
      <c r="AB98" s="83"/>
      <c r="AC98" s="83">
        <f>IFERROR(VLOOKUP(Z98,入力表リスト!$A$3:$B$82,2,FALSE),0)</f>
        <v>0</v>
      </c>
      <c r="AD98" s="83">
        <f t="shared" si="25"/>
        <v>0</v>
      </c>
      <c r="AE98" s="83">
        <f t="shared" si="20"/>
        <v>0</v>
      </c>
      <c r="AF98" s="104"/>
      <c r="AG98" s="125"/>
      <c r="AH98" s="83">
        <v>12</v>
      </c>
      <c r="AI98" s="24" t="s">
        <v>933</v>
      </c>
      <c r="AJ98" s="83"/>
      <c r="AK98" s="83">
        <v>6</v>
      </c>
      <c r="AL98" s="24" t="s">
        <v>1126</v>
      </c>
      <c r="AM98" s="83">
        <v>12</v>
      </c>
      <c r="AN98" s="83">
        <v>320</v>
      </c>
      <c r="AO98" s="83">
        <f>IFERROR(VLOOKUP(AL98,入力表リスト!$A$3:$B$82,2,FALSE),0)</f>
        <v>47</v>
      </c>
      <c r="AP98" s="83">
        <f t="shared" si="26"/>
        <v>180.48</v>
      </c>
      <c r="AQ98" s="83">
        <f t="shared" si="21"/>
        <v>5414.4</v>
      </c>
      <c r="AR98" s="26" t="s">
        <v>1436</v>
      </c>
      <c r="AS98" s="125"/>
      <c r="AT98" s="20"/>
      <c r="AU98" s="20"/>
      <c r="AV98" s="96">
        <f t="shared" si="22"/>
        <v>320</v>
      </c>
      <c r="AW98" s="20"/>
      <c r="AX98" s="20">
        <f t="shared" si="31"/>
        <v>0</v>
      </c>
      <c r="AY98" s="20">
        <f t="shared" si="27"/>
        <v>0</v>
      </c>
      <c r="AZ98" s="96">
        <f t="shared" si="28"/>
        <v>180.48</v>
      </c>
      <c r="BA98" s="96">
        <f t="shared" si="29"/>
        <v>5414.4</v>
      </c>
      <c r="BB98" s="20"/>
      <c r="BC98" s="20"/>
      <c r="BD98" s="20"/>
      <c r="BE98" s="20">
        <f t="shared" si="30"/>
        <v>0</v>
      </c>
      <c r="BF98" s="99"/>
      <c r="BG98" s="100"/>
      <c r="BH98" s="101"/>
      <c r="BI98" s="20"/>
      <c r="BJ98" s="20"/>
      <c r="BK98" s="64"/>
      <c r="BL98" s="64">
        <f t="shared" si="23"/>
        <v>12</v>
      </c>
      <c r="BM98" s="64">
        <f t="shared" si="24"/>
        <v>12</v>
      </c>
      <c r="BN98" s="64"/>
    </row>
    <row r="99" spans="1:66" s="58" customFormat="1" x14ac:dyDescent="0.45">
      <c r="A99" s="64"/>
      <c r="B99" s="23">
        <v>55</v>
      </c>
      <c r="C99" s="23">
        <v>23</v>
      </c>
      <c r="D99" s="23" t="s">
        <v>781</v>
      </c>
      <c r="E99" s="21" t="s">
        <v>1429</v>
      </c>
      <c r="F99" s="110" t="s">
        <v>683</v>
      </c>
      <c r="G99" s="122" t="s">
        <v>705</v>
      </c>
      <c r="H99" s="108" t="s">
        <v>422</v>
      </c>
      <c r="I99" s="110" t="s">
        <v>725</v>
      </c>
      <c r="J99" s="162"/>
      <c r="K99" s="124"/>
      <c r="L99" s="124"/>
      <c r="M99" s="162"/>
      <c r="N99" s="124"/>
      <c r="O99" s="162"/>
      <c r="P99" s="83"/>
      <c r="Q99" s="83">
        <f>IFERROR(VLOOKUP(N99,入力表リスト!$A$3:$B$82,2,FALSE),0)</f>
        <v>0</v>
      </c>
      <c r="R99" s="83">
        <f t="shared" si="16"/>
        <v>0</v>
      </c>
      <c r="S99" s="83">
        <f t="shared" si="19"/>
        <v>0</v>
      </c>
      <c r="T99" s="124"/>
      <c r="U99" s="98"/>
      <c r="V99" s="83"/>
      <c r="W99" s="24"/>
      <c r="X99" s="83"/>
      <c r="Y99" s="83"/>
      <c r="Z99" s="24"/>
      <c r="AA99" s="83"/>
      <c r="AB99" s="83"/>
      <c r="AC99" s="83">
        <f>IFERROR(VLOOKUP(Z99,入力表リスト!$A$3:$B$82,2,FALSE),0)</f>
        <v>0</v>
      </c>
      <c r="AD99" s="83">
        <f t="shared" si="25"/>
        <v>0</v>
      </c>
      <c r="AE99" s="83">
        <f t="shared" si="20"/>
        <v>0</v>
      </c>
      <c r="AF99" s="104"/>
      <c r="AG99" s="125"/>
      <c r="AH99" s="83">
        <v>2</v>
      </c>
      <c r="AI99" s="24" t="s">
        <v>973</v>
      </c>
      <c r="AJ99" s="83"/>
      <c r="AK99" s="83">
        <v>2</v>
      </c>
      <c r="AL99" s="24" t="s">
        <v>1126</v>
      </c>
      <c r="AM99" s="83">
        <v>2</v>
      </c>
      <c r="AN99" s="83">
        <v>320</v>
      </c>
      <c r="AO99" s="83">
        <f>IFERROR(VLOOKUP(AL99,入力表リスト!$A$3:$B$82,2,FALSE),0)</f>
        <v>47</v>
      </c>
      <c r="AP99" s="83">
        <f t="shared" si="26"/>
        <v>30.08</v>
      </c>
      <c r="AQ99" s="83">
        <f t="shared" si="21"/>
        <v>902.4</v>
      </c>
      <c r="AR99" s="26" t="s">
        <v>1437</v>
      </c>
      <c r="AS99" s="125"/>
      <c r="AT99" s="20"/>
      <c r="AU99" s="20"/>
      <c r="AV99" s="96">
        <f t="shared" si="22"/>
        <v>320</v>
      </c>
      <c r="AW99" s="20"/>
      <c r="AX99" s="20">
        <f t="shared" si="31"/>
        <v>0</v>
      </c>
      <c r="AY99" s="20">
        <f t="shared" si="27"/>
        <v>0</v>
      </c>
      <c r="AZ99" s="96">
        <f t="shared" si="28"/>
        <v>30.08</v>
      </c>
      <c r="BA99" s="96">
        <f t="shared" si="29"/>
        <v>902.4</v>
      </c>
      <c r="BB99" s="20"/>
      <c r="BC99" s="20"/>
      <c r="BD99" s="20"/>
      <c r="BE99" s="20">
        <f t="shared" si="30"/>
        <v>0</v>
      </c>
      <c r="BF99" s="99"/>
      <c r="BG99" s="100"/>
      <c r="BH99" s="101"/>
      <c r="BI99" s="20"/>
      <c r="BJ99" s="20"/>
      <c r="BK99" s="64"/>
      <c r="BL99" s="64">
        <f t="shared" si="23"/>
        <v>2</v>
      </c>
      <c r="BM99" s="64">
        <f t="shared" si="24"/>
        <v>2</v>
      </c>
      <c r="BN99" s="64"/>
    </row>
    <row r="100" spans="1:66" s="58" customFormat="1" x14ac:dyDescent="0.45">
      <c r="A100" s="64"/>
      <c r="B100" s="23">
        <v>55</v>
      </c>
      <c r="C100" s="23">
        <v>24</v>
      </c>
      <c r="D100" s="23" t="s">
        <v>781</v>
      </c>
      <c r="E100" s="21" t="s">
        <v>1429</v>
      </c>
      <c r="F100" s="110" t="s">
        <v>683</v>
      </c>
      <c r="G100" s="122" t="s">
        <v>705</v>
      </c>
      <c r="H100" s="108" t="s">
        <v>422</v>
      </c>
      <c r="I100" s="110" t="s">
        <v>725</v>
      </c>
      <c r="J100" s="162"/>
      <c r="K100" s="124"/>
      <c r="L100" s="124"/>
      <c r="M100" s="162"/>
      <c r="N100" s="124"/>
      <c r="O100" s="162"/>
      <c r="P100" s="83"/>
      <c r="Q100" s="83">
        <f>IFERROR(VLOOKUP(N100,入力表リスト!$A$3:$B$82,2,FALSE),0)</f>
        <v>0</v>
      </c>
      <c r="R100" s="83">
        <f t="shared" ref="R100" si="98">O100*P100*Q100/1000</f>
        <v>0</v>
      </c>
      <c r="S100" s="83">
        <f t="shared" si="19"/>
        <v>0</v>
      </c>
      <c r="T100" s="124"/>
      <c r="U100" s="98"/>
      <c r="V100" s="83"/>
      <c r="W100" s="24"/>
      <c r="X100" s="83"/>
      <c r="Y100" s="83"/>
      <c r="Z100" s="24"/>
      <c r="AA100" s="83"/>
      <c r="AB100" s="83"/>
      <c r="AC100" s="83">
        <f>IFERROR(VLOOKUP(Z100,入力表リスト!$A$3:$B$82,2,FALSE),0)</f>
        <v>0</v>
      </c>
      <c r="AD100" s="83">
        <f t="shared" ref="AD100" si="99">AA100*AB100*AC100/1000</f>
        <v>0</v>
      </c>
      <c r="AE100" s="83">
        <f t="shared" si="20"/>
        <v>0</v>
      </c>
      <c r="AF100" s="104"/>
      <c r="AG100" s="125"/>
      <c r="AH100" s="83">
        <v>1</v>
      </c>
      <c r="AI100" s="24" t="s">
        <v>990</v>
      </c>
      <c r="AJ100" s="83"/>
      <c r="AK100" s="83">
        <v>1</v>
      </c>
      <c r="AL100" s="24" t="s">
        <v>1244</v>
      </c>
      <c r="AM100" s="83">
        <v>1</v>
      </c>
      <c r="AN100" s="83">
        <v>320</v>
      </c>
      <c r="AO100" s="83">
        <f>IFERROR(VLOOKUP(AL100,入力表リスト!$A$3:$B$82,2,FALSE),0)</f>
        <v>200</v>
      </c>
      <c r="AP100" s="83">
        <f t="shared" ref="AP100" si="100">AM100*AN100*AO100/1000</f>
        <v>64</v>
      </c>
      <c r="AQ100" s="83">
        <f t="shared" si="21"/>
        <v>1920</v>
      </c>
      <c r="AR100" s="26" t="s">
        <v>1495</v>
      </c>
      <c r="AS100" s="125"/>
      <c r="AT100" s="20"/>
      <c r="AU100" s="20"/>
      <c r="AV100" s="96">
        <f t="shared" ref="AV100" si="101">P100+AB100+AN100</f>
        <v>320</v>
      </c>
      <c r="AW100" s="20"/>
      <c r="AX100" s="20">
        <f t="shared" ref="AX100" si="102">AU100*AV100*AW100/1000</f>
        <v>0</v>
      </c>
      <c r="AY100" s="20">
        <f t="shared" ref="AY100" si="103">AX100*$AY$10</f>
        <v>0</v>
      </c>
      <c r="AZ100" s="96">
        <f t="shared" ref="AZ100" si="104">R100+AD100+AP100-AX100</f>
        <v>64</v>
      </c>
      <c r="BA100" s="96">
        <f t="shared" ref="BA100" si="105">S100+AE100+AQ100-AY100</f>
        <v>1920</v>
      </c>
      <c r="BB100" s="20"/>
      <c r="BC100" s="20"/>
      <c r="BD100" s="20"/>
      <c r="BE100" s="20">
        <f t="shared" ref="BE100" si="106">SUM(BB100:BD100)</f>
        <v>0</v>
      </c>
      <c r="BF100" s="99"/>
      <c r="BG100" s="100"/>
      <c r="BH100" s="101"/>
      <c r="BI100" s="20"/>
      <c r="BJ100" s="20"/>
      <c r="BK100" s="64"/>
      <c r="BL100" s="64">
        <f t="shared" ref="BL100" si="107">SUM(J100,V100,AH100)</f>
        <v>1</v>
      </c>
      <c r="BM100" s="64">
        <f t="shared" ref="BM100" si="108">SUM(O100,AA100,AM100)</f>
        <v>1</v>
      </c>
      <c r="BN100" s="64"/>
    </row>
    <row r="101" spans="1:66" s="60" customFormat="1" x14ac:dyDescent="0.45">
      <c r="A101" s="64"/>
      <c r="B101" s="23">
        <v>55</v>
      </c>
      <c r="C101" s="23">
        <v>25</v>
      </c>
      <c r="D101" s="23" t="s">
        <v>781</v>
      </c>
      <c r="E101" s="21" t="s">
        <v>1237</v>
      </c>
      <c r="F101" s="110" t="s">
        <v>683</v>
      </c>
      <c r="G101" s="122" t="s">
        <v>1359</v>
      </c>
      <c r="H101" s="108" t="s">
        <v>422</v>
      </c>
      <c r="I101" s="110" t="s">
        <v>725</v>
      </c>
      <c r="J101" s="162"/>
      <c r="K101" s="124"/>
      <c r="L101" s="124"/>
      <c r="M101" s="162"/>
      <c r="N101" s="124"/>
      <c r="O101" s="162"/>
      <c r="P101" s="83"/>
      <c r="Q101" s="83">
        <f>IFERROR(VLOOKUP(N101,入力表リスト!$A$3:$B$82,2,FALSE),0)</f>
        <v>0</v>
      </c>
      <c r="R101" s="83">
        <f>O101*P101*Q101/1000</f>
        <v>0</v>
      </c>
      <c r="S101" s="83">
        <f>R101*$AY$10</f>
        <v>0</v>
      </c>
      <c r="T101" s="124"/>
      <c r="U101" s="98"/>
      <c r="V101" s="83"/>
      <c r="W101" s="24"/>
      <c r="X101" s="83"/>
      <c r="Y101" s="83"/>
      <c r="Z101" s="24"/>
      <c r="AA101" s="83"/>
      <c r="AB101" s="83"/>
      <c r="AC101" s="83">
        <f>IFERROR(VLOOKUP(Z101,入力表リスト!$A$3:$B$82,2,FALSE),0)</f>
        <v>0</v>
      </c>
      <c r="AD101" s="83">
        <f>AA101*AB101*AC101/1000</f>
        <v>0</v>
      </c>
      <c r="AE101" s="83">
        <f>AD101*$AY$10</f>
        <v>0</v>
      </c>
      <c r="AF101" s="104"/>
      <c r="AG101" s="125"/>
      <c r="AH101" s="83">
        <v>6</v>
      </c>
      <c r="AI101" s="24" t="s">
        <v>933</v>
      </c>
      <c r="AJ101" s="83"/>
      <c r="AK101" s="83">
        <v>3</v>
      </c>
      <c r="AL101" s="24" t="s">
        <v>1056</v>
      </c>
      <c r="AM101" s="83">
        <v>6</v>
      </c>
      <c r="AN101" s="83">
        <v>2400</v>
      </c>
      <c r="AO101" s="83">
        <f>IFERROR(VLOOKUP(AL101,入力表リスト!$A$3:$B$82,2,FALSE),0)</f>
        <v>47</v>
      </c>
      <c r="AP101" s="83">
        <f>AM101*AN101*AO101/1000</f>
        <v>676.8</v>
      </c>
      <c r="AQ101" s="83">
        <f>AP101*$AY$10</f>
        <v>20304</v>
      </c>
      <c r="AR101" s="26"/>
      <c r="AS101" s="125"/>
      <c r="AT101" s="20"/>
      <c r="AU101" s="20"/>
      <c r="AV101" s="96">
        <f>P101+AB101+AN101</f>
        <v>2400</v>
      </c>
      <c r="AW101" s="20"/>
      <c r="AX101" s="20">
        <f>AU101*AV101*AW101/1000</f>
        <v>0</v>
      </c>
      <c r="AY101" s="20">
        <f>AX101*$AY$10</f>
        <v>0</v>
      </c>
      <c r="AZ101" s="96">
        <f>R101+AD101+AP101-AX101</f>
        <v>676.8</v>
      </c>
      <c r="BA101" s="96">
        <f>S101+AE101+AQ101-AY101</f>
        <v>20304</v>
      </c>
      <c r="BB101" s="20"/>
      <c r="BC101" s="20"/>
      <c r="BD101" s="20"/>
      <c r="BE101" s="20">
        <f>SUM(BB101:BD101)</f>
        <v>0</v>
      </c>
      <c r="BF101" s="99"/>
      <c r="BG101" s="100"/>
      <c r="BH101" s="101"/>
      <c r="BI101" s="20"/>
      <c r="BJ101" s="20"/>
      <c r="BK101" s="85"/>
      <c r="BL101" s="64">
        <f>SUM(J101,V101,AH101)</f>
        <v>6</v>
      </c>
      <c r="BM101" s="64">
        <f>SUM(O101,AA101,AM101)</f>
        <v>6</v>
      </c>
      <c r="BN101" s="64"/>
    </row>
    <row r="102" spans="1:66" s="60" customFormat="1" x14ac:dyDescent="0.45">
      <c r="A102" s="64"/>
      <c r="B102" s="23">
        <v>55</v>
      </c>
      <c r="C102" s="23">
        <v>26</v>
      </c>
      <c r="D102" s="23" t="s">
        <v>781</v>
      </c>
      <c r="E102" s="21" t="s">
        <v>1428</v>
      </c>
      <c r="F102" s="110" t="s">
        <v>683</v>
      </c>
      <c r="G102" s="122" t="s">
        <v>1359</v>
      </c>
      <c r="H102" s="108" t="s">
        <v>422</v>
      </c>
      <c r="I102" s="110" t="s">
        <v>725</v>
      </c>
      <c r="J102" s="162"/>
      <c r="K102" s="124"/>
      <c r="L102" s="124"/>
      <c r="M102" s="162"/>
      <c r="N102" s="124"/>
      <c r="O102" s="162"/>
      <c r="P102" s="83"/>
      <c r="Q102" s="83">
        <f>IFERROR(VLOOKUP(N102,入力表リスト!$A$3:$B$82,2,FALSE),0)</f>
        <v>0</v>
      </c>
      <c r="R102" s="83">
        <f>O102*P102*Q102/1000</f>
        <v>0</v>
      </c>
      <c r="S102" s="83">
        <f>R102*$AY$10</f>
        <v>0</v>
      </c>
      <c r="T102" s="124"/>
      <c r="U102" s="98"/>
      <c r="V102" s="83"/>
      <c r="W102" s="24"/>
      <c r="X102" s="83"/>
      <c r="Y102" s="83"/>
      <c r="Z102" s="24"/>
      <c r="AA102" s="83"/>
      <c r="AB102" s="83"/>
      <c r="AC102" s="83">
        <f>IFERROR(VLOOKUP(Z102,入力表リスト!$A$3:$B$82,2,FALSE),0)</f>
        <v>0</v>
      </c>
      <c r="AD102" s="83">
        <f>AA102*AB102*AC102/1000</f>
        <v>0</v>
      </c>
      <c r="AE102" s="83">
        <f>AD102*$AY$10</f>
        <v>0</v>
      </c>
      <c r="AF102" s="104"/>
      <c r="AG102" s="125"/>
      <c r="AH102" s="83">
        <v>4</v>
      </c>
      <c r="AI102" s="24" t="s">
        <v>933</v>
      </c>
      <c r="AJ102" s="83"/>
      <c r="AK102" s="83">
        <v>2</v>
      </c>
      <c r="AL102" s="24" t="s">
        <v>1056</v>
      </c>
      <c r="AM102" s="83">
        <v>4</v>
      </c>
      <c r="AN102" s="83">
        <v>240</v>
      </c>
      <c r="AO102" s="83">
        <f>IFERROR(VLOOKUP(AL102,入力表リスト!$A$3:$B$82,2,FALSE),0)</f>
        <v>47</v>
      </c>
      <c r="AP102" s="83">
        <f>AM102*AN102*AO102/1000</f>
        <v>45.12</v>
      </c>
      <c r="AQ102" s="83">
        <f>AP102*$AY$10</f>
        <v>1353.6</v>
      </c>
      <c r="AR102" s="123"/>
      <c r="AS102" s="125"/>
      <c r="AT102" s="20"/>
      <c r="AU102" s="20"/>
      <c r="AV102" s="96">
        <f>P102+AB102+AN102</f>
        <v>240</v>
      </c>
      <c r="AW102" s="20"/>
      <c r="AX102" s="20">
        <f>AU102*AV102*AW102/1000</f>
        <v>0</v>
      </c>
      <c r="AY102" s="20">
        <f>AX102*$AY$10</f>
        <v>0</v>
      </c>
      <c r="AZ102" s="96">
        <f>R102+AD102+AP102-AX102</f>
        <v>45.12</v>
      </c>
      <c r="BA102" s="96">
        <f>S102+AE102+AQ102-AY102</f>
        <v>1353.6</v>
      </c>
      <c r="BB102" s="20"/>
      <c r="BC102" s="20"/>
      <c r="BD102" s="20"/>
      <c r="BE102" s="20">
        <f>SUM(BB102:BD102)</f>
        <v>0</v>
      </c>
      <c r="BF102" s="99"/>
      <c r="BG102" s="100"/>
      <c r="BH102" s="101"/>
      <c r="BI102" s="20"/>
      <c r="BJ102" s="20"/>
      <c r="BK102" s="85"/>
      <c r="BL102" s="64">
        <f>SUM(J102,V102,AH102)</f>
        <v>4</v>
      </c>
      <c r="BM102" s="64">
        <f>SUM(O102,AA102,AM102)</f>
        <v>4</v>
      </c>
      <c r="BN102" s="64"/>
    </row>
    <row r="103" spans="1:66" s="58" customFormat="1" x14ac:dyDescent="0.45">
      <c r="A103" s="64"/>
      <c r="B103" s="20">
        <v>56</v>
      </c>
      <c r="C103" s="20"/>
      <c r="D103" s="20" t="s">
        <v>781</v>
      </c>
      <c r="E103" s="19" t="s">
        <v>95</v>
      </c>
      <c r="F103" s="2" t="s">
        <v>293</v>
      </c>
      <c r="G103" s="4" t="s">
        <v>415</v>
      </c>
      <c r="H103" s="3" t="s">
        <v>422</v>
      </c>
      <c r="I103" s="11" t="s">
        <v>510</v>
      </c>
      <c r="J103" s="83">
        <v>1</v>
      </c>
      <c r="K103" s="24" t="s">
        <v>872</v>
      </c>
      <c r="L103" s="24"/>
      <c r="M103" s="83">
        <v>1</v>
      </c>
      <c r="N103" s="24" t="s">
        <v>1392</v>
      </c>
      <c r="O103" s="83">
        <v>1</v>
      </c>
      <c r="P103" s="83">
        <v>3285</v>
      </c>
      <c r="Q103" s="83">
        <f>IFERROR(VLOOKUP(N103,入力表リスト!$A$3:$B$82,2,FALSE),0)</f>
        <v>200</v>
      </c>
      <c r="R103" s="83">
        <f t="shared" si="16"/>
        <v>657</v>
      </c>
      <c r="S103" s="83">
        <f t="shared" si="19"/>
        <v>19710</v>
      </c>
      <c r="T103" s="26"/>
      <c r="U103" s="98"/>
      <c r="V103" s="83"/>
      <c r="W103" s="24"/>
      <c r="X103" s="83"/>
      <c r="Y103" s="83"/>
      <c r="Z103" s="24"/>
      <c r="AA103" s="83"/>
      <c r="AB103" s="83"/>
      <c r="AC103" s="83">
        <f>IFERROR(VLOOKUP(Z103,入力表リスト!$A$3:$B$82,2,FALSE),0)</f>
        <v>0</v>
      </c>
      <c r="AD103" s="83">
        <f t="shared" si="25"/>
        <v>0</v>
      </c>
      <c r="AE103" s="83">
        <f t="shared" si="20"/>
        <v>0</v>
      </c>
      <c r="AF103" s="26"/>
      <c r="AG103" s="98"/>
      <c r="AH103" s="83"/>
      <c r="AI103" s="24"/>
      <c r="AJ103" s="83"/>
      <c r="AK103" s="83"/>
      <c r="AL103" s="24"/>
      <c r="AM103" s="83"/>
      <c r="AN103" s="83"/>
      <c r="AO103" s="83">
        <f>IFERROR(VLOOKUP(AL103,入力表リスト!$A$3:$B$82,2,FALSE),0)</f>
        <v>0</v>
      </c>
      <c r="AP103" s="83">
        <f t="shared" si="26"/>
        <v>0</v>
      </c>
      <c r="AQ103" s="83">
        <f t="shared" si="21"/>
        <v>0</v>
      </c>
      <c r="AR103" s="26"/>
      <c r="AS103" s="98"/>
      <c r="AT103" s="20"/>
      <c r="AU103" s="20"/>
      <c r="AV103" s="96">
        <f t="shared" si="22"/>
        <v>3285</v>
      </c>
      <c r="AW103" s="20"/>
      <c r="AX103" s="20">
        <f t="shared" si="31"/>
        <v>0</v>
      </c>
      <c r="AY103" s="20">
        <f t="shared" si="27"/>
        <v>0</v>
      </c>
      <c r="AZ103" s="96">
        <f t="shared" si="28"/>
        <v>657</v>
      </c>
      <c r="BA103" s="96">
        <f t="shared" si="29"/>
        <v>19710</v>
      </c>
      <c r="BB103" s="20"/>
      <c r="BC103" s="20"/>
      <c r="BD103" s="20"/>
      <c r="BE103" s="20">
        <f t="shared" si="30"/>
        <v>0</v>
      </c>
      <c r="BF103" s="99"/>
      <c r="BG103" s="100"/>
      <c r="BH103" s="101"/>
      <c r="BI103" s="20"/>
      <c r="BJ103" s="20"/>
      <c r="BK103" s="64"/>
      <c r="BL103" s="64">
        <f t="shared" si="23"/>
        <v>1</v>
      </c>
      <c r="BM103" s="64">
        <f t="shared" si="24"/>
        <v>1</v>
      </c>
      <c r="BN103" s="64"/>
    </row>
    <row r="104" spans="1:66" s="58" customFormat="1" x14ac:dyDescent="0.45">
      <c r="A104" s="64"/>
      <c r="B104" s="20">
        <v>57</v>
      </c>
      <c r="C104" s="20"/>
      <c r="D104" s="20" t="s">
        <v>781</v>
      </c>
      <c r="E104" s="19" t="s">
        <v>96</v>
      </c>
      <c r="F104" s="2" t="s">
        <v>294</v>
      </c>
      <c r="G104" s="4" t="s">
        <v>414</v>
      </c>
      <c r="H104" s="3" t="s">
        <v>422</v>
      </c>
      <c r="I104" s="11" t="s">
        <v>511</v>
      </c>
      <c r="J104" s="83">
        <v>2</v>
      </c>
      <c r="K104" s="24" t="s">
        <v>868</v>
      </c>
      <c r="L104" s="24"/>
      <c r="M104" s="83">
        <v>2</v>
      </c>
      <c r="N104" s="24" t="s">
        <v>888</v>
      </c>
      <c r="O104" s="83">
        <v>2</v>
      </c>
      <c r="P104" s="83">
        <v>3285</v>
      </c>
      <c r="Q104" s="83">
        <f>IFERROR(VLOOKUP(N104,入力表リスト!$A$3:$B$82,2,FALSE),0)</f>
        <v>200</v>
      </c>
      <c r="R104" s="83">
        <f t="shared" si="16"/>
        <v>1314</v>
      </c>
      <c r="S104" s="83">
        <f t="shared" si="19"/>
        <v>39420</v>
      </c>
      <c r="T104" s="26"/>
      <c r="U104" s="98"/>
      <c r="V104" s="83"/>
      <c r="W104" s="24"/>
      <c r="X104" s="83"/>
      <c r="Y104" s="83"/>
      <c r="Z104" s="24"/>
      <c r="AA104" s="83"/>
      <c r="AB104" s="83"/>
      <c r="AC104" s="83">
        <f>IFERROR(VLOOKUP(Z104,入力表リスト!$A$3:$B$82,2,FALSE),0)</f>
        <v>0</v>
      </c>
      <c r="AD104" s="83">
        <f t="shared" si="25"/>
        <v>0</v>
      </c>
      <c r="AE104" s="83">
        <f t="shared" si="20"/>
        <v>0</v>
      </c>
      <c r="AF104" s="26"/>
      <c r="AG104" s="98"/>
      <c r="AH104" s="83"/>
      <c r="AI104" s="24"/>
      <c r="AJ104" s="83"/>
      <c r="AK104" s="83"/>
      <c r="AL104" s="24"/>
      <c r="AM104" s="83"/>
      <c r="AN104" s="83"/>
      <c r="AO104" s="83">
        <f>IFERROR(VLOOKUP(AL104,入力表リスト!$A$3:$B$82,2,FALSE),0)</f>
        <v>0</v>
      </c>
      <c r="AP104" s="83">
        <f t="shared" si="26"/>
        <v>0</v>
      </c>
      <c r="AQ104" s="83">
        <f t="shared" si="21"/>
        <v>0</v>
      </c>
      <c r="AR104" s="26"/>
      <c r="AS104" s="98"/>
      <c r="AT104" s="20"/>
      <c r="AU104" s="20"/>
      <c r="AV104" s="96">
        <f t="shared" si="22"/>
        <v>3285</v>
      </c>
      <c r="AW104" s="20"/>
      <c r="AX104" s="20">
        <f t="shared" si="31"/>
        <v>0</v>
      </c>
      <c r="AY104" s="20">
        <f t="shared" si="27"/>
        <v>0</v>
      </c>
      <c r="AZ104" s="96">
        <f t="shared" si="28"/>
        <v>1314</v>
      </c>
      <c r="BA104" s="96">
        <f t="shared" si="29"/>
        <v>39420</v>
      </c>
      <c r="BB104" s="20"/>
      <c r="BC104" s="20"/>
      <c r="BD104" s="20"/>
      <c r="BE104" s="20">
        <f t="shared" si="30"/>
        <v>0</v>
      </c>
      <c r="BF104" s="99"/>
      <c r="BG104" s="100"/>
      <c r="BH104" s="101"/>
      <c r="BI104" s="20"/>
      <c r="BJ104" s="20"/>
      <c r="BK104" s="64"/>
      <c r="BL104" s="64">
        <f t="shared" si="23"/>
        <v>2</v>
      </c>
      <c r="BM104" s="64">
        <f t="shared" si="24"/>
        <v>2</v>
      </c>
      <c r="BN104" s="64"/>
    </row>
    <row r="105" spans="1:66" s="58" customFormat="1" x14ac:dyDescent="0.45">
      <c r="A105" s="64"/>
      <c r="B105" s="20">
        <v>58</v>
      </c>
      <c r="C105" s="20"/>
      <c r="D105" s="20" t="s">
        <v>781</v>
      </c>
      <c r="E105" s="19" t="s">
        <v>76</v>
      </c>
      <c r="F105" s="2" t="s">
        <v>276</v>
      </c>
      <c r="G105" s="4" t="s">
        <v>414</v>
      </c>
      <c r="H105" s="3" t="s">
        <v>422</v>
      </c>
      <c r="I105" s="11" t="s">
        <v>492</v>
      </c>
      <c r="J105" s="83">
        <v>1</v>
      </c>
      <c r="K105" s="24" t="s">
        <v>868</v>
      </c>
      <c r="L105" s="24"/>
      <c r="M105" s="83">
        <v>1</v>
      </c>
      <c r="N105" s="24" t="s">
        <v>1501</v>
      </c>
      <c r="O105" s="83">
        <v>1</v>
      </c>
      <c r="P105" s="83">
        <v>3285</v>
      </c>
      <c r="Q105" s="83">
        <f>IFERROR(VLOOKUP(N105,入力表リスト!$A$3:$B$82,2,FALSE),0)</f>
        <v>300</v>
      </c>
      <c r="R105" s="83">
        <f t="shared" si="16"/>
        <v>985.5</v>
      </c>
      <c r="S105" s="83">
        <f t="shared" si="19"/>
        <v>29565</v>
      </c>
      <c r="T105" s="26"/>
      <c r="U105" s="98"/>
      <c r="V105" s="83"/>
      <c r="W105" s="24"/>
      <c r="X105" s="83"/>
      <c r="Y105" s="83"/>
      <c r="Z105" s="24"/>
      <c r="AA105" s="83"/>
      <c r="AB105" s="83"/>
      <c r="AC105" s="83">
        <f>IFERROR(VLOOKUP(Z105,入力表リスト!$A$3:$B$82,2,FALSE),0)</f>
        <v>0</v>
      </c>
      <c r="AD105" s="83">
        <f t="shared" si="25"/>
        <v>0</v>
      </c>
      <c r="AE105" s="83">
        <f t="shared" si="20"/>
        <v>0</v>
      </c>
      <c r="AF105" s="26"/>
      <c r="AG105" s="98"/>
      <c r="AH105" s="83"/>
      <c r="AI105" s="24"/>
      <c r="AJ105" s="83"/>
      <c r="AK105" s="83"/>
      <c r="AL105" s="24"/>
      <c r="AM105" s="83"/>
      <c r="AN105" s="83"/>
      <c r="AO105" s="83">
        <f>IFERROR(VLOOKUP(AL105,入力表リスト!$A$3:$B$82,2,FALSE),0)</f>
        <v>0</v>
      </c>
      <c r="AP105" s="83">
        <f t="shared" si="26"/>
        <v>0</v>
      </c>
      <c r="AQ105" s="83">
        <f t="shared" si="21"/>
        <v>0</v>
      </c>
      <c r="AR105" s="26"/>
      <c r="AS105" s="98"/>
      <c r="AT105" s="20"/>
      <c r="AU105" s="20"/>
      <c r="AV105" s="96">
        <f t="shared" si="22"/>
        <v>3285</v>
      </c>
      <c r="AW105" s="20"/>
      <c r="AX105" s="20">
        <f t="shared" si="31"/>
        <v>0</v>
      </c>
      <c r="AY105" s="20">
        <f t="shared" si="27"/>
        <v>0</v>
      </c>
      <c r="AZ105" s="96">
        <f t="shared" si="28"/>
        <v>985.5</v>
      </c>
      <c r="BA105" s="96">
        <f t="shared" si="29"/>
        <v>29565</v>
      </c>
      <c r="BB105" s="20"/>
      <c r="BC105" s="20"/>
      <c r="BD105" s="20"/>
      <c r="BE105" s="20">
        <f t="shared" si="30"/>
        <v>0</v>
      </c>
      <c r="BF105" s="99"/>
      <c r="BG105" s="100"/>
      <c r="BH105" s="101"/>
      <c r="BI105" s="20"/>
      <c r="BJ105" s="20"/>
      <c r="BK105" s="64"/>
      <c r="BL105" s="64">
        <f t="shared" si="23"/>
        <v>1</v>
      </c>
      <c r="BM105" s="64">
        <f t="shared" si="24"/>
        <v>1</v>
      </c>
      <c r="BN105" s="64"/>
    </row>
    <row r="106" spans="1:66" s="58" customFormat="1" x14ac:dyDescent="0.45">
      <c r="A106" s="64"/>
      <c r="B106" s="20">
        <v>59</v>
      </c>
      <c r="C106" s="20"/>
      <c r="D106" s="20" t="s">
        <v>781</v>
      </c>
      <c r="E106" s="19" t="s">
        <v>97</v>
      </c>
      <c r="F106" s="2" t="s">
        <v>295</v>
      </c>
      <c r="G106" s="4" t="s">
        <v>414</v>
      </c>
      <c r="H106" s="3" t="s">
        <v>422</v>
      </c>
      <c r="I106" s="11" t="s">
        <v>512</v>
      </c>
      <c r="J106" s="83">
        <v>2</v>
      </c>
      <c r="K106" s="24" t="s">
        <v>868</v>
      </c>
      <c r="L106" s="24"/>
      <c r="M106" s="83">
        <v>2</v>
      </c>
      <c r="N106" s="24" t="s">
        <v>888</v>
      </c>
      <c r="O106" s="83">
        <v>2</v>
      </c>
      <c r="P106" s="83">
        <v>3285</v>
      </c>
      <c r="Q106" s="83">
        <f>IFERROR(VLOOKUP(N106,入力表リスト!$A$3:$B$82,2,FALSE),0)</f>
        <v>200</v>
      </c>
      <c r="R106" s="83">
        <f t="shared" si="16"/>
        <v>1314</v>
      </c>
      <c r="S106" s="83">
        <f t="shared" si="19"/>
        <v>39420</v>
      </c>
      <c r="T106" s="26"/>
      <c r="U106" s="98"/>
      <c r="V106" s="83"/>
      <c r="W106" s="24"/>
      <c r="X106" s="83"/>
      <c r="Y106" s="83"/>
      <c r="Z106" s="24"/>
      <c r="AA106" s="83"/>
      <c r="AB106" s="83"/>
      <c r="AC106" s="83">
        <f>IFERROR(VLOOKUP(Z106,入力表リスト!$A$3:$B$82,2,FALSE),0)</f>
        <v>0</v>
      </c>
      <c r="AD106" s="83">
        <f t="shared" si="25"/>
        <v>0</v>
      </c>
      <c r="AE106" s="83">
        <f t="shared" si="20"/>
        <v>0</v>
      </c>
      <c r="AF106" s="26"/>
      <c r="AG106" s="98"/>
      <c r="AH106" s="83"/>
      <c r="AI106" s="24"/>
      <c r="AJ106" s="83"/>
      <c r="AK106" s="83"/>
      <c r="AL106" s="24"/>
      <c r="AM106" s="83"/>
      <c r="AN106" s="83"/>
      <c r="AO106" s="83">
        <f>IFERROR(VLOOKUP(AL106,入力表リスト!$A$3:$B$82,2,FALSE),0)</f>
        <v>0</v>
      </c>
      <c r="AP106" s="83">
        <f t="shared" si="26"/>
        <v>0</v>
      </c>
      <c r="AQ106" s="83">
        <f t="shared" si="21"/>
        <v>0</v>
      </c>
      <c r="AR106" s="26"/>
      <c r="AS106" s="98"/>
      <c r="AT106" s="20"/>
      <c r="AU106" s="20"/>
      <c r="AV106" s="96">
        <f t="shared" si="22"/>
        <v>3285</v>
      </c>
      <c r="AW106" s="20"/>
      <c r="AX106" s="20">
        <f t="shared" si="31"/>
        <v>0</v>
      </c>
      <c r="AY106" s="20">
        <f t="shared" si="27"/>
        <v>0</v>
      </c>
      <c r="AZ106" s="96">
        <f t="shared" si="28"/>
        <v>1314</v>
      </c>
      <c r="BA106" s="96">
        <f t="shared" si="29"/>
        <v>39420</v>
      </c>
      <c r="BB106" s="20"/>
      <c r="BC106" s="20"/>
      <c r="BD106" s="20"/>
      <c r="BE106" s="20">
        <f t="shared" si="30"/>
        <v>0</v>
      </c>
      <c r="BF106" s="99"/>
      <c r="BG106" s="100"/>
      <c r="BH106" s="101"/>
      <c r="BI106" s="20"/>
      <c r="BJ106" s="20"/>
      <c r="BK106" s="64"/>
      <c r="BL106" s="64">
        <f t="shared" si="23"/>
        <v>2</v>
      </c>
      <c r="BM106" s="64">
        <f t="shared" si="24"/>
        <v>2</v>
      </c>
      <c r="BN106" s="64"/>
    </row>
    <row r="107" spans="1:66" s="58" customFormat="1" x14ac:dyDescent="0.45">
      <c r="A107" s="64"/>
      <c r="B107" s="20">
        <v>60</v>
      </c>
      <c r="C107" s="20"/>
      <c r="D107" s="20" t="s">
        <v>781</v>
      </c>
      <c r="E107" s="19" t="s">
        <v>98</v>
      </c>
      <c r="F107" s="2" t="s">
        <v>296</v>
      </c>
      <c r="G107" s="4" t="s">
        <v>414</v>
      </c>
      <c r="H107" s="3" t="s">
        <v>422</v>
      </c>
      <c r="I107" s="11" t="s">
        <v>513</v>
      </c>
      <c r="J107" s="83">
        <v>1</v>
      </c>
      <c r="K107" s="24" t="s">
        <v>892</v>
      </c>
      <c r="L107" s="24"/>
      <c r="M107" s="83">
        <v>1</v>
      </c>
      <c r="N107" s="24" t="s">
        <v>888</v>
      </c>
      <c r="O107" s="83">
        <v>1</v>
      </c>
      <c r="P107" s="83">
        <v>3285</v>
      </c>
      <c r="Q107" s="83">
        <f>IFERROR(VLOOKUP(N107,入力表リスト!$A$3:$B$82,2,FALSE),0)</f>
        <v>200</v>
      </c>
      <c r="R107" s="83">
        <f t="shared" si="16"/>
        <v>657</v>
      </c>
      <c r="S107" s="83">
        <f t="shared" si="19"/>
        <v>19710</v>
      </c>
      <c r="T107" s="26"/>
      <c r="U107" s="98"/>
      <c r="V107" s="83"/>
      <c r="W107" s="24"/>
      <c r="X107" s="83"/>
      <c r="Y107" s="83"/>
      <c r="Z107" s="24"/>
      <c r="AA107" s="83"/>
      <c r="AB107" s="83"/>
      <c r="AC107" s="83">
        <f>IFERROR(VLOOKUP(Z107,入力表リスト!$A$3:$B$82,2,FALSE),0)</f>
        <v>0</v>
      </c>
      <c r="AD107" s="83">
        <f t="shared" si="25"/>
        <v>0</v>
      </c>
      <c r="AE107" s="83">
        <f t="shared" si="20"/>
        <v>0</v>
      </c>
      <c r="AF107" s="26"/>
      <c r="AG107" s="98"/>
      <c r="AH107" s="83"/>
      <c r="AI107" s="24"/>
      <c r="AJ107" s="83"/>
      <c r="AK107" s="83"/>
      <c r="AL107" s="24"/>
      <c r="AM107" s="83"/>
      <c r="AN107" s="83"/>
      <c r="AO107" s="83">
        <f>IFERROR(VLOOKUP(AL107,入力表リスト!$A$3:$B$82,2,FALSE),0)</f>
        <v>0</v>
      </c>
      <c r="AP107" s="83">
        <f t="shared" si="26"/>
        <v>0</v>
      </c>
      <c r="AQ107" s="83">
        <f t="shared" si="21"/>
        <v>0</v>
      </c>
      <c r="AR107" s="26"/>
      <c r="AS107" s="98"/>
      <c r="AT107" s="20"/>
      <c r="AU107" s="20"/>
      <c r="AV107" s="96">
        <f t="shared" si="22"/>
        <v>3285</v>
      </c>
      <c r="AW107" s="20"/>
      <c r="AX107" s="20">
        <f t="shared" si="31"/>
        <v>0</v>
      </c>
      <c r="AY107" s="20">
        <f t="shared" si="27"/>
        <v>0</v>
      </c>
      <c r="AZ107" s="96">
        <f t="shared" si="28"/>
        <v>657</v>
      </c>
      <c r="BA107" s="96">
        <f t="shared" si="29"/>
        <v>19710</v>
      </c>
      <c r="BB107" s="20"/>
      <c r="BC107" s="20"/>
      <c r="BD107" s="20"/>
      <c r="BE107" s="20">
        <f t="shared" si="30"/>
        <v>0</v>
      </c>
      <c r="BF107" s="99"/>
      <c r="BG107" s="100"/>
      <c r="BH107" s="101"/>
      <c r="BI107" s="20"/>
      <c r="BJ107" s="20"/>
      <c r="BK107" s="64"/>
      <c r="BL107" s="64">
        <f t="shared" si="23"/>
        <v>1</v>
      </c>
      <c r="BM107" s="64">
        <f t="shared" si="24"/>
        <v>1</v>
      </c>
      <c r="BN107" s="64"/>
    </row>
    <row r="108" spans="1:66" s="58" customFormat="1" x14ac:dyDescent="0.45">
      <c r="A108" s="64"/>
      <c r="B108" s="20">
        <v>61</v>
      </c>
      <c r="C108" s="20"/>
      <c r="D108" s="20" t="s">
        <v>781</v>
      </c>
      <c r="E108" s="19" t="s">
        <v>111</v>
      </c>
      <c r="F108" s="2" t="s">
        <v>310</v>
      </c>
      <c r="G108" s="4" t="s">
        <v>415</v>
      </c>
      <c r="H108" s="3" t="s">
        <v>422</v>
      </c>
      <c r="I108" s="11" t="s">
        <v>528</v>
      </c>
      <c r="J108" s="83">
        <v>1</v>
      </c>
      <c r="K108" s="24" t="s">
        <v>869</v>
      </c>
      <c r="L108" s="24"/>
      <c r="M108" s="83">
        <v>1</v>
      </c>
      <c r="N108" s="24" t="s">
        <v>876</v>
      </c>
      <c r="O108" s="83">
        <v>1</v>
      </c>
      <c r="P108" s="83">
        <v>3285</v>
      </c>
      <c r="Q108" s="83">
        <f>IFERROR(VLOOKUP(N108,入力表リスト!$A$3:$B$82,2,FALSE),0)</f>
        <v>300</v>
      </c>
      <c r="R108" s="83">
        <f t="shared" si="16"/>
        <v>985.5</v>
      </c>
      <c r="S108" s="83">
        <f t="shared" si="19"/>
        <v>29565</v>
      </c>
      <c r="T108" s="26"/>
      <c r="U108" s="98"/>
      <c r="V108" s="83"/>
      <c r="W108" s="24"/>
      <c r="X108" s="83"/>
      <c r="Y108" s="83"/>
      <c r="Z108" s="24"/>
      <c r="AA108" s="83"/>
      <c r="AB108" s="83"/>
      <c r="AC108" s="83">
        <f>IFERROR(VLOOKUP(Z108,入力表リスト!$A$3:$B$82,2,FALSE),0)</f>
        <v>0</v>
      </c>
      <c r="AD108" s="83">
        <f t="shared" si="25"/>
        <v>0</v>
      </c>
      <c r="AE108" s="83">
        <f t="shared" si="20"/>
        <v>0</v>
      </c>
      <c r="AF108" s="26"/>
      <c r="AG108" s="98"/>
      <c r="AH108" s="83"/>
      <c r="AI108" s="24"/>
      <c r="AJ108" s="83"/>
      <c r="AK108" s="83"/>
      <c r="AL108" s="24"/>
      <c r="AM108" s="83"/>
      <c r="AN108" s="83"/>
      <c r="AO108" s="83">
        <f>IFERROR(VLOOKUP(AL108,入力表リスト!$A$3:$B$82,2,FALSE),0)</f>
        <v>0</v>
      </c>
      <c r="AP108" s="83">
        <f t="shared" si="26"/>
        <v>0</v>
      </c>
      <c r="AQ108" s="83">
        <f t="shared" si="21"/>
        <v>0</v>
      </c>
      <c r="AR108" s="26"/>
      <c r="AS108" s="98"/>
      <c r="AT108" s="20"/>
      <c r="AU108" s="20"/>
      <c r="AV108" s="96">
        <f t="shared" si="22"/>
        <v>3285</v>
      </c>
      <c r="AW108" s="20"/>
      <c r="AX108" s="20">
        <f t="shared" si="31"/>
        <v>0</v>
      </c>
      <c r="AY108" s="20">
        <f t="shared" si="27"/>
        <v>0</v>
      </c>
      <c r="AZ108" s="96">
        <f t="shared" si="28"/>
        <v>985.5</v>
      </c>
      <c r="BA108" s="96">
        <f t="shared" si="29"/>
        <v>29565</v>
      </c>
      <c r="BB108" s="20"/>
      <c r="BC108" s="20"/>
      <c r="BD108" s="20"/>
      <c r="BE108" s="20">
        <f t="shared" si="30"/>
        <v>0</v>
      </c>
      <c r="BF108" s="99"/>
      <c r="BG108" s="100"/>
      <c r="BH108" s="101"/>
      <c r="BI108" s="20"/>
      <c r="BJ108" s="20"/>
      <c r="BK108" s="64"/>
      <c r="BL108" s="64">
        <f t="shared" si="23"/>
        <v>1</v>
      </c>
      <c r="BM108" s="64">
        <f t="shared" si="24"/>
        <v>1</v>
      </c>
      <c r="BN108" s="64"/>
    </row>
    <row r="109" spans="1:66" s="58" customFormat="1" x14ac:dyDescent="0.45">
      <c r="A109" s="64"/>
      <c r="B109" s="20">
        <v>62</v>
      </c>
      <c r="C109" s="20"/>
      <c r="D109" s="20" t="s">
        <v>781</v>
      </c>
      <c r="E109" s="19" t="s">
        <v>112</v>
      </c>
      <c r="F109" s="2" t="s">
        <v>311</v>
      </c>
      <c r="G109" s="4" t="s">
        <v>414</v>
      </c>
      <c r="H109" s="3" t="s">
        <v>422</v>
      </c>
      <c r="I109" s="11" t="s">
        <v>529</v>
      </c>
      <c r="J109" s="83">
        <v>1</v>
      </c>
      <c r="K109" s="24" t="s">
        <v>874</v>
      </c>
      <c r="L109" s="24"/>
      <c r="M109" s="83">
        <v>1</v>
      </c>
      <c r="N109" s="24" t="s">
        <v>888</v>
      </c>
      <c r="O109" s="83">
        <v>1</v>
      </c>
      <c r="P109" s="83">
        <v>3285</v>
      </c>
      <c r="Q109" s="83">
        <f>IFERROR(VLOOKUP(N109,入力表リスト!$A$3:$B$82,2,FALSE),0)</f>
        <v>200</v>
      </c>
      <c r="R109" s="83">
        <f t="shared" si="16"/>
        <v>657</v>
      </c>
      <c r="S109" s="83">
        <f t="shared" si="19"/>
        <v>19710</v>
      </c>
      <c r="T109" s="26"/>
      <c r="U109" s="98"/>
      <c r="V109" s="83"/>
      <c r="W109" s="24"/>
      <c r="X109" s="83"/>
      <c r="Y109" s="83"/>
      <c r="Z109" s="24"/>
      <c r="AA109" s="83"/>
      <c r="AB109" s="83"/>
      <c r="AC109" s="83">
        <f>IFERROR(VLOOKUP(Z109,入力表リスト!$A$3:$B$82,2,FALSE),0)</f>
        <v>0</v>
      </c>
      <c r="AD109" s="83">
        <f t="shared" si="25"/>
        <v>0</v>
      </c>
      <c r="AE109" s="83">
        <f t="shared" si="20"/>
        <v>0</v>
      </c>
      <c r="AF109" s="26"/>
      <c r="AG109" s="98"/>
      <c r="AH109" s="83"/>
      <c r="AI109" s="24"/>
      <c r="AJ109" s="83"/>
      <c r="AK109" s="83"/>
      <c r="AL109" s="24"/>
      <c r="AM109" s="83"/>
      <c r="AN109" s="83"/>
      <c r="AO109" s="83">
        <f>IFERROR(VLOOKUP(AL109,入力表リスト!$A$3:$B$82,2,FALSE),0)</f>
        <v>0</v>
      </c>
      <c r="AP109" s="83">
        <f t="shared" si="26"/>
        <v>0</v>
      </c>
      <c r="AQ109" s="83">
        <f t="shared" si="21"/>
        <v>0</v>
      </c>
      <c r="AR109" s="26"/>
      <c r="AS109" s="98"/>
      <c r="AT109" s="20"/>
      <c r="AU109" s="20"/>
      <c r="AV109" s="96">
        <f t="shared" si="22"/>
        <v>3285</v>
      </c>
      <c r="AW109" s="20"/>
      <c r="AX109" s="20">
        <f t="shared" si="31"/>
        <v>0</v>
      </c>
      <c r="AY109" s="20">
        <f t="shared" si="27"/>
        <v>0</v>
      </c>
      <c r="AZ109" s="96">
        <f t="shared" si="28"/>
        <v>657</v>
      </c>
      <c r="BA109" s="96">
        <f t="shared" si="29"/>
        <v>19710</v>
      </c>
      <c r="BB109" s="20"/>
      <c r="BC109" s="20"/>
      <c r="BD109" s="20"/>
      <c r="BE109" s="20">
        <f t="shared" si="30"/>
        <v>0</v>
      </c>
      <c r="BF109" s="99"/>
      <c r="BG109" s="100"/>
      <c r="BH109" s="101"/>
      <c r="BI109" s="20"/>
      <c r="BJ109" s="20"/>
      <c r="BK109" s="64"/>
      <c r="BL109" s="64">
        <f t="shared" si="23"/>
        <v>1</v>
      </c>
      <c r="BM109" s="64">
        <f t="shared" si="24"/>
        <v>1</v>
      </c>
      <c r="BN109" s="64"/>
    </row>
    <row r="110" spans="1:66" s="58" customFormat="1" x14ac:dyDescent="0.45">
      <c r="A110" s="64"/>
      <c r="B110" s="20">
        <v>63</v>
      </c>
      <c r="C110" s="20"/>
      <c r="D110" s="20" t="s">
        <v>781</v>
      </c>
      <c r="E110" s="19" t="s">
        <v>114</v>
      </c>
      <c r="F110" s="2" t="s">
        <v>313</v>
      </c>
      <c r="G110" s="4" t="s">
        <v>414</v>
      </c>
      <c r="H110" s="3" t="s">
        <v>422</v>
      </c>
      <c r="I110" s="11" t="s">
        <v>530</v>
      </c>
      <c r="J110" s="83">
        <v>3</v>
      </c>
      <c r="K110" s="24" t="s">
        <v>895</v>
      </c>
      <c r="L110" s="24"/>
      <c r="M110" s="83">
        <v>3</v>
      </c>
      <c r="N110" s="24" t="s">
        <v>1421</v>
      </c>
      <c r="O110" s="83">
        <v>3</v>
      </c>
      <c r="P110" s="83">
        <v>3285</v>
      </c>
      <c r="Q110" s="83">
        <f>IFERROR(VLOOKUP(N110,入力表リスト!$A$3:$B$82,2,FALSE),0)</f>
        <v>45</v>
      </c>
      <c r="R110" s="83">
        <f t="shared" si="16"/>
        <v>443.47500000000002</v>
      </c>
      <c r="S110" s="83">
        <f t="shared" si="19"/>
        <v>13304.25</v>
      </c>
      <c r="T110" s="26" t="s">
        <v>814</v>
      </c>
      <c r="U110" s="98"/>
      <c r="V110" s="83"/>
      <c r="W110" s="24"/>
      <c r="X110" s="83"/>
      <c r="Y110" s="83"/>
      <c r="Z110" s="24"/>
      <c r="AA110" s="83"/>
      <c r="AB110" s="83"/>
      <c r="AC110" s="83">
        <f>IFERROR(VLOOKUP(Z110,入力表リスト!$A$3:$B$82,2,FALSE),0)</f>
        <v>0</v>
      </c>
      <c r="AD110" s="83">
        <f t="shared" si="25"/>
        <v>0</v>
      </c>
      <c r="AE110" s="83">
        <f t="shared" si="20"/>
        <v>0</v>
      </c>
      <c r="AF110" s="26"/>
      <c r="AG110" s="98"/>
      <c r="AH110" s="83"/>
      <c r="AI110" s="24"/>
      <c r="AJ110" s="83"/>
      <c r="AK110" s="83"/>
      <c r="AL110" s="24"/>
      <c r="AM110" s="83"/>
      <c r="AN110" s="83"/>
      <c r="AO110" s="83">
        <f>IFERROR(VLOOKUP(AL110,入力表リスト!$A$3:$B$82,2,FALSE),0)</f>
        <v>0</v>
      </c>
      <c r="AP110" s="83">
        <f t="shared" si="26"/>
        <v>0</v>
      </c>
      <c r="AQ110" s="83">
        <f t="shared" si="21"/>
        <v>0</v>
      </c>
      <c r="AR110" s="26"/>
      <c r="AS110" s="98"/>
      <c r="AT110" s="20"/>
      <c r="AU110" s="20"/>
      <c r="AV110" s="96">
        <f t="shared" si="22"/>
        <v>3285</v>
      </c>
      <c r="AW110" s="20"/>
      <c r="AX110" s="20">
        <f t="shared" si="31"/>
        <v>0</v>
      </c>
      <c r="AY110" s="20">
        <f t="shared" si="27"/>
        <v>0</v>
      </c>
      <c r="AZ110" s="96">
        <f t="shared" si="28"/>
        <v>443.47500000000002</v>
      </c>
      <c r="BA110" s="96">
        <f t="shared" si="29"/>
        <v>13304.25</v>
      </c>
      <c r="BB110" s="20"/>
      <c r="BC110" s="20"/>
      <c r="BD110" s="20"/>
      <c r="BE110" s="20">
        <f t="shared" si="30"/>
        <v>0</v>
      </c>
      <c r="BF110" s="99"/>
      <c r="BG110" s="100"/>
      <c r="BH110" s="101"/>
      <c r="BI110" s="20"/>
      <c r="BJ110" s="20"/>
      <c r="BK110" s="64"/>
      <c r="BL110" s="64">
        <f t="shared" si="23"/>
        <v>3</v>
      </c>
      <c r="BM110" s="64">
        <f t="shared" si="24"/>
        <v>3</v>
      </c>
      <c r="BN110" s="64"/>
    </row>
    <row r="111" spans="1:66" s="58" customFormat="1" x14ac:dyDescent="0.45">
      <c r="A111" s="64"/>
      <c r="B111" s="20">
        <v>64</v>
      </c>
      <c r="C111" s="20"/>
      <c r="D111" s="20" t="s">
        <v>781</v>
      </c>
      <c r="E111" s="19" t="s">
        <v>121</v>
      </c>
      <c r="F111" s="2" t="s">
        <v>320</v>
      </c>
      <c r="G111" s="4" t="s">
        <v>414</v>
      </c>
      <c r="H111" s="3" t="s">
        <v>422</v>
      </c>
      <c r="I111" s="11" t="s">
        <v>537</v>
      </c>
      <c r="J111" s="83">
        <v>3</v>
      </c>
      <c r="K111" s="24" t="s">
        <v>807</v>
      </c>
      <c r="L111" s="24"/>
      <c r="M111" s="83">
        <v>3</v>
      </c>
      <c r="N111" s="24" t="s">
        <v>1421</v>
      </c>
      <c r="O111" s="83">
        <v>3</v>
      </c>
      <c r="P111" s="83">
        <v>3285</v>
      </c>
      <c r="Q111" s="83">
        <f>IFERROR(VLOOKUP(N111,入力表リスト!$A$3:$B$82,2,FALSE),0)</f>
        <v>45</v>
      </c>
      <c r="R111" s="83">
        <f t="shared" si="16"/>
        <v>443.47500000000002</v>
      </c>
      <c r="S111" s="83">
        <f t="shared" si="19"/>
        <v>13304.25</v>
      </c>
      <c r="T111" s="26" t="s">
        <v>814</v>
      </c>
      <c r="U111" s="98"/>
      <c r="V111" s="83"/>
      <c r="W111" s="24"/>
      <c r="X111" s="83"/>
      <c r="Y111" s="83"/>
      <c r="Z111" s="24"/>
      <c r="AA111" s="83"/>
      <c r="AB111" s="83"/>
      <c r="AC111" s="83">
        <f>IFERROR(VLOOKUP(Z111,入力表リスト!$A$3:$B$82,2,FALSE),0)</f>
        <v>0</v>
      </c>
      <c r="AD111" s="83">
        <f t="shared" si="25"/>
        <v>0</v>
      </c>
      <c r="AE111" s="83">
        <f t="shared" si="20"/>
        <v>0</v>
      </c>
      <c r="AF111" s="26"/>
      <c r="AG111" s="98"/>
      <c r="AH111" s="83"/>
      <c r="AI111" s="24"/>
      <c r="AJ111" s="83"/>
      <c r="AK111" s="83"/>
      <c r="AL111" s="24"/>
      <c r="AM111" s="83"/>
      <c r="AN111" s="83"/>
      <c r="AO111" s="83">
        <f>IFERROR(VLOOKUP(AL111,入力表リスト!$A$3:$B$82,2,FALSE),0)</f>
        <v>0</v>
      </c>
      <c r="AP111" s="83">
        <f t="shared" si="26"/>
        <v>0</v>
      </c>
      <c r="AQ111" s="83">
        <f t="shared" si="21"/>
        <v>0</v>
      </c>
      <c r="AR111" s="26"/>
      <c r="AS111" s="98"/>
      <c r="AT111" s="20"/>
      <c r="AU111" s="20"/>
      <c r="AV111" s="96">
        <f t="shared" si="22"/>
        <v>3285</v>
      </c>
      <c r="AW111" s="20"/>
      <c r="AX111" s="20">
        <f t="shared" si="31"/>
        <v>0</v>
      </c>
      <c r="AY111" s="20">
        <f t="shared" si="27"/>
        <v>0</v>
      </c>
      <c r="AZ111" s="96">
        <f t="shared" si="28"/>
        <v>443.47500000000002</v>
      </c>
      <c r="BA111" s="96">
        <f t="shared" si="29"/>
        <v>13304.25</v>
      </c>
      <c r="BB111" s="20"/>
      <c r="BC111" s="20"/>
      <c r="BD111" s="20"/>
      <c r="BE111" s="20">
        <f t="shared" si="30"/>
        <v>0</v>
      </c>
      <c r="BF111" s="99"/>
      <c r="BG111" s="100"/>
      <c r="BH111" s="101"/>
      <c r="BI111" s="20"/>
      <c r="BJ111" s="20"/>
      <c r="BK111" s="64"/>
      <c r="BL111" s="64">
        <f t="shared" si="23"/>
        <v>3</v>
      </c>
      <c r="BM111" s="64">
        <f t="shared" si="24"/>
        <v>3</v>
      </c>
      <c r="BN111" s="64"/>
    </row>
    <row r="112" spans="1:66" s="58" customFormat="1" x14ac:dyDescent="0.45">
      <c r="A112" s="64"/>
      <c r="B112" s="20">
        <v>65</v>
      </c>
      <c r="C112" s="20"/>
      <c r="D112" s="20" t="s">
        <v>781</v>
      </c>
      <c r="E112" s="19" t="s">
        <v>125</v>
      </c>
      <c r="F112" s="2" t="s">
        <v>324</v>
      </c>
      <c r="G112" s="4" t="s">
        <v>414</v>
      </c>
      <c r="H112" s="3" t="s">
        <v>422</v>
      </c>
      <c r="I112" s="11" t="s">
        <v>541</v>
      </c>
      <c r="J112" s="83">
        <v>4</v>
      </c>
      <c r="K112" s="24" t="s">
        <v>807</v>
      </c>
      <c r="L112" s="24"/>
      <c r="M112" s="83">
        <v>4</v>
      </c>
      <c r="N112" s="24" t="s">
        <v>876</v>
      </c>
      <c r="O112" s="83">
        <v>4</v>
      </c>
      <c r="P112" s="83">
        <v>3285</v>
      </c>
      <c r="Q112" s="83">
        <f>IFERROR(VLOOKUP(N112,入力表リスト!$A$3:$B$82,2,FALSE),0)</f>
        <v>300</v>
      </c>
      <c r="R112" s="83">
        <f t="shared" si="16"/>
        <v>3942</v>
      </c>
      <c r="S112" s="83">
        <f t="shared" si="19"/>
        <v>118260</v>
      </c>
      <c r="T112" s="26"/>
      <c r="U112" s="98"/>
      <c r="V112" s="83"/>
      <c r="W112" s="24"/>
      <c r="X112" s="83"/>
      <c r="Y112" s="83"/>
      <c r="Z112" s="24"/>
      <c r="AA112" s="83"/>
      <c r="AB112" s="83"/>
      <c r="AC112" s="83">
        <f>IFERROR(VLOOKUP(Z112,入力表リスト!$A$3:$B$82,2,FALSE),0)</f>
        <v>0</v>
      </c>
      <c r="AD112" s="83">
        <f t="shared" si="25"/>
        <v>0</v>
      </c>
      <c r="AE112" s="83">
        <f t="shared" si="20"/>
        <v>0</v>
      </c>
      <c r="AF112" s="26"/>
      <c r="AG112" s="98"/>
      <c r="AH112" s="83"/>
      <c r="AI112" s="24"/>
      <c r="AJ112" s="83"/>
      <c r="AK112" s="83"/>
      <c r="AL112" s="24"/>
      <c r="AM112" s="83"/>
      <c r="AN112" s="83"/>
      <c r="AO112" s="83">
        <f>IFERROR(VLOOKUP(AL112,入力表リスト!$A$3:$B$82,2,FALSE),0)</f>
        <v>0</v>
      </c>
      <c r="AP112" s="83">
        <f t="shared" si="26"/>
        <v>0</v>
      </c>
      <c r="AQ112" s="83">
        <f t="shared" si="21"/>
        <v>0</v>
      </c>
      <c r="AR112" s="26"/>
      <c r="AS112" s="98"/>
      <c r="AT112" s="20"/>
      <c r="AU112" s="20"/>
      <c r="AV112" s="96">
        <f t="shared" si="22"/>
        <v>3285</v>
      </c>
      <c r="AW112" s="20"/>
      <c r="AX112" s="20">
        <f t="shared" si="31"/>
        <v>0</v>
      </c>
      <c r="AY112" s="20">
        <f t="shared" si="27"/>
        <v>0</v>
      </c>
      <c r="AZ112" s="96">
        <f t="shared" si="28"/>
        <v>3942</v>
      </c>
      <c r="BA112" s="96">
        <f t="shared" si="29"/>
        <v>118260</v>
      </c>
      <c r="BB112" s="20"/>
      <c r="BC112" s="20"/>
      <c r="BD112" s="20"/>
      <c r="BE112" s="20">
        <f t="shared" si="30"/>
        <v>0</v>
      </c>
      <c r="BF112" s="99"/>
      <c r="BG112" s="100"/>
      <c r="BH112" s="101"/>
      <c r="BI112" s="102" t="s">
        <v>788</v>
      </c>
      <c r="BJ112" s="103">
        <v>205</v>
      </c>
      <c r="BK112" s="64"/>
      <c r="BL112" s="64">
        <f t="shared" si="23"/>
        <v>4</v>
      </c>
      <c r="BM112" s="64">
        <f t="shared" si="24"/>
        <v>4</v>
      </c>
      <c r="BN112" s="64"/>
    </row>
    <row r="113" spans="1:66" s="58" customFormat="1" x14ac:dyDescent="0.45">
      <c r="A113" s="64"/>
      <c r="B113" s="20">
        <v>66</v>
      </c>
      <c r="C113" s="20"/>
      <c r="D113" s="20" t="s">
        <v>781</v>
      </c>
      <c r="E113" s="19" t="s">
        <v>117</v>
      </c>
      <c r="F113" s="2" t="s">
        <v>316</v>
      </c>
      <c r="G113" s="4" t="s">
        <v>414</v>
      </c>
      <c r="H113" s="3" t="s">
        <v>422</v>
      </c>
      <c r="I113" s="11" t="s">
        <v>533</v>
      </c>
      <c r="J113" s="83">
        <v>1</v>
      </c>
      <c r="K113" s="24" t="s">
        <v>807</v>
      </c>
      <c r="L113" s="24"/>
      <c r="M113" s="83">
        <v>1</v>
      </c>
      <c r="N113" s="24" t="s">
        <v>1243</v>
      </c>
      <c r="O113" s="83">
        <v>1</v>
      </c>
      <c r="P113" s="83">
        <v>3285</v>
      </c>
      <c r="Q113" s="83">
        <f>IFERROR(VLOOKUP(N113,入力表リスト!$A$3:$B$82,2,FALSE),0)</f>
        <v>200</v>
      </c>
      <c r="R113" s="83">
        <f t="shared" si="16"/>
        <v>657</v>
      </c>
      <c r="S113" s="83">
        <f t="shared" si="19"/>
        <v>19710</v>
      </c>
      <c r="T113" s="26"/>
      <c r="U113" s="98"/>
      <c r="V113" s="83"/>
      <c r="W113" s="24"/>
      <c r="X113" s="83"/>
      <c r="Y113" s="83"/>
      <c r="Z113" s="24"/>
      <c r="AA113" s="83"/>
      <c r="AB113" s="83"/>
      <c r="AC113" s="83">
        <f>IFERROR(VLOOKUP(Z113,入力表リスト!$A$3:$B$82,2,FALSE),0)</f>
        <v>0</v>
      </c>
      <c r="AD113" s="83">
        <f t="shared" si="25"/>
        <v>0</v>
      </c>
      <c r="AE113" s="83">
        <f t="shared" si="20"/>
        <v>0</v>
      </c>
      <c r="AF113" s="26"/>
      <c r="AG113" s="98"/>
      <c r="AH113" s="83"/>
      <c r="AI113" s="24"/>
      <c r="AJ113" s="83"/>
      <c r="AK113" s="83"/>
      <c r="AL113" s="24"/>
      <c r="AM113" s="83"/>
      <c r="AN113" s="83"/>
      <c r="AO113" s="83">
        <f>IFERROR(VLOOKUP(AL113,入力表リスト!$A$3:$B$82,2,FALSE),0)</f>
        <v>0</v>
      </c>
      <c r="AP113" s="83">
        <f t="shared" si="26"/>
        <v>0</v>
      </c>
      <c r="AQ113" s="83">
        <f t="shared" si="21"/>
        <v>0</v>
      </c>
      <c r="AR113" s="26"/>
      <c r="AS113" s="98"/>
      <c r="AT113" s="20"/>
      <c r="AU113" s="20"/>
      <c r="AV113" s="96">
        <f t="shared" si="22"/>
        <v>3285</v>
      </c>
      <c r="AW113" s="20"/>
      <c r="AX113" s="20">
        <f t="shared" si="31"/>
        <v>0</v>
      </c>
      <c r="AY113" s="20">
        <f t="shared" si="27"/>
        <v>0</v>
      </c>
      <c r="AZ113" s="96">
        <f t="shared" si="28"/>
        <v>657</v>
      </c>
      <c r="BA113" s="96">
        <f t="shared" si="29"/>
        <v>19710</v>
      </c>
      <c r="BB113" s="20"/>
      <c r="BC113" s="20"/>
      <c r="BD113" s="20"/>
      <c r="BE113" s="20">
        <f t="shared" si="30"/>
        <v>0</v>
      </c>
      <c r="BF113" s="99"/>
      <c r="BG113" s="100"/>
      <c r="BH113" s="101"/>
      <c r="BI113" s="20"/>
      <c r="BJ113" s="20"/>
      <c r="BK113" s="64"/>
      <c r="BL113" s="64">
        <f t="shared" si="23"/>
        <v>1</v>
      </c>
      <c r="BM113" s="64">
        <f t="shared" si="24"/>
        <v>1</v>
      </c>
      <c r="BN113" s="64"/>
    </row>
    <row r="114" spans="1:66" s="58" customFormat="1" x14ac:dyDescent="0.45">
      <c r="A114" s="64"/>
      <c r="B114" s="20">
        <v>67</v>
      </c>
      <c r="C114" s="20"/>
      <c r="D114" s="20" t="s">
        <v>781</v>
      </c>
      <c r="E114" s="19" t="s">
        <v>137</v>
      </c>
      <c r="F114" s="2" t="s">
        <v>336</v>
      </c>
      <c r="G114" s="4" t="s">
        <v>414</v>
      </c>
      <c r="H114" s="3" t="s">
        <v>422</v>
      </c>
      <c r="I114" s="11" t="s">
        <v>553</v>
      </c>
      <c r="J114" s="83">
        <v>3</v>
      </c>
      <c r="K114" s="24" t="s">
        <v>1439</v>
      </c>
      <c r="L114" s="24"/>
      <c r="M114" s="83">
        <v>3</v>
      </c>
      <c r="N114" s="24" t="s">
        <v>876</v>
      </c>
      <c r="O114" s="83">
        <v>3</v>
      </c>
      <c r="P114" s="83">
        <v>3285</v>
      </c>
      <c r="Q114" s="83">
        <f>IFERROR(VLOOKUP(N114,入力表リスト!$A$3:$B$82,2,FALSE),0)</f>
        <v>300</v>
      </c>
      <c r="R114" s="83">
        <f t="shared" si="16"/>
        <v>2956.5</v>
      </c>
      <c r="S114" s="83">
        <f t="shared" si="19"/>
        <v>88695</v>
      </c>
      <c r="T114" s="26"/>
      <c r="U114" s="98"/>
      <c r="V114" s="83"/>
      <c r="W114" s="24"/>
      <c r="X114" s="83"/>
      <c r="Y114" s="83"/>
      <c r="Z114" s="24"/>
      <c r="AA114" s="83"/>
      <c r="AB114" s="83"/>
      <c r="AC114" s="83">
        <f>IFERROR(VLOOKUP(Z114,入力表リスト!$A$3:$B$82,2,FALSE),0)</f>
        <v>0</v>
      </c>
      <c r="AD114" s="83">
        <f t="shared" si="25"/>
        <v>0</v>
      </c>
      <c r="AE114" s="83">
        <f t="shared" si="20"/>
        <v>0</v>
      </c>
      <c r="AF114" s="26"/>
      <c r="AG114" s="98"/>
      <c r="AH114" s="83"/>
      <c r="AI114" s="24"/>
      <c r="AJ114" s="83"/>
      <c r="AK114" s="83"/>
      <c r="AL114" s="24"/>
      <c r="AM114" s="83"/>
      <c r="AN114" s="83"/>
      <c r="AO114" s="83">
        <f>IFERROR(VLOOKUP(AL114,入力表リスト!$A$3:$B$82,2,FALSE),0)</f>
        <v>0</v>
      </c>
      <c r="AP114" s="83">
        <f t="shared" si="26"/>
        <v>0</v>
      </c>
      <c r="AQ114" s="83">
        <f t="shared" si="21"/>
        <v>0</v>
      </c>
      <c r="AR114" s="26"/>
      <c r="AS114" s="98"/>
      <c r="AT114" s="20"/>
      <c r="AU114" s="20"/>
      <c r="AV114" s="96">
        <f t="shared" si="22"/>
        <v>3285</v>
      </c>
      <c r="AW114" s="20"/>
      <c r="AX114" s="20">
        <f t="shared" si="31"/>
        <v>0</v>
      </c>
      <c r="AY114" s="20">
        <f t="shared" si="27"/>
        <v>0</v>
      </c>
      <c r="AZ114" s="96">
        <f t="shared" si="28"/>
        <v>2956.5</v>
      </c>
      <c r="BA114" s="96">
        <f t="shared" si="29"/>
        <v>88695</v>
      </c>
      <c r="BB114" s="20"/>
      <c r="BC114" s="20"/>
      <c r="BD114" s="20"/>
      <c r="BE114" s="20">
        <f t="shared" si="30"/>
        <v>0</v>
      </c>
      <c r="BF114" s="99"/>
      <c r="BG114" s="100"/>
      <c r="BH114" s="101"/>
      <c r="BI114" s="20"/>
      <c r="BJ114" s="20"/>
      <c r="BK114" s="64"/>
      <c r="BL114" s="64">
        <f t="shared" si="23"/>
        <v>3</v>
      </c>
      <c r="BM114" s="64">
        <f t="shared" si="24"/>
        <v>3</v>
      </c>
      <c r="BN114" s="64"/>
    </row>
    <row r="115" spans="1:66" s="58" customFormat="1" x14ac:dyDescent="0.45">
      <c r="A115" s="64"/>
      <c r="B115" s="20">
        <v>68</v>
      </c>
      <c r="C115" s="20"/>
      <c r="D115" s="20" t="s">
        <v>781</v>
      </c>
      <c r="E115" s="22" t="s">
        <v>139</v>
      </c>
      <c r="F115" s="2" t="s">
        <v>338</v>
      </c>
      <c r="G115" s="4" t="s">
        <v>414</v>
      </c>
      <c r="H115" s="3" t="s">
        <v>422</v>
      </c>
      <c r="I115" s="11" t="s">
        <v>554</v>
      </c>
      <c r="J115" s="83">
        <v>4</v>
      </c>
      <c r="K115" s="24" t="s">
        <v>1518</v>
      </c>
      <c r="L115" s="24"/>
      <c r="M115" s="83">
        <v>4</v>
      </c>
      <c r="N115" s="24" t="s">
        <v>886</v>
      </c>
      <c r="O115" s="83">
        <v>4</v>
      </c>
      <c r="P115" s="83">
        <v>3285</v>
      </c>
      <c r="Q115" s="83">
        <f>IFERROR(VLOOKUP(N115,入力表リスト!$A$3:$B$82,2,FALSE),0)</f>
        <v>100</v>
      </c>
      <c r="R115" s="83">
        <f t="shared" si="16"/>
        <v>1314</v>
      </c>
      <c r="S115" s="83">
        <f t="shared" si="19"/>
        <v>39420</v>
      </c>
      <c r="T115" s="26" t="s">
        <v>1407</v>
      </c>
      <c r="U115" s="98"/>
      <c r="V115" s="83"/>
      <c r="W115" s="24"/>
      <c r="X115" s="83"/>
      <c r="Y115" s="83"/>
      <c r="Z115" s="24"/>
      <c r="AA115" s="83"/>
      <c r="AB115" s="83"/>
      <c r="AC115" s="83">
        <f>IFERROR(VLOOKUP(Z115,入力表リスト!$A$3:$B$82,2,FALSE),0)</f>
        <v>0</v>
      </c>
      <c r="AD115" s="83">
        <f t="shared" si="25"/>
        <v>0</v>
      </c>
      <c r="AE115" s="83">
        <f t="shared" si="20"/>
        <v>0</v>
      </c>
      <c r="AF115" s="26"/>
      <c r="AG115" s="98"/>
      <c r="AH115" s="83"/>
      <c r="AI115" s="24"/>
      <c r="AJ115" s="83"/>
      <c r="AK115" s="83"/>
      <c r="AL115" s="24"/>
      <c r="AM115" s="83"/>
      <c r="AN115" s="83"/>
      <c r="AO115" s="83">
        <f>IFERROR(VLOOKUP(AL115,入力表リスト!$A$3:$B$82,2,FALSE),0)</f>
        <v>0</v>
      </c>
      <c r="AP115" s="83">
        <f t="shared" si="26"/>
        <v>0</v>
      </c>
      <c r="AQ115" s="83">
        <f t="shared" si="21"/>
        <v>0</v>
      </c>
      <c r="AR115" s="26"/>
      <c r="AS115" s="98"/>
      <c r="AT115" s="20"/>
      <c r="AU115" s="20"/>
      <c r="AV115" s="96">
        <f t="shared" si="22"/>
        <v>3285</v>
      </c>
      <c r="AW115" s="20"/>
      <c r="AX115" s="20">
        <f t="shared" si="31"/>
        <v>0</v>
      </c>
      <c r="AY115" s="20">
        <f t="shared" si="27"/>
        <v>0</v>
      </c>
      <c r="AZ115" s="96">
        <f t="shared" si="28"/>
        <v>1314</v>
      </c>
      <c r="BA115" s="96">
        <f t="shared" si="29"/>
        <v>39420</v>
      </c>
      <c r="BB115" s="20"/>
      <c r="BC115" s="20"/>
      <c r="BD115" s="20"/>
      <c r="BE115" s="20">
        <f t="shared" si="30"/>
        <v>0</v>
      </c>
      <c r="BF115" s="99"/>
      <c r="BG115" s="100"/>
      <c r="BH115" s="101"/>
      <c r="BI115" s="20"/>
      <c r="BJ115" s="20"/>
      <c r="BK115" s="64"/>
      <c r="BL115" s="64">
        <f t="shared" si="23"/>
        <v>4</v>
      </c>
      <c r="BM115" s="64">
        <f t="shared" si="24"/>
        <v>4</v>
      </c>
      <c r="BN115" s="64"/>
    </row>
    <row r="116" spans="1:66" s="58" customFormat="1" x14ac:dyDescent="0.45">
      <c r="A116" s="64"/>
      <c r="B116" s="20">
        <v>69</v>
      </c>
      <c r="C116" s="20"/>
      <c r="D116" s="20" t="s">
        <v>781</v>
      </c>
      <c r="E116" s="19" t="s">
        <v>654</v>
      </c>
      <c r="F116" s="2" t="s">
        <v>692</v>
      </c>
      <c r="G116" s="4" t="s">
        <v>414</v>
      </c>
      <c r="H116" s="3" t="s">
        <v>422</v>
      </c>
      <c r="I116" s="11" t="s">
        <v>734</v>
      </c>
      <c r="J116" s="83">
        <v>1</v>
      </c>
      <c r="K116" s="24" t="s">
        <v>896</v>
      </c>
      <c r="L116" s="24"/>
      <c r="M116" s="83">
        <v>1</v>
      </c>
      <c r="N116" s="24" t="s">
        <v>1440</v>
      </c>
      <c r="O116" s="83">
        <v>1</v>
      </c>
      <c r="P116" s="83">
        <v>3285</v>
      </c>
      <c r="Q116" s="83">
        <f>IFERROR(VLOOKUP(N116,入力表リスト!$A$3:$B$82,2,FALSE),0)</f>
        <v>80</v>
      </c>
      <c r="R116" s="83">
        <f t="shared" si="16"/>
        <v>262.8</v>
      </c>
      <c r="S116" s="83">
        <f t="shared" si="19"/>
        <v>7884</v>
      </c>
      <c r="T116" s="26"/>
      <c r="U116" s="98"/>
      <c r="V116" s="83"/>
      <c r="W116" s="24"/>
      <c r="X116" s="83"/>
      <c r="Y116" s="83"/>
      <c r="Z116" s="24"/>
      <c r="AA116" s="83"/>
      <c r="AB116" s="83"/>
      <c r="AC116" s="83">
        <f>IFERROR(VLOOKUP(Z116,入力表リスト!$A$3:$B$82,2,FALSE),0)</f>
        <v>0</v>
      </c>
      <c r="AD116" s="83">
        <f t="shared" si="25"/>
        <v>0</v>
      </c>
      <c r="AE116" s="83">
        <f t="shared" si="20"/>
        <v>0</v>
      </c>
      <c r="AF116" s="26"/>
      <c r="AG116" s="98"/>
      <c r="AH116" s="83"/>
      <c r="AI116" s="24"/>
      <c r="AJ116" s="83"/>
      <c r="AK116" s="83"/>
      <c r="AL116" s="24"/>
      <c r="AM116" s="83"/>
      <c r="AN116" s="83"/>
      <c r="AO116" s="83">
        <f>IFERROR(VLOOKUP(AL116,入力表リスト!$A$3:$B$82,2,FALSE),0)</f>
        <v>0</v>
      </c>
      <c r="AP116" s="83">
        <f t="shared" si="26"/>
        <v>0</v>
      </c>
      <c r="AQ116" s="83">
        <f t="shared" si="21"/>
        <v>0</v>
      </c>
      <c r="AR116" s="26"/>
      <c r="AS116" s="98"/>
      <c r="AT116" s="20"/>
      <c r="AU116" s="20"/>
      <c r="AV116" s="96">
        <f t="shared" si="22"/>
        <v>3285</v>
      </c>
      <c r="AW116" s="20"/>
      <c r="AX116" s="20">
        <f t="shared" si="31"/>
        <v>0</v>
      </c>
      <c r="AY116" s="20">
        <f t="shared" si="27"/>
        <v>0</v>
      </c>
      <c r="AZ116" s="96">
        <f t="shared" si="28"/>
        <v>262.8</v>
      </c>
      <c r="BA116" s="96">
        <f t="shared" si="29"/>
        <v>7884</v>
      </c>
      <c r="BB116" s="20"/>
      <c r="BC116" s="20"/>
      <c r="BD116" s="20"/>
      <c r="BE116" s="20">
        <f t="shared" si="30"/>
        <v>0</v>
      </c>
      <c r="BF116" s="99"/>
      <c r="BG116" s="100"/>
      <c r="BH116" s="101"/>
      <c r="BI116" s="20"/>
      <c r="BJ116" s="20"/>
      <c r="BK116" s="64"/>
      <c r="BL116" s="64">
        <f t="shared" si="23"/>
        <v>1</v>
      </c>
      <c r="BM116" s="64">
        <f t="shared" si="24"/>
        <v>1</v>
      </c>
      <c r="BN116" s="64"/>
    </row>
    <row r="117" spans="1:66" s="58" customFormat="1" x14ac:dyDescent="0.45">
      <c r="A117" s="64"/>
      <c r="B117" s="20">
        <v>70</v>
      </c>
      <c r="C117" s="20"/>
      <c r="D117" s="20" t="s">
        <v>781</v>
      </c>
      <c r="E117" s="19" t="s">
        <v>140</v>
      </c>
      <c r="F117" s="2" t="s">
        <v>339</v>
      </c>
      <c r="G117" s="4" t="s">
        <v>414</v>
      </c>
      <c r="H117" s="3" t="s">
        <v>422</v>
      </c>
      <c r="I117" s="11" t="s">
        <v>555</v>
      </c>
      <c r="J117" s="83">
        <v>1</v>
      </c>
      <c r="K117" s="24" t="s">
        <v>873</v>
      </c>
      <c r="L117" s="24"/>
      <c r="M117" s="83">
        <v>1</v>
      </c>
      <c r="N117" s="24" t="s">
        <v>888</v>
      </c>
      <c r="O117" s="83">
        <v>1</v>
      </c>
      <c r="P117" s="83">
        <v>3285</v>
      </c>
      <c r="Q117" s="83">
        <f>IFERROR(VLOOKUP(N117,入力表リスト!$A$3:$B$82,2,FALSE),0)</f>
        <v>200</v>
      </c>
      <c r="R117" s="83">
        <f t="shared" si="16"/>
        <v>657</v>
      </c>
      <c r="S117" s="83">
        <f t="shared" si="19"/>
        <v>19710</v>
      </c>
      <c r="T117" s="26" t="s">
        <v>1407</v>
      </c>
      <c r="U117" s="98"/>
      <c r="V117" s="83"/>
      <c r="W117" s="24"/>
      <c r="X117" s="83"/>
      <c r="Y117" s="83"/>
      <c r="Z117" s="24"/>
      <c r="AA117" s="83"/>
      <c r="AB117" s="83"/>
      <c r="AC117" s="83">
        <f>IFERROR(VLOOKUP(Z117,入力表リスト!$A$3:$B$82,2,FALSE),0)</f>
        <v>0</v>
      </c>
      <c r="AD117" s="83">
        <f t="shared" si="25"/>
        <v>0</v>
      </c>
      <c r="AE117" s="83">
        <f t="shared" si="20"/>
        <v>0</v>
      </c>
      <c r="AF117" s="26"/>
      <c r="AG117" s="98"/>
      <c r="AH117" s="83"/>
      <c r="AI117" s="24"/>
      <c r="AJ117" s="83"/>
      <c r="AK117" s="83"/>
      <c r="AL117" s="24"/>
      <c r="AM117" s="83"/>
      <c r="AN117" s="83"/>
      <c r="AO117" s="83">
        <f>IFERROR(VLOOKUP(AL117,入力表リスト!$A$3:$B$82,2,FALSE),0)</f>
        <v>0</v>
      </c>
      <c r="AP117" s="83">
        <f t="shared" si="26"/>
        <v>0</v>
      </c>
      <c r="AQ117" s="83">
        <f t="shared" si="21"/>
        <v>0</v>
      </c>
      <c r="AR117" s="26"/>
      <c r="AS117" s="98"/>
      <c r="AT117" s="20"/>
      <c r="AU117" s="20"/>
      <c r="AV117" s="96">
        <f t="shared" si="22"/>
        <v>3285</v>
      </c>
      <c r="AW117" s="20"/>
      <c r="AX117" s="20">
        <f t="shared" si="31"/>
        <v>0</v>
      </c>
      <c r="AY117" s="20">
        <f t="shared" si="27"/>
        <v>0</v>
      </c>
      <c r="AZ117" s="96">
        <f t="shared" si="28"/>
        <v>657</v>
      </c>
      <c r="BA117" s="96">
        <f t="shared" si="29"/>
        <v>19710</v>
      </c>
      <c r="BB117" s="20"/>
      <c r="BC117" s="20"/>
      <c r="BD117" s="20"/>
      <c r="BE117" s="20">
        <f t="shared" si="30"/>
        <v>0</v>
      </c>
      <c r="BF117" s="99"/>
      <c r="BG117" s="100"/>
      <c r="BH117" s="101"/>
      <c r="BI117" s="20"/>
      <c r="BJ117" s="20"/>
      <c r="BK117" s="64"/>
      <c r="BL117" s="64">
        <f t="shared" si="23"/>
        <v>1</v>
      </c>
      <c r="BM117" s="64">
        <f t="shared" si="24"/>
        <v>1</v>
      </c>
      <c r="BN117" s="64"/>
    </row>
    <row r="118" spans="1:66" s="58" customFormat="1" x14ac:dyDescent="0.45">
      <c r="A118" s="64"/>
      <c r="B118" s="20">
        <v>71</v>
      </c>
      <c r="C118" s="20"/>
      <c r="D118" s="20" t="s">
        <v>781</v>
      </c>
      <c r="E118" s="19" t="s">
        <v>141</v>
      </c>
      <c r="F118" s="2" t="s">
        <v>340</v>
      </c>
      <c r="G118" s="4" t="s">
        <v>414</v>
      </c>
      <c r="H118" s="3" t="s">
        <v>422</v>
      </c>
      <c r="I118" s="11" t="s">
        <v>556</v>
      </c>
      <c r="J118" s="83">
        <v>1</v>
      </c>
      <c r="K118" s="24" t="s">
        <v>873</v>
      </c>
      <c r="L118" s="24"/>
      <c r="M118" s="83">
        <v>1</v>
      </c>
      <c r="N118" s="24" t="s">
        <v>887</v>
      </c>
      <c r="O118" s="83">
        <v>1</v>
      </c>
      <c r="P118" s="83">
        <v>3285</v>
      </c>
      <c r="Q118" s="83">
        <f>IFERROR(VLOOKUP(N118,入力表リスト!$A$3:$B$82,2,FALSE),0)</f>
        <v>300</v>
      </c>
      <c r="R118" s="83">
        <f t="shared" ref="R118:R179" si="109">O118*P118*Q118/1000</f>
        <v>985.5</v>
      </c>
      <c r="S118" s="83">
        <f t="shared" si="19"/>
        <v>29565</v>
      </c>
      <c r="T118" s="26" t="s">
        <v>1407</v>
      </c>
      <c r="U118" s="98"/>
      <c r="V118" s="83"/>
      <c r="W118" s="24"/>
      <c r="X118" s="83"/>
      <c r="Y118" s="83"/>
      <c r="Z118" s="24"/>
      <c r="AA118" s="83"/>
      <c r="AB118" s="83"/>
      <c r="AC118" s="83">
        <f>IFERROR(VLOOKUP(Z118,入力表リスト!$A$3:$B$82,2,FALSE),0)</f>
        <v>0</v>
      </c>
      <c r="AD118" s="83">
        <f t="shared" si="25"/>
        <v>0</v>
      </c>
      <c r="AE118" s="83">
        <f t="shared" si="20"/>
        <v>0</v>
      </c>
      <c r="AF118" s="26"/>
      <c r="AG118" s="98"/>
      <c r="AH118" s="83"/>
      <c r="AI118" s="24"/>
      <c r="AJ118" s="83"/>
      <c r="AK118" s="83"/>
      <c r="AL118" s="24"/>
      <c r="AM118" s="83"/>
      <c r="AN118" s="83"/>
      <c r="AO118" s="83">
        <f>IFERROR(VLOOKUP(AL118,入力表リスト!$A$3:$B$82,2,FALSE),0)</f>
        <v>0</v>
      </c>
      <c r="AP118" s="83">
        <f t="shared" si="26"/>
        <v>0</v>
      </c>
      <c r="AQ118" s="83">
        <f t="shared" si="21"/>
        <v>0</v>
      </c>
      <c r="AR118" s="26"/>
      <c r="AS118" s="98"/>
      <c r="AT118" s="20"/>
      <c r="AU118" s="20"/>
      <c r="AV118" s="96">
        <f t="shared" si="22"/>
        <v>3285</v>
      </c>
      <c r="AW118" s="20"/>
      <c r="AX118" s="20">
        <f t="shared" si="31"/>
        <v>0</v>
      </c>
      <c r="AY118" s="20">
        <f t="shared" si="27"/>
        <v>0</v>
      </c>
      <c r="AZ118" s="96">
        <f t="shared" ref="AZ118:AZ149" si="110">R118+AD118+AP118-AX118</f>
        <v>985.5</v>
      </c>
      <c r="BA118" s="96">
        <f t="shared" ref="BA118:BA149" si="111">S118+AE118+AQ118-AY118</f>
        <v>29565</v>
      </c>
      <c r="BB118" s="20"/>
      <c r="BC118" s="20"/>
      <c r="BD118" s="20"/>
      <c r="BE118" s="20">
        <f t="shared" si="30"/>
        <v>0</v>
      </c>
      <c r="BF118" s="99"/>
      <c r="BG118" s="100"/>
      <c r="BH118" s="101"/>
      <c r="BI118" s="20"/>
      <c r="BJ118" s="20"/>
      <c r="BK118" s="64"/>
      <c r="BL118" s="64">
        <f t="shared" si="23"/>
        <v>1</v>
      </c>
      <c r="BM118" s="64">
        <f t="shared" si="24"/>
        <v>1</v>
      </c>
      <c r="BN118" s="64"/>
    </row>
    <row r="119" spans="1:66" s="58" customFormat="1" x14ac:dyDescent="0.45">
      <c r="A119" s="64"/>
      <c r="B119" s="20">
        <v>72</v>
      </c>
      <c r="C119" s="20"/>
      <c r="D119" s="20" t="s">
        <v>781</v>
      </c>
      <c r="E119" s="19" t="s">
        <v>142</v>
      </c>
      <c r="F119" s="2" t="s">
        <v>341</v>
      </c>
      <c r="G119" s="4" t="s">
        <v>414</v>
      </c>
      <c r="H119" s="3" t="s">
        <v>422</v>
      </c>
      <c r="I119" s="11" t="s">
        <v>557</v>
      </c>
      <c r="J119" s="83">
        <v>1</v>
      </c>
      <c r="K119" s="24" t="s">
        <v>1519</v>
      </c>
      <c r="L119" s="24"/>
      <c r="M119" s="83">
        <v>1</v>
      </c>
      <c r="N119" s="24" t="s">
        <v>888</v>
      </c>
      <c r="O119" s="83">
        <v>1</v>
      </c>
      <c r="P119" s="83">
        <v>3285</v>
      </c>
      <c r="Q119" s="83">
        <f>IFERROR(VLOOKUP(N119,入力表リスト!$A$3:$B$82,2,FALSE),0)</f>
        <v>200</v>
      </c>
      <c r="R119" s="83">
        <f t="shared" si="109"/>
        <v>657</v>
      </c>
      <c r="S119" s="83">
        <f t="shared" si="19"/>
        <v>19710</v>
      </c>
      <c r="T119" s="26" t="s">
        <v>1407</v>
      </c>
      <c r="U119" s="98"/>
      <c r="V119" s="83"/>
      <c r="W119" s="24"/>
      <c r="X119" s="83"/>
      <c r="Y119" s="83"/>
      <c r="Z119" s="24"/>
      <c r="AA119" s="83"/>
      <c r="AB119" s="83"/>
      <c r="AC119" s="83">
        <f>IFERROR(VLOOKUP(Z119,入力表リスト!$A$3:$B$82,2,FALSE),0)</f>
        <v>0</v>
      </c>
      <c r="AD119" s="83">
        <f t="shared" si="25"/>
        <v>0</v>
      </c>
      <c r="AE119" s="83">
        <f t="shared" si="20"/>
        <v>0</v>
      </c>
      <c r="AF119" s="26"/>
      <c r="AG119" s="98"/>
      <c r="AH119" s="83"/>
      <c r="AI119" s="24"/>
      <c r="AJ119" s="83"/>
      <c r="AK119" s="83"/>
      <c r="AL119" s="24"/>
      <c r="AM119" s="83"/>
      <c r="AN119" s="83"/>
      <c r="AO119" s="83">
        <f>IFERROR(VLOOKUP(AL119,入力表リスト!$A$3:$B$82,2,FALSE),0)</f>
        <v>0</v>
      </c>
      <c r="AP119" s="83">
        <f t="shared" si="26"/>
        <v>0</v>
      </c>
      <c r="AQ119" s="83">
        <f t="shared" si="21"/>
        <v>0</v>
      </c>
      <c r="AR119" s="26"/>
      <c r="AS119" s="98"/>
      <c r="AT119" s="20"/>
      <c r="AU119" s="20"/>
      <c r="AV119" s="96">
        <f t="shared" si="22"/>
        <v>3285</v>
      </c>
      <c r="AW119" s="20"/>
      <c r="AX119" s="20">
        <f t="shared" si="31"/>
        <v>0</v>
      </c>
      <c r="AY119" s="20">
        <f t="shared" si="27"/>
        <v>0</v>
      </c>
      <c r="AZ119" s="96">
        <f t="shared" si="110"/>
        <v>657</v>
      </c>
      <c r="BA119" s="96">
        <f t="shared" si="111"/>
        <v>19710</v>
      </c>
      <c r="BB119" s="20"/>
      <c r="BC119" s="20"/>
      <c r="BD119" s="20"/>
      <c r="BE119" s="20">
        <f t="shared" si="30"/>
        <v>0</v>
      </c>
      <c r="BF119" s="99"/>
      <c r="BG119" s="100"/>
      <c r="BH119" s="101"/>
      <c r="BI119" s="20"/>
      <c r="BJ119" s="20"/>
      <c r="BK119" s="64"/>
      <c r="BL119" s="64">
        <f t="shared" si="23"/>
        <v>1</v>
      </c>
      <c r="BM119" s="64">
        <f t="shared" si="24"/>
        <v>1</v>
      </c>
      <c r="BN119" s="64"/>
    </row>
    <row r="120" spans="1:66" s="58" customFormat="1" x14ac:dyDescent="0.45">
      <c r="A120" s="64"/>
      <c r="B120" s="20">
        <v>73</v>
      </c>
      <c r="C120" s="20"/>
      <c r="D120" s="20" t="s">
        <v>781</v>
      </c>
      <c r="E120" s="19" t="s">
        <v>132</v>
      </c>
      <c r="F120" s="2" t="s">
        <v>331</v>
      </c>
      <c r="G120" s="4" t="s">
        <v>414</v>
      </c>
      <c r="H120" s="3" t="s">
        <v>422</v>
      </c>
      <c r="I120" s="11" t="s">
        <v>548</v>
      </c>
      <c r="J120" s="83">
        <v>1</v>
      </c>
      <c r="K120" s="24" t="s">
        <v>1519</v>
      </c>
      <c r="L120" s="24"/>
      <c r="M120" s="83">
        <v>1</v>
      </c>
      <c r="N120" s="24" t="s">
        <v>887</v>
      </c>
      <c r="O120" s="83">
        <v>1</v>
      </c>
      <c r="P120" s="83">
        <v>3285</v>
      </c>
      <c r="Q120" s="83">
        <f>IFERROR(VLOOKUP(N120,入力表リスト!$A$3:$B$82,2,FALSE),0)</f>
        <v>300</v>
      </c>
      <c r="R120" s="83">
        <f t="shared" si="109"/>
        <v>985.5</v>
      </c>
      <c r="S120" s="83">
        <f t="shared" si="19"/>
        <v>29565</v>
      </c>
      <c r="T120" s="26" t="s">
        <v>1407</v>
      </c>
      <c r="U120" s="98"/>
      <c r="V120" s="83"/>
      <c r="W120" s="24"/>
      <c r="X120" s="83"/>
      <c r="Y120" s="83"/>
      <c r="Z120" s="24"/>
      <c r="AA120" s="83"/>
      <c r="AB120" s="83"/>
      <c r="AC120" s="83">
        <f>IFERROR(VLOOKUP(Z120,入力表リスト!$A$3:$B$82,2,FALSE),0)</f>
        <v>0</v>
      </c>
      <c r="AD120" s="83">
        <f t="shared" si="25"/>
        <v>0</v>
      </c>
      <c r="AE120" s="83">
        <f t="shared" si="20"/>
        <v>0</v>
      </c>
      <c r="AF120" s="26"/>
      <c r="AG120" s="98"/>
      <c r="AH120" s="83"/>
      <c r="AI120" s="24"/>
      <c r="AJ120" s="83"/>
      <c r="AK120" s="83"/>
      <c r="AL120" s="24"/>
      <c r="AM120" s="83"/>
      <c r="AN120" s="83"/>
      <c r="AO120" s="83">
        <f>IFERROR(VLOOKUP(AL120,入力表リスト!$A$3:$B$82,2,FALSE),0)</f>
        <v>0</v>
      </c>
      <c r="AP120" s="83">
        <f t="shared" si="26"/>
        <v>0</v>
      </c>
      <c r="AQ120" s="83">
        <f t="shared" si="21"/>
        <v>0</v>
      </c>
      <c r="AR120" s="26"/>
      <c r="AS120" s="98"/>
      <c r="AT120" s="20"/>
      <c r="AU120" s="20"/>
      <c r="AV120" s="96">
        <f t="shared" si="22"/>
        <v>3285</v>
      </c>
      <c r="AW120" s="20"/>
      <c r="AX120" s="20">
        <f t="shared" si="31"/>
        <v>0</v>
      </c>
      <c r="AY120" s="20">
        <f t="shared" si="27"/>
        <v>0</v>
      </c>
      <c r="AZ120" s="96">
        <f t="shared" si="110"/>
        <v>985.5</v>
      </c>
      <c r="BA120" s="96">
        <f t="shared" si="111"/>
        <v>29565</v>
      </c>
      <c r="BB120" s="20"/>
      <c r="BC120" s="20"/>
      <c r="BD120" s="20"/>
      <c r="BE120" s="20">
        <f t="shared" si="30"/>
        <v>0</v>
      </c>
      <c r="BF120" s="99"/>
      <c r="BG120" s="100"/>
      <c r="BH120" s="101"/>
      <c r="BI120" s="20"/>
      <c r="BJ120" s="20"/>
      <c r="BK120" s="64"/>
      <c r="BL120" s="64">
        <f t="shared" si="23"/>
        <v>1</v>
      </c>
      <c r="BM120" s="64">
        <f t="shared" si="24"/>
        <v>1</v>
      </c>
      <c r="BN120" s="64"/>
    </row>
    <row r="121" spans="1:66" s="58" customFormat="1" x14ac:dyDescent="0.45">
      <c r="A121" s="64"/>
      <c r="B121" s="20">
        <v>74</v>
      </c>
      <c r="C121" s="20"/>
      <c r="D121" s="20" t="s">
        <v>781</v>
      </c>
      <c r="E121" s="19" t="s">
        <v>133</v>
      </c>
      <c r="F121" s="2" t="s">
        <v>332</v>
      </c>
      <c r="G121" s="4" t="s">
        <v>420</v>
      </c>
      <c r="H121" s="3" t="s">
        <v>422</v>
      </c>
      <c r="I121" s="11" t="s">
        <v>549</v>
      </c>
      <c r="J121" s="83">
        <v>1</v>
      </c>
      <c r="K121" s="24" t="s">
        <v>873</v>
      </c>
      <c r="L121" s="24"/>
      <c r="M121" s="83">
        <v>1</v>
      </c>
      <c r="N121" s="24" t="s">
        <v>888</v>
      </c>
      <c r="O121" s="83">
        <v>1</v>
      </c>
      <c r="P121" s="83">
        <v>3285</v>
      </c>
      <c r="Q121" s="83">
        <f>IFERROR(VLOOKUP(N121,入力表リスト!$A$3:$B$82,2,FALSE),0)</f>
        <v>200</v>
      </c>
      <c r="R121" s="83">
        <f t="shared" si="109"/>
        <v>657</v>
      </c>
      <c r="S121" s="83">
        <f t="shared" si="19"/>
        <v>19710</v>
      </c>
      <c r="T121" s="26" t="s">
        <v>1407</v>
      </c>
      <c r="U121" s="98"/>
      <c r="V121" s="83"/>
      <c r="W121" s="24"/>
      <c r="X121" s="83"/>
      <c r="Y121" s="83"/>
      <c r="Z121" s="24"/>
      <c r="AA121" s="83"/>
      <c r="AB121" s="83"/>
      <c r="AC121" s="83">
        <f>IFERROR(VLOOKUP(Z121,入力表リスト!$A$3:$B$82,2,FALSE),0)</f>
        <v>0</v>
      </c>
      <c r="AD121" s="83">
        <f t="shared" si="25"/>
        <v>0</v>
      </c>
      <c r="AE121" s="83">
        <f t="shared" si="20"/>
        <v>0</v>
      </c>
      <c r="AF121" s="26"/>
      <c r="AG121" s="98"/>
      <c r="AH121" s="83"/>
      <c r="AI121" s="24"/>
      <c r="AJ121" s="83"/>
      <c r="AK121" s="83"/>
      <c r="AL121" s="24"/>
      <c r="AM121" s="83"/>
      <c r="AN121" s="83"/>
      <c r="AO121" s="83">
        <f>IFERROR(VLOOKUP(AL121,入力表リスト!$A$3:$B$82,2,FALSE),0)</f>
        <v>0</v>
      </c>
      <c r="AP121" s="83">
        <f t="shared" si="26"/>
        <v>0</v>
      </c>
      <c r="AQ121" s="83">
        <f t="shared" si="21"/>
        <v>0</v>
      </c>
      <c r="AR121" s="26"/>
      <c r="AS121" s="98"/>
      <c r="AT121" s="20"/>
      <c r="AU121" s="20"/>
      <c r="AV121" s="96">
        <f t="shared" si="22"/>
        <v>3285</v>
      </c>
      <c r="AW121" s="20"/>
      <c r="AX121" s="20">
        <f t="shared" si="31"/>
        <v>0</v>
      </c>
      <c r="AY121" s="20">
        <f t="shared" si="27"/>
        <v>0</v>
      </c>
      <c r="AZ121" s="96">
        <f t="shared" si="110"/>
        <v>657</v>
      </c>
      <c r="BA121" s="96">
        <f t="shared" si="111"/>
        <v>19710</v>
      </c>
      <c r="BB121" s="20"/>
      <c r="BC121" s="20"/>
      <c r="BD121" s="20"/>
      <c r="BE121" s="20">
        <f t="shared" si="30"/>
        <v>0</v>
      </c>
      <c r="BF121" s="99"/>
      <c r="BG121" s="100"/>
      <c r="BH121" s="101"/>
      <c r="BI121" s="20"/>
      <c r="BJ121" s="20"/>
      <c r="BK121" s="64"/>
      <c r="BL121" s="64">
        <f t="shared" si="23"/>
        <v>1</v>
      </c>
      <c r="BM121" s="64">
        <f t="shared" si="24"/>
        <v>1</v>
      </c>
      <c r="BN121" s="64"/>
    </row>
    <row r="122" spans="1:66" s="58" customFormat="1" x14ac:dyDescent="0.45">
      <c r="A122" s="64"/>
      <c r="B122" s="20">
        <v>75</v>
      </c>
      <c r="C122" s="20"/>
      <c r="D122" s="20" t="s">
        <v>781</v>
      </c>
      <c r="E122" s="19" t="s">
        <v>134</v>
      </c>
      <c r="F122" s="2" t="s">
        <v>333</v>
      </c>
      <c r="G122" s="4" t="s">
        <v>414</v>
      </c>
      <c r="H122" s="3" t="s">
        <v>422</v>
      </c>
      <c r="I122" s="11" t="s">
        <v>550</v>
      </c>
      <c r="J122" s="83">
        <v>1</v>
      </c>
      <c r="K122" s="24" t="s">
        <v>1520</v>
      </c>
      <c r="L122" s="24"/>
      <c r="M122" s="83">
        <v>1</v>
      </c>
      <c r="N122" s="24" t="s">
        <v>1390</v>
      </c>
      <c r="O122" s="83">
        <v>1</v>
      </c>
      <c r="P122" s="83">
        <v>3285</v>
      </c>
      <c r="Q122" s="83">
        <f>IFERROR(VLOOKUP(N122,入力表リスト!$A$3:$B$82,2,FALSE),0)</f>
        <v>250</v>
      </c>
      <c r="R122" s="83">
        <f t="shared" si="109"/>
        <v>821.25</v>
      </c>
      <c r="S122" s="83">
        <f t="shared" si="19"/>
        <v>24637.5</v>
      </c>
      <c r="T122" s="123" t="s">
        <v>1529</v>
      </c>
      <c r="U122" s="98">
        <v>1</v>
      </c>
      <c r="V122" s="83"/>
      <c r="W122" s="24"/>
      <c r="X122" s="83"/>
      <c r="Y122" s="83"/>
      <c r="Z122" s="24"/>
      <c r="AA122" s="83"/>
      <c r="AB122" s="83"/>
      <c r="AC122" s="83">
        <f>IFERROR(VLOOKUP(Z122,入力表リスト!$A$3:$B$82,2,FALSE),0)</f>
        <v>0</v>
      </c>
      <c r="AD122" s="83">
        <f t="shared" si="25"/>
        <v>0</v>
      </c>
      <c r="AE122" s="83">
        <f t="shared" si="20"/>
        <v>0</v>
      </c>
      <c r="AF122" s="26"/>
      <c r="AG122" s="98"/>
      <c r="AH122" s="83"/>
      <c r="AI122" s="24"/>
      <c r="AJ122" s="83"/>
      <c r="AK122" s="83"/>
      <c r="AL122" s="24"/>
      <c r="AM122" s="83"/>
      <c r="AN122" s="83"/>
      <c r="AO122" s="83">
        <f>IFERROR(VLOOKUP(AL122,入力表リスト!$A$3:$B$82,2,FALSE),0)</f>
        <v>0</v>
      </c>
      <c r="AP122" s="83">
        <f t="shared" si="26"/>
        <v>0</v>
      </c>
      <c r="AQ122" s="83">
        <f t="shared" si="21"/>
        <v>0</v>
      </c>
      <c r="AR122" s="26"/>
      <c r="AS122" s="98"/>
      <c r="AT122" s="20"/>
      <c r="AU122" s="20"/>
      <c r="AV122" s="96">
        <f t="shared" si="22"/>
        <v>3285</v>
      </c>
      <c r="AW122" s="20"/>
      <c r="AX122" s="20">
        <f t="shared" si="31"/>
        <v>0</v>
      </c>
      <c r="AY122" s="20">
        <f t="shared" si="27"/>
        <v>0</v>
      </c>
      <c r="AZ122" s="96">
        <f t="shared" si="110"/>
        <v>821.25</v>
      </c>
      <c r="BA122" s="96">
        <f t="shared" si="111"/>
        <v>24637.5</v>
      </c>
      <c r="BB122" s="20"/>
      <c r="BC122" s="20"/>
      <c r="BD122" s="20"/>
      <c r="BE122" s="20">
        <f t="shared" si="30"/>
        <v>0</v>
      </c>
      <c r="BF122" s="99"/>
      <c r="BG122" s="100"/>
      <c r="BH122" s="101"/>
      <c r="BI122" s="20"/>
      <c r="BJ122" s="20"/>
      <c r="BK122" s="64"/>
      <c r="BL122" s="64">
        <f t="shared" si="23"/>
        <v>1</v>
      </c>
      <c r="BM122" s="64">
        <f t="shared" si="24"/>
        <v>1</v>
      </c>
      <c r="BN122" s="64"/>
    </row>
    <row r="123" spans="1:66" s="58" customFormat="1" x14ac:dyDescent="0.45">
      <c r="A123" s="64"/>
      <c r="B123" s="20">
        <v>76</v>
      </c>
      <c r="C123" s="20"/>
      <c r="D123" s="20" t="s">
        <v>781</v>
      </c>
      <c r="E123" s="19" t="s">
        <v>135</v>
      </c>
      <c r="F123" s="2" t="s">
        <v>334</v>
      </c>
      <c r="G123" s="4" t="s">
        <v>414</v>
      </c>
      <c r="H123" s="3" t="s">
        <v>422</v>
      </c>
      <c r="I123" s="11" t="s">
        <v>551</v>
      </c>
      <c r="J123" s="83">
        <v>1</v>
      </c>
      <c r="K123" s="24" t="s">
        <v>873</v>
      </c>
      <c r="L123" s="24"/>
      <c r="M123" s="83">
        <v>1</v>
      </c>
      <c r="N123" s="24" t="s">
        <v>888</v>
      </c>
      <c r="O123" s="83">
        <v>1</v>
      </c>
      <c r="P123" s="83">
        <v>3285</v>
      </c>
      <c r="Q123" s="83">
        <f>IFERROR(VLOOKUP(N123,入力表リスト!$A$3:$B$82,2,FALSE),0)</f>
        <v>200</v>
      </c>
      <c r="R123" s="83">
        <f t="shared" si="109"/>
        <v>657</v>
      </c>
      <c r="S123" s="83">
        <f t="shared" si="19"/>
        <v>19710</v>
      </c>
      <c r="T123" s="26" t="s">
        <v>1407</v>
      </c>
      <c r="U123" s="98"/>
      <c r="V123" s="83"/>
      <c r="W123" s="24"/>
      <c r="X123" s="83"/>
      <c r="Y123" s="83"/>
      <c r="Z123" s="24"/>
      <c r="AA123" s="83"/>
      <c r="AB123" s="83"/>
      <c r="AC123" s="83">
        <f>IFERROR(VLOOKUP(Z123,入力表リスト!$A$3:$B$82,2,FALSE),0)</f>
        <v>0</v>
      </c>
      <c r="AD123" s="83">
        <f t="shared" si="25"/>
        <v>0</v>
      </c>
      <c r="AE123" s="83">
        <f t="shared" si="20"/>
        <v>0</v>
      </c>
      <c r="AF123" s="26"/>
      <c r="AG123" s="98"/>
      <c r="AH123" s="83"/>
      <c r="AI123" s="24"/>
      <c r="AJ123" s="83"/>
      <c r="AK123" s="83"/>
      <c r="AL123" s="24"/>
      <c r="AM123" s="83"/>
      <c r="AN123" s="83"/>
      <c r="AO123" s="83">
        <f>IFERROR(VLOOKUP(AL123,入力表リスト!$A$3:$B$82,2,FALSE),0)</f>
        <v>0</v>
      </c>
      <c r="AP123" s="83">
        <f t="shared" si="26"/>
        <v>0</v>
      </c>
      <c r="AQ123" s="83">
        <f t="shared" si="21"/>
        <v>0</v>
      </c>
      <c r="AR123" s="26"/>
      <c r="AS123" s="98"/>
      <c r="AT123" s="20"/>
      <c r="AU123" s="20"/>
      <c r="AV123" s="96">
        <f t="shared" si="22"/>
        <v>3285</v>
      </c>
      <c r="AW123" s="20"/>
      <c r="AX123" s="20">
        <f t="shared" si="31"/>
        <v>0</v>
      </c>
      <c r="AY123" s="20">
        <f t="shared" si="27"/>
        <v>0</v>
      </c>
      <c r="AZ123" s="96">
        <f t="shared" si="110"/>
        <v>657</v>
      </c>
      <c r="BA123" s="96">
        <f t="shared" si="111"/>
        <v>19710</v>
      </c>
      <c r="BB123" s="20"/>
      <c r="BC123" s="20"/>
      <c r="BD123" s="20"/>
      <c r="BE123" s="20">
        <f t="shared" si="30"/>
        <v>0</v>
      </c>
      <c r="BF123" s="99"/>
      <c r="BG123" s="100"/>
      <c r="BH123" s="101"/>
      <c r="BI123" s="20"/>
      <c r="BJ123" s="20"/>
      <c r="BK123" s="64"/>
      <c r="BL123" s="64">
        <f t="shared" si="23"/>
        <v>1</v>
      </c>
      <c r="BM123" s="64">
        <f t="shared" si="24"/>
        <v>1</v>
      </c>
      <c r="BN123" s="64"/>
    </row>
    <row r="124" spans="1:66" s="58" customFormat="1" x14ac:dyDescent="0.45">
      <c r="A124" s="64"/>
      <c r="B124" s="20">
        <v>77</v>
      </c>
      <c r="C124" s="20"/>
      <c r="D124" s="20" t="s">
        <v>781</v>
      </c>
      <c r="E124" s="19" t="s">
        <v>136</v>
      </c>
      <c r="F124" s="2" t="s">
        <v>335</v>
      </c>
      <c r="G124" s="4" t="s">
        <v>414</v>
      </c>
      <c r="H124" s="3" t="s">
        <v>422</v>
      </c>
      <c r="I124" s="11" t="s">
        <v>552</v>
      </c>
      <c r="J124" s="83">
        <v>2</v>
      </c>
      <c r="K124" s="24" t="s">
        <v>1441</v>
      </c>
      <c r="L124" s="24"/>
      <c r="M124" s="83">
        <v>2</v>
      </c>
      <c r="N124" s="24" t="s">
        <v>1442</v>
      </c>
      <c r="O124" s="83">
        <v>2</v>
      </c>
      <c r="P124" s="83">
        <v>3285</v>
      </c>
      <c r="Q124" s="83">
        <f>IFERROR(VLOOKUP(N124,入力表リスト!$A$3:$B$82,2,FALSE),0)</f>
        <v>400</v>
      </c>
      <c r="R124" s="83">
        <f t="shared" si="109"/>
        <v>2628</v>
      </c>
      <c r="S124" s="83">
        <f t="shared" si="19"/>
        <v>78840</v>
      </c>
      <c r="T124" s="26"/>
      <c r="U124" s="98"/>
      <c r="V124" s="83"/>
      <c r="W124" s="24"/>
      <c r="X124" s="83"/>
      <c r="Y124" s="83"/>
      <c r="Z124" s="24"/>
      <c r="AA124" s="83"/>
      <c r="AB124" s="83"/>
      <c r="AC124" s="83">
        <f>IFERROR(VLOOKUP(Z124,入力表リスト!$A$3:$B$82,2,FALSE),0)</f>
        <v>0</v>
      </c>
      <c r="AD124" s="83">
        <f t="shared" si="25"/>
        <v>0</v>
      </c>
      <c r="AE124" s="83">
        <f t="shared" si="20"/>
        <v>0</v>
      </c>
      <c r="AF124" s="26"/>
      <c r="AG124" s="98"/>
      <c r="AH124" s="83"/>
      <c r="AI124" s="24"/>
      <c r="AJ124" s="83"/>
      <c r="AK124" s="83"/>
      <c r="AL124" s="24"/>
      <c r="AM124" s="83"/>
      <c r="AN124" s="83"/>
      <c r="AO124" s="83">
        <f>IFERROR(VLOOKUP(AL124,入力表リスト!$A$3:$B$82,2,FALSE),0)</f>
        <v>0</v>
      </c>
      <c r="AP124" s="83">
        <f t="shared" si="26"/>
        <v>0</v>
      </c>
      <c r="AQ124" s="83">
        <f t="shared" si="21"/>
        <v>0</v>
      </c>
      <c r="AR124" s="26"/>
      <c r="AS124" s="98"/>
      <c r="AT124" s="20"/>
      <c r="AU124" s="20"/>
      <c r="AV124" s="96">
        <f t="shared" si="22"/>
        <v>3285</v>
      </c>
      <c r="AW124" s="20"/>
      <c r="AX124" s="20">
        <f t="shared" si="31"/>
        <v>0</v>
      </c>
      <c r="AY124" s="20">
        <f t="shared" si="27"/>
        <v>0</v>
      </c>
      <c r="AZ124" s="96">
        <f t="shared" si="110"/>
        <v>2628</v>
      </c>
      <c r="BA124" s="96">
        <f t="shared" si="111"/>
        <v>78840</v>
      </c>
      <c r="BB124" s="20"/>
      <c r="BC124" s="20"/>
      <c r="BD124" s="20"/>
      <c r="BE124" s="20">
        <f t="shared" si="30"/>
        <v>0</v>
      </c>
      <c r="BF124" s="99"/>
      <c r="BG124" s="100"/>
      <c r="BH124" s="101"/>
      <c r="BI124" s="102" t="s">
        <v>793</v>
      </c>
      <c r="BJ124" s="103">
        <v>314</v>
      </c>
      <c r="BK124" s="64"/>
      <c r="BL124" s="64">
        <f t="shared" si="23"/>
        <v>2</v>
      </c>
      <c r="BM124" s="64">
        <f t="shared" si="24"/>
        <v>2</v>
      </c>
      <c r="BN124" s="64"/>
    </row>
    <row r="125" spans="1:66" s="58" customFormat="1" x14ac:dyDescent="0.45">
      <c r="A125" s="64"/>
      <c r="B125" s="20">
        <v>78</v>
      </c>
      <c r="C125" s="20"/>
      <c r="D125" s="20" t="s">
        <v>781</v>
      </c>
      <c r="E125" s="2" t="s">
        <v>138</v>
      </c>
      <c r="F125" s="22" t="s">
        <v>337</v>
      </c>
      <c r="G125" s="4" t="s">
        <v>419</v>
      </c>
      <c r="H125" s="3" t="s">
        <v>422</v>
      </c>
      <c r="I125" s="11" t="s">
        <v>1280</v>
      </c>
      <c r="J125" s="83">
        <v>2</v>
      </c>
      <c r="K125" s="24" t="s">
        <v>807</v>
      </c>
      <c r="L125" s="24"/>
      <c r="M125" s="83">
        <v>2</v>
      </c>
      <c r="N125" s="24" t="s">
        <v>1243</v>
      </c>
      <c r="O125" s="83">
        <v>2</v>
      </c>
      <c r="P125" s="83">
        <v>3285</v>
      </c>
      <c r="Q125" s="83">
        <f>IFERROR(VLOOKUP(N125,入力表リスト!$A$3:$B$82,2,FALSE),0)</f>
        <v>200</v>
      </c>
      <c r="R125" s="83">
        <f t="shared" si="109"/>
        <v>1314</v>
      </c>
      <c r="S125" s="83">
        <f t="shared" si="19"/>
        <v>39420</v>
      </c>
      <c r="T125" s="26" t="s">
        <v>1407</v>
      </c>
      <c r="U125" s="98"/>
      <c r="V125" s="83"/>
      <c r="W125" s="24"/>
      <c r="X125" s="83"/>
      <c r="Y125" s="83"/>
      <c r="Z125" s="24"/>
      <c r="AA125" s="83"/>
      <c r="AB125" s="83"/>
      <c r="AC125" s="83">
        <f>IFERROR(VLOOKUP(Z125,入力表リスト!$A$3:$B$82,2,FALSE),0)</f>
        <v>0</v>
      </c>
      <c r="AD125" s="83">
        <f t="shared" si="25"/>
        <v>0</v>
      </c>
      <c r="AE125" s="83">
        <f t="shared" si="20"/>
        <v>0</v>
      </c>
      <c r="AF125" s="26"/>
      <c r="AG125" s="98"/>
      <c r="AH125" s="83"/>
      <c r="AI125" s="24"/>
      <c r="AJ125" s="83"/>
      <c r="AK125" s="83"/>
      <c r="AL125" s="24"/>
      <c r="AM125" s="83"/>
      <c r="AN125" s="83"/>
      <c r="AO125" s="83">
        <f>IFERROR(VLOOKUP(AL125,入力表リスト!$A$3:$B$82,2,FALSE),0)</f>
        <v>0</v>
      </c>
      <c r="AP125" s="83">
        <f t="shared" si="26"/>
        <v>0</v>
      </c>
      <c r="AQ125" s="83">
        <f t="shared" si="21"/>
        <v>0</v>
      </c>
      <c r="AR125" s="26"/>
      <c r="AS125" s="98"/>
      <c r="AT125" s="20"/>
      <c r="AU125" s="20"/>
      <c r="AV125" s="96">
        <f t="shared" si="22"/>
        <v>3285</v>
      </c>
      <c r="AW125" s="20"/>
      <c r="AX125" s="20">
        <f t="shared" si="31"/>
        <v>0</v>
      </c>
      <c r="AY125" s="20">
        <f t="shared" si="27"/>
        <v>0</v>
      </c>
      <c r="AZ125" s="96">
        <f t="shared" si="110"/>
        <v>1314</v>
      </c>
      <c r="BA125" s="96">
        <f t="shared" si="111"/>
        <v>39420</v>
      </c>
      <c r="BB125" s="20"/>
      <c r="BC125" s="20"/>
      <c r="BD125" s="20"/>
      <c r="BE125" s="20">
        <f t="shared" si="30"/>
        <v>0</v>
      </c>
      <c r="BF125" s="99"/>
      <c r="BG125" s="100"/>
      <c r="BH125" s="101"/>
      <c r="BI125" s="20"/>
      <c r="BJ125" s="20"/>
      <c r="BK125" s="64"/>
      <c r="BL125" s="64">
        <f t="shared" si="23"/>
        <v>2</v>
      </c>
      <c r="BM125" s="64">
        <f t="shared" si="24"/>
        <v>2</v>
      </c>
      <c r="BN125" s="64"/>
    </row>
    <row r="126" spans="1:66" s="58" customFormat="1" x14ac:dyDescent="0.45">
      <c r="A126" s="64"/>
      <c r="B126" s="126">
        <v>79</v>
      </c>
      <c r="C126" s="126">
        <v>1</v>
      </c>
      <c r="D126" s="126" t="s">
        <v>781</v>
      </c>
      <c r="E126" s="21" t="s">
        <v>655</v>
      </c>
      <c r="F126" s="2" t="s">
        <v>693</v>
      </c>
      <c r="G126" s="4" t="s">
        <v>414</v>
      </c>
      <c r="H126" s="3" t="s">
        <v>422</v>
      </c>
      <c r="I126" s="11" t="s">
        <v>735</v>
      </c>
      <c r="J126" s="83">
        <v>5</v>
      </c>
      <c r="K126" s="24" t="s">
        <v>807</v>
      </c>
      <c r="L126" s="24"/>
      <c r="M126" s="83">
        <v>5</v>
      </c>
      <c r="N126" s="24" t="s">
        <v>1243</v>
      </c>
      <c r="O126" s="83">
        <v>5</v>
      </c>
      <c r="P126" s="83">
        <v>3285</v>
      </c>
      <c r="Q126" s="83">
        <f>IFERROR(VLOOKUP(N126,入力表リスト!$A$3:$B$82,2,FALSE),0)</f>
        <v>200</v>
      </c>
      <c r="R126" s="83">
        <f t="shared" si="109"/>
        <v>3285</v>
      </c>
      <c r="S126" s="83">
        <f t="shared" si="19"/>
        <v>98550</v>
      </c>
      <c r="T126" s="104"/>
      <c r="U126" s="125"/>
      <c r="V126" s="83"/>
      <c r="W126" s="24"/>
      <c r="X126" s="83"/>
      <c r="Y126" s="83"/>
      <c r="Z126" s="24"/>
      <c r="AA126" s="83"/>
      <c r="AB126" s="83"/>
      <c r="AC126" s="83">
        <f>IFERROR(VLOOKUP(Z126,入力表リスト!$A$3:$B$82,2,FALSE),0)</f>
        <v>0</v>
      </c>
      <c r="AD126" s="83">
        <f t="shared" si="25"/>
        <v>0</v>
      </c>
      <c r="AE126" s="83">
        <f t="shared" si="20"/>
        <v>0</v>
      </c>
      <c r="AF126" s="26"/>
      <c r="AG126" s="98"/>
      <c r="AH126" s="83"/>
      <c r="AI126" s="24"/>
      <c r="AJ126" s="83"/>
      <c r="AK126" s="83"/>
      <c r="AL126" s="24"/>
      <c r="AM126" s="83"/>
      <c r="AN126" s="83"/>
      <c r="AO126" s="83">
        <f>IFERROR(VLOOKUP(AL126,入力表リスト!$A$3:$B$82,2,FALSE),0)</f>
        <v>0</v>
      </c>
      <c r="AP126" s="83">
        <f t="shared" si="26"/>
        <v>0</v>
      </c>
      <c r="AQ126" s="83">
        <f t="shared" si="21"/>
        <v>0</v>
      </c>
      <c r="AR126" s="26"/>
      <c r="AS126" s="98"/>
      <c r="AT126" s="20"/>
      <c r="AU126" s="20"/>
      <c r="AV126" s="96">
        <f t="shared" si="22"/>
        <v>3285</v>
      </c>
      <c r="AW126" s="20"/>
      <c r="AX126" s="20">
        <f t="shared" si="31"/>
        <v>0</v>
      </c>
      <c r="AY126" s="20">
        <f t="shared" si="27"/>
        <v>0</v>
      </c>
      <c r="AZ126" s="96">
        <f t="shared" si="110"/>
        <v>3285</v>
      </c>
      <c r="BA126" s="96">
        <f t="shared" si="111"/>
        <v>98550</v>
      </c>
      <c r="BB126" s="20"/>
      <c r="BC126" s="20"/>
      <c r="BD126" s="20"/>
      <c r="BE126" s="20">
        <f t="shared" si="30"/>
        <v>0</v>
      </c>
      <c r="BF126" s="99"/>
      <c r="BG126" s="100"/>
      <c r="BH126" s="101"/>
      <c r="BI126" s="20"/>
      <c r="BJ126" s="20"/>
      <c r="BK126" s="64"/>
      <c r="BL126" s="64">
        <f t="shared" si="23"/>
        <v>5</v>
      </c>
      <c r="BM126" s="64">
        <f t="shared" si="24"/>
        <v>5</v>
      </c>
      <c r="BN126" s="64"/>
    </row>
    <row r="127" spans="1:66" s="58" customFormat="1" x14ac:dyDescent="0.45">
      <c r="A127" s="64"/>
      <c r="B127" s="126">
        <v>79</v>
      </c>
      <c r="C127" s="126">
        <v>2</v>
      </c>
      <c r="D127" s="126" t="s">
        <v>781</v>
      </c>
      <c r="E127" s="21" t="s">
        <v>655</v>
      </c>
      <c r="F127" s="2" t="s">
        <v>693</v>
      </c>
      <c r="G127" s="4" t="s">
        <v>414</v>
      </c>
      <c r="H127" s="3" t="s">
        <v>422</v>
      </c>
      <c r="I127" s="11" t="s">
        <v>735</v>
      </c>
      <c r="J127" s="83">
        <v>2</v>
      </c>
      <c r="K127" s="24" t="s">
        <v>807</v>
      </c>
      <c r="L127" s="24"/>
      <c r="M127" s="83">
        <v>1</v>
      </c>
      <c r="N127" s="24" t="s">
        <v>1243</v>
      </c>
      <c r="O127" s="83">
        <v>2</v>
      </c>
      <c r="P127" s="83">
        <v>3285</v>
      </c>
      <c r="Q127" s="83">
        <f>IFERROR(VLOOKUP(N127,入力表リスト!$A$3:$B$82,2,FALSE),0)</f>
        <v>200</v>
      </c>
      <c r="R127" s="83">
        <f t="shared" si="109"/>
        <v>1314</v>
      </c>
      <c r="S127" s="83">
        <f t="shared" si="19"/>
        <v>39420</v>
      </c>
      <c r="T127" s="104" t="s">
        <v>1446</v>
      </c>
      <c r="U127" s="125"/>
      <c r="V127" s="83"/>
      <c r="W127" s="24"/>
      <c r="X127" s="83"/>
      <c r="Y127" s="83"/>
      <c r="Z127" s="24"/>
      <c r="AA127" s="83"/>
      <c r="AB127" s="83"/>
      <c r="AC127" s="83">
        <f>IFERROR(VLOOKUP(Z127,入力表リスト!$A$3:$B$82,2,FALSE),0)</f>
        <v>0</v>
      </c>
      <c r="AD127" s="83">
        <f t="shared" si="25"/>
        <v>0</v>
      </c>
      <c r="AE127" s="83">
        <f t="shared" si="20"/>
        <v>0</v>
      </c>
      <c r="AF127" s="26"/>
      <c r="AG127" s="98"/>
      <c r="AH127" s="83"/>
      <c r="AI127" s="24"/>
      <c r="AJ127" s="83"/>
      <c r="AK127" s="83"/>
      <c r="AL127" s="24"/>
      <c r="AM127" s="83"/>
      <c r="AN127" s="83"/>
      <c r="AO127" s="83">
        <f>IFERROR(VLOOKUP(AL127,入力表リスト!$A$3:$B$82,2,FALSE),0)</f>
        <v>0</v>
      </c>
      <c r="AP127" s="83">
        <f t="shared" si="26"/>
        <v>0</v>
      </c>
      <c r="AQ127" s="83">
        <f t="shared" si="21"/>
        <v>0</v>
      </c>
      <c r="AR127" s="26"/>
      <c r="AS127" s="98"/>
      <c r="AT127" s="20"/>
      <c r="AU127" s="20"/>
      <c r="AV127" s="96">
        <f t="shared" si="22"/>
        <v>3285</v>
      </c>
      <c r="AW127" s="20"/>
      <c r="AX127" s="20">
        <f t="shared" si="31"/>
        <v>0</v>
      </c>
      <c r="AY127" s="20">
        <f t="shared" si="27"/>
        <v>0</v>
      </c>
      <c r="AZ127" s="96">
        <f t="shared" si="110"/>
        <v>1314</v>
      </c>
      <c r="BA127" s="96">
        <f t="shared" si="111"/>
        <v>39420</v>
      </c>
      <c r="BB127" s="20"/>
      <c r="BC127" s="20"/>
      <c r="BD127" s="20"/>
      <c r="BE127" s="20">
        <f t="shared" si="30"/>
        <v>0</v>
      </c>
      <c r="BF127" s="99"/>
      <c r="BG127" s="100"/>
      <c r="BH127" s="101"/>
      <c r="BI127" s="20"/>
      <c r="BJ127" s="20"/>
      <c r="BK127" s="64"/>
      <c r="BL127" s="64">
        <f t="shared" si="23"/>
        <v>2</v>
      </c>
      <c r="BM127" s="64">
        <f t="shared" si="24"/>
        <v>2</v>
      </c>
      <c r="BN127" s="64"/>
    </row>
    <row r="128" spans="1:66" s="58" customFormat="1" x14ac:dyDescent="0.45">
      <c r="A128" s="64"/>
      <c r="B128" s="126">
        <v>79</v>
      </c>
      <c r="C128" s="126">
        <v>3</v>
      </c>
      <c r="D128" s="126" t="s">
        <v>781</v>
      </c>
      <c r="E128" s="21" t="s">
        <v>655</v>
      </c>
      <c r="F128" s="2" t="s">
        <v>693</v>
      </c>
      <c r="G128" s="4" t="s">
        <v>414</v>
      </c>
      <c r="H128" s="3" t="s">
        <v>422</v>
      </c>
      <c r="I128" s="11" t="s">
        <v>735</v>
      </c>
      <c r="J128" s="162"/>
      <c r="K128" s="124"/>
      <c r="L128" s="124"/>
      <c r="M128" s="162"/>
      <c r="N128" s="124"/>
      <c r="O128" s="162"/>
      <c r="P128" s="83"/>
      <c r="Q128" s="83">
        <f>IFERROR(VLOOKUP(N128,入力表リスト!$A$3:$B$82,2,FALSE),0)</f>
        <v>0</v>
      </c>
      <c r="R128" s="83">
        <f t="shared" si="109"/>
        <v>0</v>
      </c>
      <c r="S128" s="83">
        <f t="shared" si="19"/>
        <v>0</v>
      </c>
      <c r="T128" s="26"/>
      <c r="U128" s="98"/>
      <c r="V128" s="83">
        <v>3</v>
      </c>
      <c r="W128" s="24" t="s">
        <v>1312</v>
      </c>
      <c r="X128" s="83"/>
      <c r="Y128" s="83">
        <v>3</v>
      </c>
      <c r="Z128" s="24" t="s">
        <v>1039</v>
      </c>
      <c r="AA128" s="83">
        <v>3</v>
      </c>
      <c r="AB128" s="83">
        <v>3285</v>
      </c>
      <c r="AC128" s="83">
        <f>IFERROR(VLOOKUP(Z128,入力表リスト!$A$3:$B$82,2,FALSE),0)</f>
        <v>22</v>
      </c>
      <c r="AD128" s="83">
        <f t="shared" si="25"/>
        <v>216.81</v>
      </c>
      <c r="AE128" s="83">
        <f t="shared" si="20"/>
        <v>6504.3</v>
      </c>
      <c r="AF128" s="26" t="s">
        <v>791</v>
      </c>
      <c r="AG128" s="98"/>
      <c r="AH128" s="83"/>
      <c r="AI128" s="24"/>
      <c r="AJ128" s="83"/>
      <c r="AK128" s="83"/>
      <c r="AL128" s="24"/>
      <c r="AM128" s="83"/>
      <c r="AN128" s="83"/>
      <c r="AO128" s="83">
        <f>IFERROR(VLOOKUP(AL128,入力表リスト!$A$3:$B$82,2,FALSE),0)</f>
        <v>0</v>
      </c>
      <c r="AP128" s="83">
        <f t="shared" si="26"/>
        <v>0</v>
      </c>
      <c r="AQ128" s="83">
        <f t="shared" si="21"/>
        <v>0</v>
      </c>
      <c r="AR128" s="26"/>
      <c r="AS128" s="98"/>
      <c r="AT128" s="20"/>
      <c r="AU128" s="20"/>
      <c r="AV128" s="96">
        <f t="shared" si="22"/>
        <v>3285</v>
      </c>
      <c r="AW128" s="20"/>
      <c r="AX128" s="20">
        <f t="shared" si="31"/>
        <v>0</v>
      </c>
      <c r="AY128" s="20">
        <f t="shared" si="27"/>
        <v>0</v>
      </c>
      <c r="AZ128" s="96">
        <f t="shared" si="110"/>
        <v>216.81</v>
      </c>
      <c r="BA128" s="96">
        <f t="shared" si="111"/>
        <v>6504.3</v>
      </c>
      <c r="BB128" s="20"/>
      <c r="BC128" s="20"/>
      <c r="BD128" s="20"/>
      <c r="BE128" s="20">
        <f t="shared" si="30"/>
        <v>0</v>
      </c>
      <c r="BF128" s="99"/>
      <c r="BG128" s="100"/>
      <c r="BH128" s="101"/>
      <c r="BI128" s="20"/>
      <c r="BJ128" s="20"/>
      <c r="BK128" s="64"/>
      <c r="BL128" s="64">
        <f t="shared" si="23"/>
        <v>3</v>
      </c>
      <c r="BM128" s="64">
        <f t="shared" si="24"/>
        <v>3</v>
      </c>
      <c r="BN128" s="64"/>
    </row>
    <row r="129" spans="1:66" s="58" customFormat="1" x14ac:dyDescent="0.45">
      <c r="A129" s="64"/>
      <c r="B129" s="126">
        <v>79</v>
      </c>
      <c r="C129" s="126">
        <v>4</v>
      </c>
      <c r="D129" s="126" t="s">
        <v>781</v>
      </c>
      <c r="E129" s="21" t="s">
        <v>655</v>
      </c>
      <c r="F129" s="2" t="s">
        <v>693</v>
      </c>
      <c r="G129" s="4" t="s">
        <v>414</v>
      </c>
      <c r="H129" s="3" t="s">
        <v>422</v>
      </c>
      <c r="I129" s="11" t="s">
        <v>735</v>
      </c>
      <c r="J129" s="162"/>
      <c r="K129" s="124"/>
      <c r="L129" s="124"/>
      <c r="M129" s="162"/>
      <c r="N129" s="124"/>
      <c r="O129" s="162"/>
      <c r="P129" s="83"/>
      <c r="Q129" s="83">
        <f>IFERROR(VLOOKUP(N129,入力表リスト!$A$3:$B$82,2,FALSE),0)</f>
        <v>0</v>
      </c>
      <c r="R129" s="83">
        <f t="shared" si="109"/>
        <v>0</v>
      </c>
      <c r="S129" s="83">
        <f t="shared" si="19"/>
        <v>0</v>
      </c>
      <c r="T129" s="26"/>
      <c r="U129" s="98"/>
      <c r="V129" s="83">
        <v>2</v>
      </c>
      <c r="W129" s="24" t="s">
        <v>985</v>
      </c>
      <c r="X129" s="83"/>
      <c r="Y129" s="83">
        <v>2</v>
      </c>
      <c r="Z129" s="24" t="s">
        <v>998</v>
      </c>
      <c r="AA129" s="83">
        <v>2</v>
      </c>
      <c r="AB129" s="83">
        <v>3285</v>
      </c>
      <c r="AC129" s="83">
        <f>IFERROR(VLOOKUP(Z129,入力表リスト!$A$3:$B$82,2,FALSE),0)</f>
        <v>10</v>
      </c>
      <c r="AD129" s="83">
        <f t="shared" si="25"/>
        <v>65.7</v>
      </c>
      <c r="AE129" s="83">
        <f t="shared" si="20"/>
        <v>1971</v>
      </c>
      <c r="AF129" s="26" t="s">
        <v>791</v>
      </c>
      <c r="AG129" s="98"/>
      <c r="AH129" s="83"/>
      <c r="AI129" s="24"/>
      <c r="AJ129" s="83"/>
      <c r="AK129" s="83"/>
      <c r="AL129" s="24"/>
      <c r="AM129" s="83"/>
      <c r="AN129" s="83"/>
      <c r="AO129" s="83">
        <f>IFERROR(VLOOKUP(AL129,入力表リスト!$A$3:$B$82,2,FALSE),0)</f>
        <v>0</v>
      </c>
      <c r="AP129" s="83">
        <f t="shared" si="26"/>
        <v>0</v>
      </c>
      <c r="AQ129" s="83">
        <f t="shared" si="21"/>
        <v>0</v>
      </c>
      <c r="AR129" s="26"/>
      <c r="AS129" s="98"/>
      <c r="AT129" s="20"/>
      <c r="AU129" s="20"/>
      <c r="AV129" s="96">
        <f t="shared" si="22"/>
        <v>3285</v>
      </c>
      <c r="AW129" s="20"/>
      <c r="AX129" s="20">
        <f t="shared" si="31"/>
        <v>0</v>
      </c>
      <c r="AY129" s="20">
        <f t="shared" si="27"/>
        <v>0</v>
      </c>
      <c r="AZ129" s="96">
        <f t="shared" si="110"/>
        <v>65.7</v>
      </c>
      <c r="BA129" s="96">
        <f t="shared" si="111"/>
        <v>1971</v>
      </c>
      <c r="BB129" s="20"/>
      <c r="BC129" s="20"/>
      <c r="BD129" s="20"/>
      <c r="BE129" s="20">
        <f t="shared" si="30"/>
        <v>0</v>
      </c>
      <c r="BF129" s="99"/>
      <c r="BG129" s="100"/>
      <c r="BH129" s="101"/>
      <c r="BI129" s="20"/>
      <c r="BJ129" s="20"/>
      <c r="BK129" s="64"/>
      <c r="BL129" s="64">
        <f t="shared" si="23"/>
        <v>2</v>
      </c>
      <c r="BM129" s="64">
        <f t="shared" si="24"/>
        <v>2</v>
      </c>
      <c r="BN129" s="64"/>
    </row>
    <row r="130" spans="1:66" s="58" customFormat="1" x14ac:dyDescent="0.45">
      <c r="A130" s="64"/>
      <c r="B130" s="20">
        <v>80</v>
      </c>
      <c r="C130" s="20"/>
      <c r="D130" s="20" t="s">
        <v>781</v>
      </c>
      <c r="E130" s="19" t="s">
        <v>79</v>
      </c>
      <c r="F130" s="2" t="s">
        <v>748</v>
      </c>
      <c r="G130" s="4" t="s">
        <v>414</v>
      </c>
      <c r="H130" s="3" t="s">
        <v>422</v>
      </c>
      <c r="I130" s="11" t="s">
        <v>757</v>
      </c>
      <c r="J130" s="83">
        <v>1</v>
      </c>
      <c r="K130" s="24" t="s">
        <v>891</v>
      </c>
      <c r="L130" s="24"/>
      <c r="M130" s="83">
        <v>1</v>
      </c>
      <c r="N130" s="24" t="s">
        <v>1036</v>
      </c>
      <c r="O130" s="83">
        <v>1</v>
      </c>
      <c r="P130" s="83">
        <v>3285</v>
      </c>
      <c r="Q130" s="83">
        <f>IFERROR(VLOOKUP(N130,入力表リスト!$A$3:$B$82,2,FALSE),0)</f>
        <v>100</v>
      </c>
      <c r="R130" s="83">
        <f t="shared" si="109"/>
        <v>328.5</v>
      </c>
      <c r="S130" s="83">
        <f t="shared" si="19"/>
        <v>9855</v>
      </c>
      <c r="T130" s="26"/>
      <c r="U130" s="98"/>
      <c r="V130" s="83"/>
      <c r="W130" s="24"/>
      <c r="X130" s="83"/>
      <c r="Y130" s="83"/>
      <c r="Z130" s="24"/>
      <c r="AA130" s="83"/>
      <c r="AB130" s="83"/>
      <c r="AC130" s="83">
        <f>IFERROR(VLOOKUP(Z130,入力表リスト!$A$3:$B$82,2,FALSE),0)</f>
        <v>0</v>
      </c>
      <c r="AD130" s="83">
        <f t="shared" si="25"/>
        <v>0</v>
      </c>
      <c r="AE130" s="83">
        <f t="shared" si="20"/>
        <v>0</v>
      </c>
      <c r="AF130" s="26"/>
      <c r="AG130" s="98"/>
      <c r="AH130" s="83"/>
      <c r="AI130" s="24"/>
      <c r="AJ130" s="83"/>
      <c r="AK130" s="83"/>
      <c r="AL130" s="24"/>
      <c r="AM130" s="83"/>
      <c r="AN130" s="83"/>
      <c r="AO130" s="83">
        <f>IFERROR(VLOOKUP(AL130,入力表リスト!$A$3:$B$82,2,FALSE),0)</f>
        <v>0</v>
      </c>
      <c r="AP130" s="83">
        <f t="shared" si="26"/>
        <v>0</v>
      </c>
      <c r="AQ130" s="83">
        <f t="shared" si="21"/>
        <v>0</v>
      </c>
      <c r="AR130" s="26"/>
      <c r="AS130" s="98"/>
      <c r="AT130" s="20"/>
      <c r="AU130" s="20"/>
      <c r="AV130" s="96">
        <f t="shared" si="22"/>
        <v>3285</v>
      </c>
      <c r="AW130" s="20"/>
      <c r="AX130" s="20">
        <f t="shared" si="31"/>
        <v>0</v>
      </c>
      <c r="AY130" s="20">
        <f t="shared" si="27"/>
        <v>0</v>
      </c>
      <c r="AZ130" s="96">
        <f t="shared" si="110"/>
        <v>328.5</v>
      </c>
      <c r="BA130" s="96">
        <f t="shared" si="111"/>
        <v>9855</v>
      </c>
      <c r="BB130" s="20"/>
      <c r="BC130" s="20"/>
      <c r="BD130" s="20"/>
      <c r="BE130" s="20">
        <f t="shared" si="30"/>
        <v>0</v>
      </c>
      <c r="BF130" s="99"/>
      <c r="BG130" s="100"/>
      <c r="BH130" s="101"/>
      <c r="BI130" s="20"/>
      <c r="BJ130" s="20"/>
      <c r="BK130" s="64"/>
      <c r="BL130" s="64">
        <f t="shared" si="23"/>
        <v>1</v>
      </c>
      <c r="BM130" s="64">
        <f t="shared" si="24"/>
        <v>1</v>
      </c>
      <c r="BN130" s="64"/>
    </row>
    <row r="131" spans="1:66" s="58" customFormat="1" x14ac:dyDescent="0.45">
      <c r="A131" s="64"/>
      <c r="B131" s="20">
        <v>81</v>
      </c>
      <c r="C131" s="20"/>
      <c r="D131" s="20" t="s">
        <v>781</v>
      </c>
      <c r="E131" s="19" t="s">
        <v>763</v>
      </c>
      <c r="F131" s="19" t="s">
        <v>762</v>
      </c>
      <c r="G131" s="4" t="s">
        <v>751</v>
      </c>
      <c r="H131" s="3" t="s">
        <v>422</v>
      </c>
      <c r="I131" s="11" t="s">
        <v>1287</v>
      </c>
      <c r="J131" s="83">
        <v>2</v>
      </c>
      <c r="K131" s="24" t="s">
        <v>1422</v>
      </c>
      <c r="L131" s="24"/>
      <c r="M131" s="83">
        <v>2</v>
      </c>
      <c r="N131" s="24" t="s">
        <v>876</v>
      </c>
      <c r="O131" s="83">
        <v>2</v>
      </c>
      <c r="P131" s="83">
        <v>3285</v>
      </c>
      <c r="Q131" s="83">
        <f>IFERROR(VLOOKUP(N131,入力表リスト!$A$3:$B$82,2,FALSE),0)</f>
        <v>300</v>
      </c>
      <c r="R131" s="83">
        <f t="shared" si="109"/>
        <v>1971</v>
      </c>
      <c r="S131" s="83">
        <f t="shared" si="19"/>
        <v>59130</v>
      </c>
      <c r="T131" s="26"/>
      <c r="U131" s="98"/>
      <c r="V131" s="83"/>
      <c r="W131" s="24"/>
      <c r="X131" s="83"/>
      <c r="Y131" s="83"/>
      <c r="Z131" s="24"/>
      <c r="AA131" s="83"/>
      <c r="AB131" s="83"/>
      <c r="AC131" s="83">
        <f>IFERROR(VLOOKUP(Z131,入力表リスト!$A$3:$B$82,2,FALSE),0)</f>
        <v>0</v>
      </c>
      <c r="AD131" s="83">
        <f t="shared" si="25"/>
        <v>0</v>
      </c>
      <c r="AE131" s="83">
        <f t="shared" si="20"/>
        <v>0</v>
      </c>
      <c r="AF131" s="26"/>
      <c r="AG131" s="98"/>
      <c r="AH131" s="83"/>
      <c r="AI131" s="24"/>
      <c r="AJ131" s="83"/>
      <c r="AK131" s="83"/>
      <c r="AL131" s="24"/>
      <c r="AM131" s="83"/>
      <c r="AN131" s="83"/>
      <c r="AO131" s="83">
        <f>IFERROR(VLOOKUP(AL131,入力表リスト!$A$3:$B$82,2,FALSE),0)</f>
        <v>0</v>
      </c>
      <c r="AP131" s="83">
        <f t="shared" si="26"/>
        <v>0</v>
      </c>
      <c r="AQ131" s="83">
        <f t="shared" si="21"/>
        <v>0</v>
      </c>
      <c r="AR131" s="26"/>
      <c r="AS131" s="98"/>
      <c r="AT131" s="20"/>
      <c r="AU131" s="20"/>
      <c r="AV131" s="96">
        <f t="shared" si="22"/>
        <v>3285</v>
      </c>
      <c r="AW131" s="20"/>
      <c r="AX131" s="20">
        <f t="shared" si="31"/>
        <v>0</v>
      </c>
      <c r="AY131" s="20">
        <f t="shared" si="27"/>
        <v>0</v>
      </c>
      <c r="AZ131" s="96">
        <f t="shared" si="110"/>
        <v>1971</v>
      </c>
      <c r="BA131" s="96">
        <f t="shared" si="111"/>
        <v>59130</v>
      </c>
      <c r="BB131" s="20"/>
      <c r="BC131" s="20"/>
      <c r="BD131" s="20"/>
      <c r="BE131" s="20">
        <f t="shared" si="30"/>
        <v>0</v>
      </c>
      <c r="BF131" s="99"/>
      <c r="BG131" s="100"/>
      <c r="BH131" s="101"/>
      <c r="BI131" s="20"/>
      <c r="BJ131" s="20"/>
      <c r="BK131" s="64"/>
      <c r="BL131" s="64">
        <f t="shared" si="23"/>
        <v>2</v>
      </c>
      <c r="BM131" s="64">
        <f t="shared" si="24"/>
        <v>2</v>
      </c>
      <c r="BN131" s="64"/>
    </row>
    <row r="132" spans="1:66" s="58" customFormat="1" x14ac:dyDescent="0.45">
      <c r="A132" s="64"/>
      <c r="B132" s="20">
        <v>82</v>
      </c>
      <c r="C132" s="20"/>
      <c r="D132" s="20" t="s">
        <v>781</v>
      </c>
      <c r="E132" s="19" t="s">
        <v>144</v>
      </c>
      <c r="F132" s="2" t="s">
        <v>343</v>
      </c>
      <c r="G132" s="4" t="s">
        <v>415</v>
      </c>
      <c r="H132" s="3" t="s">
        <v>422</v>
      </c>
      <c r="I132" s="11" t="s">
        <v>1281</v>
      </c>
      <c r="J132" s="83">
        <v>3</v>
      </c>
      <c r="K132" s="24" t="s">
        <v>889</v>
      </c>
      <c r="L132" s="24"/>
      <c r="M132" s="83">
        <v>3</v>
      </c>
      <c r="N132" s="24" t="s">
        <v>1243</v>
      </c>
      <c r="O132" s="83">
        <v>3</v>
      </c>
      <c r="P132" s="83">
        <v>3285</v>
      </c>
      <c r="Q132" s="83">
        <f>IFERROR(VLOOKUP(N132,入力表リスト!$A$3:$B$82,2,FALSE),0)</f>
        <v>200</v>
      </c>
      <c r="R132" s="83">
        <f t="shared" si="109"/>
        <v>1971</v>
      </c>
      <c r="S132" s="83">
        <f t="shared" si="19"/>
        <v>59130</v>
      </c>
      <c r="T132" s="26" t="s">
        <v>1407</v>
      </c>
      <c r="U132" s="98"/>
      <c r="V132" s="83"/>
      <c r="W132" s="24"/>
      <c r="X132" s="83"/>
      <c r="Y132" s="83"/>
      <c r="Z132" s="24"/>
      <c r="AA132" s="83"/>
      <c r="AB132" s="83"/>
      <c r="AC132" s="83">
        <f>IFERROR(VLOOKUP(Z132,入力表リスト!$A$3:$B$82,2,FALSE),0)</f>
        <v>0</v>
      </c>
      <c r="AD132" s="83">
        <f t="shared" si="25"/>
        <v>0</v>
      </c>
      <c r="AE132" s="83">
        <f t="shared" si="20"/>
        <v>0</v>
      </c>
      <c r="AF132" s="26"/>
      <c r="AG132" s="98"/>
      <c r="AH132" s="83"/>
      <c r="AI132" s="24"/>
      <c r="AJ132" s="83"/>
      <c r="AK132" s="83"/>
      <c r="AL132" s="24"/>
      <c r="AM132" s="83"/>
      <c r="AN132" s="83"/>
      <c r="AO132" s="83">
        <f>IFERROR(VLOOKUP(AL132,入力表リスト!$A$3:$B$82,2,FALSE),0)</f>
        <v>0</v>
      </c>
      <c r="AP132" s="83">
        <f t="shared" si="26"/>
        <v>0</v>
      </c>
      <c r="AQ132" s="83">
        <f t="shared" si="21"/>
        <v>0</v>
      </c>
      <c r="AR132" s="26"/>
      <c r="AS132" s="98"/>
      <c r="AT132" s="20"/>
      <c r="AU132" s="20"/>
      <c r="AV132" s="96">
        <f t="shared" si="22"/>
        <v>3285</v>
      </c>
      <c r="AW132" s="20"/>
      <c r="AX132" s="20">
        <f t="shared" si="31"/>
        <v>0</v>
      </c>
      <c r="AY132" s="20">
        <f t="shared" si="27"/>
        <v>0</v>
      </c>
      <c r="AZ132" s="96">
        <f t="shared" si="110"/>
        <v>1971</v>
      </c>
      <c r="BA132" s="96">
        <f t="shared" si="111"/>
        <v>59130</v>
      </c>
      <c r="BB132" s="20"/>
      <c r="BC132" s="20"/>
      <c r="BD132" s="20"/>
      <c r="BE132" s="20">
        <f t="shared" si="30"/>
        <v>0</v>
      </c>
      <c r="BF132" s="99"/>
      <c r="BG132" s="100"/>
      <c r="BH132" s="101"/>
      <c r="BI132" s="102" t="s">
        <v>788</v>
      </c>
      <c r="BJ132" s="103">
        <v>269</v>
      </c>
      <c r="BK132" s="64"/>
      <c r="BL132" s="64">
        <f t="shared" si="23"/>
        <v>3</v>
      </c>
      <c r="BM132" s="64">
        <f t="shared" si="24"/>
        <v>3</v>
      </c>
      <c r="BN132" s="64"/>
    </row>
    <row r="133" spans="1:66" s="58" customFormat="1" x14ac:dyDescent="0.45">
      <c r="A133" s="64"/>
      <c r="B133" s="20">
        <v>83</v>
      </c>
      <c r="C133" s="20"/>
      <c r="D133" s="20" t="s">
        <v>781</v>
      </c>
      <c r="E133" s="19" t="s">
        <v>147</v>
      </c>
      <c r="F133" s="2" t="s">
        <v>346</v>
      </c>
      <c r="G133" s="4" t="s">
        <v>414</v>
      </c>
      <c r="H133" s="3" t="s">
        <v>422</v>
      </c>
      <c r="I133" s="11" t="s">
        <v>561</v>
      </c>
      <c r="J133" s="83">
        <v>1</v>
      </c>
      <c r="K133" s="24" t="s">
        <v>870</v>
      </c>
      <c r="L133" s="24"/>
      <c r="M133" s="83">
        <v>1</v>
      </c>
      <c r="N133" s="24" t="s">
        <v>1243</v>
      </c>
      <c r="O133" s="83">
        <v>1</v>
      </c>
      <c r="P133" s="83">
        <v>3285</v>
      </c>
      <c r="Q133" s="83">
        <f>IFERROR(VLOOKUP(N133,入力表リスト!$A$3:$B$82,2,FALSE),0)</f>
        <v>200</v>
      </c>
      <c r="R133" s="83">
        <f t="shared" si="109"/>
        <v>657</v>
      </c>
      <c r="S133" s="83">
        <f t="shared" si="19"/>
        <v>19710</v>
      </c>
      <c r="T133" s="26" t="s">
        <v>1407</v>
      </c>
      <c r="U133" s="98"/>
      <c r="V133" s="83"/>
      <c r="W133" s="24"/>
      <c r="X133" s="83"/>
      <c r="Y133" s="83"/>
      <c r="Z133" s="24"/>
      <c r="AA133" s="83"/>
      <c r="AB133" s="83"/>
      <c r="AC133" s="83">
        <f>IFERROR(VLOOKUP(Z133,入力表リスト!$A$3:$B$82,2,FALSE),0)</f>
        <v>0</v>
      </c>
      <c r="AD133" s="83">
        <f t="shared" si="25"/>
        <v>0</v>
      </c>
      <c r="AE133" s="83">
        <f t="shared" si="20"/>
        <v>0</v>
      </c>
      <c r="AF133" s="26"/>
      <c r="AG133" s="98"/>
      <c r="AH133" s="83"/>
      <c r="AI133" s="24"/>
      <c r="AJ133" s="83"/>
      <c r="AK133" s="83"/>
      <c r="AL133" s="24"/>
      <c r="AM133" s="83"/>
      <c r="AN133" s="83"/>
      <c r="AO133" s="83">
        <f>IFERROR(VLOOKUP(AL133,入力表リスト!$A$3:$B$82,2,FALSE),0)</f>
        <v>0</v>
      </c>
      <c r="AP133" s="83">
        <f t="shared" si="26"/>
        <v>0</v>
      </c>
      <c r="AQ133" s="83">
        <f t="shared" si="21"/>
        <v>0</v>
      </c>
      <c r="AR133" s="26"/>
      <c r="AS133" s="98"/>
      <c r="AT133" s="20"/>
      <c r="AU133" s="20"/>
      <c r="AV133" s="96">
        <f t="shared" si="22"/>
        <v>3285</v>
      </c>
      <c r="AW133" s="20"/>
      <c r="AX133" s="20">
        <f t="shared" si="31"/>
        <v>0</v>
      </c>
      <c r="AY133" s="20">
        <f t="shared" si="27"/>
        <v>0</v>
      </c>
      <c r="AZ133" s="96">
        <f t="shared" si="110"/>
        <v>657</v>
      </c>
      <c r="BA133" s="96">
        <f t="shared" si="111"/>
        <v>19710</v>
      </c>
      <c r="BB133" s="20"/>
      <c r="BC133" s="20"/>
      <c r="BD133" s="20"/>
      <c r="BE133" s="20">
        <f t="shared" si="30"/>
        <v>0</v>
      </c>
      <c r="BF133" s="99"/>
      <c r="BG133" s="100"/>
      <c r="BH133" s="101"/>
      <c r="BI133" s="20"/>
      <c r="BJ133" s="20"/>
      <c r="BK133" s="64"/>
      <c r="BL133" s="64">
        <f t="shared" si="23"/>
        <v>1</v>
      </c>
      <c r="BM133" s="64">
        <f t="shared" si="24"/>
        <v>1</v>
      </c>
      <c r="BN133" s="64"/>
    </row>
    <row r="134" spans="1:66" s="58" customFormat="1" x14ac:dyDescent="0.45">
      <c r="A134" s="64"/>
      <c r="B134" s="20">
        <v>84</v>
      </c>
      <c r="C134" s="20"/>
      <c r="D134" s="20" t="s">
        <v>781</v>
      </c>
      <c r="E134" s="19" t="s">
        <v>148</v>
      </c>
      <c r="F134" s="2" t="s">
        <v>347</v>
      </c>
      <c r="G134" s="4" t="s">
        <v>414</v>
      </c>
      <c r="H134" s="3" t="s">
        <v>422</v>
      </c>
      <c r="I134" s="11" t="s">
        <v>562</v>
      </c>
      <c r="J134" s="83">
        <v>1</v>
      </c>
      <c r="K134" s="24" t="s">
        <v>870</v>
      </c>
      <c r="L134" s="24"/>
      <c r="M134" s="83">
        <v>1</v>
      </c>
      <c r="N134" s="24" t="s">
        <v>1243</v>
      </c>
      <c r="O134" s="83">
        <v>1</v>
      </c>
      <c r="P134" s="83">
        <v>3285</v>
      </c>
      <c r="Q134" s="83">
        <f>IFERROR(VLOOKUP(N134,入力表リスト!$A$3:$B$82,2,FALSE),0)</f>
        <v>200</v>
      </c>
      <c r="R134" s="83">
        <f t="shared" si="109"/>
        <v>657</v>
      </c>
      <c r="S134" s="83">
        <f t="shared" si="19"/>
        <v>19710</v>
      </c>
      <c r="T134" s="26" t="s">
        <v>1407</v>
      </c>
      <c r="U134" s="98"/>
      <c r="V134" s="83"/>
      <c r="W134" s="24"/>
      <c r="X134" s="83"/>
      <c r="Y134" s="83"/>
      <c r="Z134" s="24"/>
      <c r="AA134" s="83"/>
      <c r="AB134" s="83"/>
      <c r="AC134" s="83">
        <f>IFERROR(VLOOKUP(Z134,入力表リスト!$A$3:$B$82,2,FALSE),0)</f>
        <v>0</v>
      </c>
      <c r="AD134" s="83">
        <f t="shared" si="25"/>
        <v>0</v>
      </c>
      <c r="AE134" s="83">
        <f t="shared" si="20"/>
        <v>0</v>
      </c>
      <c r="AF134" s="26"/>
      <c r="AG134" s="98"/>
      <c r="AH134" s="83"/>
      <c r="AI134" s="24"/>
      <c r="AJ134" s="83"/>
      <c r="AK134" s="83"/>
      <c r="AL134" s="24"/>
      <c r="AM134" s="83"/>
      <c r="AN134" s="83"/>
      <c r="AO134" s="83">
        <f>IFERROR(VLOOKUP(AL134,入力表リスト!$A$3:$B$82,2,FALSE),0)</f>
        <v>0</v>
      </c>
      <c r="AP134" s="83">
        <f t="shared" si="26"/>
        <v>0</v>
      </c>
      <c r="AQ134" s="83">
        <f t="shared" si="21"/>
        <v>0</v>
      </c>
      <c r="AR134" s="26"/>
      <c r="AS134" s="98"/>
      <c r="AT134" s="20"/>
      <c r="AU134" s="20"/>
      <c r="AV134" s="96">
        <f t="shared" si="22"/>
        <v>3285</v>
      </c>
      <c r="AW134" s="20"/>
      <c r="AX134" s="20">
        <f t="shared" si="31"/>
        <v>0</v>
      </c>
      <c r="AY134" s="20">
        <f t="shared" si="27"/>
        <v>0</v>
      </c>
      <c r="AZ134" s="96">
        <f t="shared" si="110"/>
        <v>657</v>
      </c>
      <c r="BA134" s="96">
        <f t="shared" si="111"/>
        <v>19710</v>
      </c>
      <c r="BB134" s="20"/>
      <c r="BC134" s="20"/>
      <c r="BD134" s="20"/>
      <c r="BE134" s="20">
        <f t="shared" si="30"/>
        <v>0</v>
      </c>
      <c r="BF134" s="99"/>
      <c r="BG134" s="100"/>
      <c r="BH134" s="101"/>
      <c r="BI134" s="20"/>
      <c r="BJ134" s="20"/>
      <c r="BK134" s="64"/>
      <c r="BL134" s="64">
        <f t="shared" si="23"/>
        <v>1</v>
      </c>
      <c r="BM134" s="64">
        <f t="shared" si="24"/>
        <v>1</v>
      </c>
      <c r="BN134" s="64"/>
    </row>
    <row r="135" spans="1:66" s="58" customFormat="1" x14ac:dyDescent="0.45">
      <c r="A135" s="64"/>
      <c r="B135" s="20">
        <v>85</v>
      </c>
      <c r="C135" s="20"/>
      <c r="D135" s="20" t="s">
        <v>781</v>
      </c>
      <c r="E135" s="19" t="s">
        <v>149</v>
      </c>
      <c r="F135" s="2" t="s">
        <v>348</v>
      </c>
      <c r="G135" s="4" t="s">
        <v>414</v>
      </c>
      <c r="H135" s="3" t="s">
        <v>422</v>
      </c>
      <c r="I135" s="11" t="s">
        <v>563</v>
      </c>
      <c r="J135" s="83">
        <v>2</v>
      </c>
      <c r="K135" s="24" t="s">
        <v>892</v>
      </c>
      <c r="L135" s="24"/>
      <c r="M135" s="83">
        <v>2</v>
      </c>
      <c r="N135" s="24" t="s">
        <v>888</v>
      </c>
      <c r="O135" s="83">
        <v>2</v>
      </c>
      <c r="P135" s="83">
        <v>3285</v>
      </c>
      <c r="Q135" s="83">
        <f>IFERROR(VLOOKUP(N135,入力表リスト!$A$3:$B$82,2,FALSE),0)</f>
        <v>200</v>
      </c>
      <c r="R135" s="83">
        <f t="shared" si="109"/>
        <v>1314</v>
      </c>
      <c r="S135" s="83">
        <f t="shared" si="19"/>
        <v>39420</v>
      </c>
      <c r="T135" s="26"/>
      <c r="U135" s="98"/>
      <c r="V135" s="83"/>
      <c r="W135" s="24"/>
      <c r="X135" s="83"/>
      <c r="Y135" s="83"/>
      <c r="Z135" s="24"/>
      <c r="AA135" s="83"/>
      <c r="AB135" s="83"/>
      <c r="AC135" s="83">
        <f>IFERROR(VLOOKUP(Z135,入力表リスト!$A$3:$B$82,2,FALSE),0)</f>
        <v>0</v>
      </c>
      <c r="AD135" s="83">
        <f t="shared" si="25"/>
        <v>0</v>
      </c>
      <c r="AE135" s="83">
        <f t="shared" si="20"/>
        <v>0</v>
      </c>
      <c r="AF135" s="26"/>
      <c r="AG135" s="98"/>
      <c r="AH135" s="83"/>
      <c r="AI135" s="24"/>
      <c r="AJ135" s="83"/>
      <c r="AK135" s="83"/>
      <c r="AL135" s="24"/>
      <c r="AM135" s="83"/>
      <c r="AN135" s="83"/>
      <c r="AO135" s="83">
        <f>IFERROR(VLOOKUP(AL135,入力表リスト!$A$3:$B$82,2,FALSE),0)</f>
        <v>0</v>
      </c>
      <c r="AP135" s="83">
        <f t="shared" si="26"/>
        <v>0</v>
      </c>
      <c r="AQ135" s="83">
        <f t="shared" si="21"/>
        <v>0</v>
      </c>
      <c r="AR135" s="26"/>
      <c r="AS135" s="98"/>
      <c r="AT135" s="20"/>
      <c r="AU135" s="20"/>
      <c r="AV135" s="96">
        <f t="shared" si="22"/>
        <v>3285</v>
      </c>
      <c r="AW135" s="20"/>
      <c r="AX135" s="20">
        <f t="shared" si="31"/>
        <v>0</v>
      </c>
      <c r="AY135" s="20">
        <f t="shared" si="27"/>
        <v>0</v>
      </c>
      <c r="AZ135" s="96">
        <f t="shared" si="110"/>
        <v>1314</v>
      </c>
      <c r="BA135" s="96">
        <f t="shared" si="111"/>
        <v>39420</v>
      </c>
      <c r="BB135" s="20"/>
      <c r="BC135" s="20"/>
      <c r="BD135" s="20"/>
      <c r="BE135" s="20">
        <f t="shared" si="30"/>
        <v>0</v>
      </c>
      <c r="BF135" s="99"/>
      <c r="BG135" s="100"/>
      <c r="BH135" s="101"/>
      <c r="BI135" s="20"/>
      <c r="BJ135" s="20"/>
      <c r="BK135" s="64"/>
      <c r="BL135" s="64">
        <f t="shared" si="23"/>
        <v>2</v>
      </c>
      <c r="BM135" s="64">
        <f t="shared" si="24"/>
        <v>2</v>
      </c>
      <c r="BN135" s="64"/>
    </row>
    <row r="136" spans="1:66" s="58" customFormat="1" x14ac:dyDescent="0.45">
      <c r="A136" s="64"/>
      <c r="B136" s="23">
        <v>86</v>
      </c>
      <c r="C136" s="23">
        <v>1</v>
      </c>
      <c r="D136" s="23" t="s">
        <v>781</v>
      </c>
      <c r="E136" s="109" t="s">
        <v>150</v>
      </c>
      <c r="F136" s="110" t="s">
        <v>349</v>
      </c>
      <c r="G136" s="122" t="s">
        <v>414</v>
      </c>
      <c r="H136" s="108" t="s">
        <v>422</v>
      </c>
      <c r="I136" s="110" t="s">
        <v>564</v>
      </c>
      <c r="J136" s="83">
        <v>1</v>
      </c>
      <c r="K136" s="24" t="s">
        <v>870</v>
      </c>
      <c r="L136" s="24"/>
      <c r="M136" s="83">
        <v>1</v>
      </c>
      <c r="N136" s="24" t="s">
        <v>1243</v>
      </c>
      <c r="O136" s="83">
        <v>1</v>
      </c>
      <c r="P136" s="83">
        <v>3285</v>
      </c>
      <c r="Q136" s="83">
        <f>IFERROR(VLOOKUP(N136,入力表リスト!$A$3:$B$82,2,FALSE),0)</f>
        <v>200</v>
      </c>
      <c r="R136" s="83">
        <f t="shared" si="109"/>
        <v>657</v>
      </c>
      <c r="S136" s="83">
        <f t="shared" si="19"/>
        <v>19710</v>
      </c>
      <c r="T136" s="26"/>
      <c r="U136" s="98"/>
      <c r="V136" s="83"/>
      <c r="W136" s="24"/>
      <c r="X136" s="83"/>
      <c r="Y136" s="83"/>
      <c r="Z136" s="24"/>
      <c r="AA136" s="83"/>
      <c r="AB136" s="83"/>
      <c r="AC136" s="83">
        <f>IFERROR(VLOOKUP(Z136,入力表リスト!$A$3:$B$82,2,FALSE),0)</f>
        <v>0</v>
      </c>
      <c r="AD136" s="83">
        <f t="shared" si="25"/>
        <v>0</v>
      </c>
      <c r="AE136" s="83">
        <f t="shared" si="20"/>
        <v>0</v>
      </c>
      <c r="AF136" s="26"/>
      <c r="AG136" s="98"/>
      <c r="AH136" s="83"/>
      <c r="AI136" s="24"/>
      <c r="AJ136" s="83"/>
      <c r="AK136" s="83"/>
      <c r="AL136" s="24"/>
      <c r="AM136" s="83"/>
      <c r="AN136" s="83"/>
      <c r="AO136" s="83">
        <f>IFERROR(VLOOKUP(AL136,入力表リスト!$A$3:$B$82,2,FALSE),0)</f>
        <v>0</v>
      </c>
      <c r="AP136" s="83">
        <f t="shared" si="26"/>
        <v>0</v>
      </c>
      <c r="AQ136" s="83">
        <f t="shared" si="21"/>
        <v>0</v>
      </c>
      <c r="AR136" s="26"/>
      <c r="AS136" s="98"/>
      <c r="AT136" s="20"/>
      <c r="AU136" s="20"/>
      <c r="AV136" s="96">
        <f t="shared" si="22"/>
        <v>3285</v>
      </c>
      <c r="AW136" s="20"/>
      <c r="AX136" s="20">
        <f t="shared" si="31"/>
        <v>0</v>
      </c>
      <c r="AY136" s="20">
        <f t="shared" si="27"/>
        <v>0</v>
      </c>
      <c r="AZ136" s="96">
        <f t="shared" si="110"/>
        <v>657</v>
      </c>
      <c r="BA136" s="96">
        <f t="shared" si="111"/>
        <v>19710</v>
      </c>
      <c r="BB136" s="20"/>
      <c r="BC136" s="20"/>
      <c r="BD136" s="20"/>
      <c r="BE136" s="20">
        <f t="shared" si="30"/>
        <v>0</v>
      </c>
      <c r="BF136" s="99"/>
      <c r="BG136" s="100"/>
      <c r="BH136" s="101"/>
      <c r="BI136" s="20"/>
      <c r="BJ136" s="20"/>
      <c r="BK136" s="64"/>
      <c r="BL136" s="64">
        <f t="shared" si="23"/>
        <v>1</v>
      </c>
      <c r="BM136" s="64">
        <f t="shared" si="24"/>
        <v>1</v>
      </c>
      <c r="BN136" s="64"/>
    </row>
    <row r="137" spans="1:66" s="58" customFormat="1" x14ac:dyDescent="0.45">
      <c r="A137" s="64"/>
      <c r="B137" s="23">
        <v>86</v>
      </c>
      <c r="C137" s="23">
        <v>2</v>
      </c>
      <c r="D137" s="23" t="s">
        <v>781</v>
      </c>
      <c r="E137" s="109" t="s">
        <v>150</v>
      </c>
      <c r="F137" s="110" t="s">
        <v>349</v>
      </c>
      <c r="G137" s="122" t="s">
        <v>414</v>
      </c>
      <c r="H137" s="108" t="s">
        <v>422</v>
      </c>
      <c r="I137" s="110" t="s">
        <v>564</v>
      </c>
      <c r="J137" s="83">
        <v>1</v>
      </c>
      <c r="K137" s="24" t="s">
        <v>870</v>
      </c>
      <c r="L137" s="24"/>
      <c r="M137" s="83">
        <v>1</v>
      </c>
      <c r="N137" s="24" t="s">
        <v>795</v>
      </c>
      <c r="O137" s="83">
        <v>1</v>
      </c>
      <c r="P137" s="83">
        <v>3285</v>
      </c>
      <c r="Q137" s="83">
        <f>IFERROR(VLOOKUP(N137,入力表リスト!$A$3:$B$82,2,FALSE),0)</f>
        <v>0</v>
      </c>
      <c r="R137" s="83">
        <f t="shared" si="109"/>
        <v>0</v>
      </c>
      <c r="S137" s="83">
        <f t="shared" si="19"/>
        <v>0</v>
      </c>
      <c r="T137" s="26" t="s">
        <v>1473</v>
      </c>
      <c r="U137" s="98"/>
      <c r="V137" s="83"/>
      <c r="W137" s="24"/>
      <c r="X137" s="83"/>
      <c r="Y137" s="83"/>
      <c r="Z137" s="24"/>
      <c r="AA137" s="83"/>
      <c r="AB137" s="83"/>
      <c r="AC137" s="83">
        <f>IFERROR(VLOOKUP(Z137,入力表リスト!$A$3:$B$82,2,FALSE),0)</f>
        <v>0</v>
      </c>
      <c r="AD137" s="83">
        <f t="shared" si="25"/>
        <v>0</v>
      </c>
      <c r="AE137" s="83">
        <f t="shared" si="20"/>
        <v>0</v>
      </c>
      <c r="AF137" s="26"/>
      <c r="AG137" s="98"/>
      <c r="AH137" s="83"/>
      <c r="AI137" s="24"/>
      <c r="AJ137" s="83"/>
      <c r="AK137" s="83"/>
      <c r="AL137" s="24"/>
      <c r="AM137" s="83"/>
      <c r="AN137" s="83"/>
      <c r="AO137" s="83">
        <f>IFERROR(VLOOKUP(AL137,入力表リスト!$A$3:$B$82,2,FALSE),0)</f>
        <v>0</v>
      </c>
      <c r="AP137" s="83">
        <f t="shared" si="26"/>
        <v>0</v>
      </c>
      <c r="AQ137" s="83">
        <f t="shared" si="21"/>
        <v>0</v>
      </c>
      <c r="AR137" s="26"/>
      <c r="AS137" s="98"/>
      <c r="AT137" s="20"/>
      <c r="AU137" s="20"/>
      <c r="AV137" s="96">
        <f t="shared" si="22"/>
        <v>3285</v>
      </c>
      <c r="AW137" s="20"/>
      <c r="AX137" s="20">
        <f t="shared" si="31"/>
        <v>0</v>
      </c>
      <c r="AY137" s="20">
        <f t="shared" si="27"/>
        <v>0</v>
      </c>
      <c r="AZ137" s="96">
        <f t="shared" si="110"/>
        <v>0</v>
      </c>
      <c r="BA137" s="96">
        <f t="shared" si="111"/>
        <v>0</v>
      </c>
      <c r="BB137" s="20"/>
      <c r="BC137" s="20"/>
      <c r="BD137" s="20"/>
      <c r="BE137" s="20">
        <f t="shared" si="30"/>
        <v>0</v>
      </c>
      <c r="BF137" s="99"/>
      <c r="BG137" s="100"/>
      <c r="BH137" s="101"/>
      <c r="BI137" s="20"/>
      <c r="BJ137" s="20"/>
      <c r="BK137" s="64"/>
      <c r="BL137" s="64">
        <f t="shared" si="23"/>
        <v>1</v>
      </c>
      <c r="BM137" s="64">
        <f t="shared" si="24"/>
        <v>1</v>
      </c>
      <c r="BN137" s="64"/>
    </row>
    <row r="138" spans="1:66" s="58" customFormat="1" x14ac:dyDescent="0.45">
      <c r="A138" s="64"/>
      <c r="B138" s="23">
        <v>87</v>
      </c>
      <c r="C138" s="23">
        <v>1</v>
      </c>
      <c r="D138" s="23" t="s">
        <v>781</v>
      </c>
      <c r="E138" s="109" t="s">
        <v>151</v>
      </c>
      <c r="F138" s="110" t="s">
        <v>351</v>
      </c>
      <c r="G138" s="122" t="s">
        <v>414</v>
      </c>
      <c r="H138" s="122" t="s">
        <v>1357</v>
      </c>
      <c r="I138" s="110" t="s">
        <v>566</v>
      </c>
      <c r="J138" s="83">
        <v>2</v>
      </c>
      <c r="K138" s="24" t="s">
        <v>872</v>
      </c>
      <c r="L138" s="24"/>
      <c r="M138" s="83">
        <v>2</v>
      </c>
      <c r="N138" s="24" t="s">
        <v>888</v>
      </c>
      <c r="O138" s="83">
        <v>2</v>
      </c>
      <c r="P138" s="83">
        <v>3285</v>
      </c>
      <c r="Q138" s="83">
        <f>IFERROR(VLOOKUP(N138,入力表リスト!$A$3:$B$82,2,FALSE),0)</f>
        <v>200</v>
      </c>
      <c r="R138" s="83">
        <f t="shared" si="109"/>
        <v>1314</v>
      </c>
      <c r="S138" s="83">
        <f t="shared" si="19"/>
        <v>39420</v>
      </c>
      <c r="T138" s="26"/>
      <c r="U138" s="98"/>
      <c r="V138" s="83"/>
      <c r="W138" s="24"/>
      <c r="X138" s="83"/>
      <c r="Y138" s="83"/>
      <c r="Z138" s="24"/>
      <c r="AA138" s="83"/>
      <c r="AB138" s="83"/>
      <c r="AC138" s="83">
        <f>IFERROR(VLOOKUP(Z138,入力表リスト!$A$3:$B$82,2,FALSE),0)</f>
        <v>0</v>
      </c>
      <c r="AD138" s="83">
        <f t="shared" si="25"/>
        <v>0</v>
      </c>
      <c r="AE138" s="83">
        <f t="shared" si="20"/>
        <v>0</v>
      </c>
      <c r="AF138" s="26"/>
      <c r="AG138" s="98"/>
      <c r="AH138" s="83"/>
      <c r="AI138" s="24"/>
      <c r="AJ138" s="83"/>
      <c r="AK138" s="83"/>
      <c r="AL138" s="24"/>
      <c r="AM138" s="83"/>
      <c r="AN138" s="83"/>
      <c r="AO138" s="83">
        <f>IFERROR(VLOOKUP(AL138,入力表リスト!$A$3:$B$82,2,FALSE),0)</f>
        <v>0</v>
      </c>
      <c r="AP138" s="83">
        <f t="shared" si="26"/>
        <v>0</v>
      </c>
      <c r="AQ138" s="83">
        <f t="shared" si="21"/>
        <v>0</v>
      </c>
      <c r="AR138" s="26"/>
      <c r="AS138" s="98"/>
      <c r="AT138" s="20"/>
      <c r="AU138" s="20"/>
      <c r="AV138" s="96">
        <f t="shared" si="22"/>
        <v>3285</v>
      </c>
      <c r="AW138" s="20"/>
      <c r="AX138" s="20">
        <f t="shared" si="31"/>
        <v>0</v>
      </c>
      <c r="AY138" s="20">
        <f t="shared" si="27"/>
        <v>0</v>
      </c>
      <c r="AZ138" s="96">
        <f t="shared" si="110"/>
        <v>1314</v>
      </c>
      <c r="BA138" s="96">
        <f t="shared" si="111"/>
        <v>39420</v>
      </c>
      <c r="BB138" s="20"/>
      <c r="BC138" s="20"/>
      <c r="BD138" s="20"/>
      <c r="BE138" s="20">
        <f t="shared" si="30"/>
        <v>0</v>
      </c>
      <c r="BF138" s="99"/>
      <c r="BG138" s="100"/>
      <c r="BH138" s="101"/>
      <c r="BI138" s="20"/>
      <c r="BJ138" s="20"/>
      <c r="BK138" s="64"/>
      <c r="BL138" s="64">
        <f t="shared" si="23"/>
        <v>2</v>
      </c>
      <c r="BM138" s="64">
        <f t="shared" si="24"/>
        <v>2</v>
      </c>
      <c r="BN138" s="64"/>
    </row>
    <row r="139" spans="1:66" s="58" customFormat="1" x14ac:dyDescent="0.45">
      <c r="A139" s="64"/>
      <c r="B139" s="23">
        <v>87</v>
      </c>
      <c r="C139" s="23">
        <v>2</v>
      </c>
      <c r="D139" s="23" t="s">
        <v>781</v>
      </c>
      <c r="E139" s="109" t="s">
        <v>151</v>
      </c>
      <c r="F139" s="110" t="s">
        <v>351</v>
      </c>
      <c r="G139" s="122" t="s">
        <v>414</v>
      </c>
      <c r="H139" s="122" t="s">
        <v>1357</v>
      </c>
      <c r="I139" s="110" t="s">
        <v>566</v>
      </c>
      <c r="J139" s="83">
        <v>4</v>
      </c>
      <c r="K139" s="24" t="s">
        <v>1143</v>
      </c>
      <c r="L139" s="24"/>
      <c r="M139" s="83">
        <v>4</v>
      </c>
      <c r="N139" s="24" t="s">
        <v>1421</v>
      </c>
      <c r="O139" s="83">
        <v>4</v>
      </c>
      <c r="P139" s="83">
        <v>3285</v>
      </c>
      <c r="Q139" s="83">
        <f>IFERROR(VLOOKUP(N139,入力表リスト!$A$3:$B$82,2,FALSE),0)</f>
        <v>45</v>
      </c>
      <c r="R139" s="83">
        <f t="shared" si="109"/>
        <v>591.29999999999995</v>
      </c>
      <c r="S139" s="83">
        <f t="shared" si="19"/>
        <v>17739</v>
      </c>
      <c r="T139" s="26" t="s">
        <v>814</v>
      </c>
      <c r="U139" s="98"/>
      <c r="V139" s="83"/>
      <c r="W139" s="24"/>
      <c r="X139" s="83"/>
      <c r="Y139" s="83"/>
      <c r="Z139" s="24"/>
      <c r="AA139" s="83"/>
      <c r="AB139" s="83"/>
      <c r="AC139" s="83">
        <f>IFERROR(VLOOKUP(Z139,入力表リスト!$A$3:$B$82,2,FALSE),0)</f>
        <v>0</v>
      </c>
      <c r="AD139" s="83">
        <f t="shared" si="25"/>
        <v>0</v>
      </c>
      <c r="AE139" s="83">
        <f t="shared" si="20"/>
        <v>0</v>
      </c>
      <c r="AF139" s="26"/>
      <c r="AG139" s="98"/>
      <c r="AH139" s="83"/>
      <c r="AI139" s="24"/>
      <c r="AJ139" s="83"/>
      <c r="AK139" s="83"/>
      <c r="AL139" s="24"/>
      <c r="AM139" s="83"/>
      <c r="AN139" s="83"/>
      <c r="AO139" s="83">
        <f>IFERROR(VLOOKUP(AL139,入力表リスト!$A$3:$B$82,2,FALSE),0)</f>
        <v>0</v>
      </c>
      <c r="AP139" s="83">
        <f t="shared" si="26"/>
        <v>0</v>
      </c>
      <c r="AQ139" s="83">
        <f t="shared" si="21"/>
        <v>0</v>
      </c>
      <c r="AR139" s="26"/>
      <c r="AS139" s="98"/>
      <c r="AT139" s="20"/>
      <c r="AU139" s="20"/>
      <c r="AV139" s="96">
        <f t="shared" si="22"/>
        <v>3285</v>
      </c>
      <c r="AW139" s="20"/>
      <c r="AX139" s="20">
        <f t="shared" si="31"/>
        <v>0</v>
      </c>
      <c r="AY139" s="20">
        <f t="shared" si="27"/>
        <v>0</v>
      </c>
      <c r="AZ139" s="96">
        <f t="shared" si="110"/>
        <v>591.29999999999995</v>
      </c>
      <c r="BA139" s="96">
        <f t="shared" si="111"/>
        <v>17739</v>
      </c>
      <c r="BB139" s="20"/>
      <c r="BC139" s="20"/>
      <c r="BD139" s="20"/>
      <c r="BE139" s="20">
        <f t="shared" si="30"/>
        <v>0</v>
      </c>
      <c r="BF139" s="99"/>
      <c r="BG139" s="100"/>
      <c r="BH139" s="101"/>
      <c r="BI139" s="20"/>
      <c r="BJ139" s="20"/>
      <c r="BK139" s="64"/>
      <c r="BL139" s="64">
        <f t="shared" si="23"/>
        <v>4</v>
      </c>
      <c r="BM139" s="64">
        <f t="shared" si="24"/>
        <v>4</v>
      </c>
      <c r="BN139" s="64"/>
    </row>
    <row r="140" spans="1:66" s="58" customFormat="1" x14ac:dyDescent="0.45">
      <c r="A140" s="64"/>
      <c r="B140" s="20">
        <v>88</v>
      </c>
      <c r="C140" s="20"/>
      <c r="D140" s="20" t="s">
        <v>781</v>
      </c>
      <c r="E140" s="19" t="s">
        <v>157</v>
      </c>
      <c r="F140" s="2" t="s">
        <v>357</v>
      </c>
      <c r="G140" s="4" t="s">
        <v>414</v>
      </c>
      <c r="H140" s="3" t="s">
        <v>422</v>
      </c>
      <c r="I140" s="11" t="s">
        <v>572</v>
      </c>
      <c r="J140" s="83">
        <v>3</v>
      </c>
      <c r="K140" s="24" t="s">
        <v>895</v>
      </c>
      <c r="L140" s="24"/>
      <c r="M140" s="83">
        <v>3</v>
      </c>
      <c r="N140" s="24" t="s">
        <v>1421</v>
      </c>
      <c r="O140" s="83">
        <v>3</v>
      </c>
      <c r="P140" s="83">
        <v>3285</v>
      </c>
      <c r="Q140" s="83">
        <f>IFERROR(VLOOKUP(N140,入力表リスト!$A$3:$B$82,2,FALSE),0)</f>
        <v>45</v>
      </c>
      <c r="R140" s="83">
        <f t="shared" si="109"/>
        <v>443.47500000000002</v>
      </c>
      <c r="S140" s="83">
        <f t="shared" si="19"/>
        <v>13304.25</v>
      </c>
      <c r="T140" s="26" t="s">
        <v>814</v>
      </c>
      <c r="U140" s="98"/>
      <c r="V140" s="83"/>
      <c r="W140" s="24"/>
      <c r="X140" s="83"/>
      <c r="Y140" s="83"/>
      <c r="Z140" s="24"/>
      <c r="AA140" s="83"/>
      <c r="AB140" s="83"/>
      <c r="AC140" s="83">
        <f>IFERROR(VLOOKUP(Z140,入力表リスト!$A$3:$B$82,2,FALSE),0)</f>
        <v>0</v>
      </c>
      <c r="AD140" s="83">
        <f t="shared" si="25"/>
        <v>0</v>
      </c>
      <c r="AE140" s="83">
        <f t="shared" si="20"/>
        <v>0</v>
      </c>
      <c r="AF140" s="26"/>
      <c r="AG140" s="98"/>
      <c r="AH140" s="83"/>
      <c r="AI140" s="24"/>
      <c r="AJ140" s="83"/>
      <c r="AK140" s="83"/>
      <c r="AL140" s="24"/>
      <c r="AM140" s="83"/>
      <c r="AN140" s="83"/>
      <c r="AO140" s="83">
        <f>IFERROR(VLOOKUP(AL140,入力表リスト!$A$3:$B$82,2,FALSE),0)</f>
        <v>0</v>
      </c>
      <c r="AP140" s="83">
        <f t="shared" si="26"/>
        <v>0</v>
      </c>
      <c r="AQ140" s="83">
        <f t="shared" si="21"/>
        <v>0</v>
      </c>
      <c r="AR140" s="26"/>
      <c r="AS140" s="98"/>
      <c r="AT140" s="20"/>
      <c r="AU140" s="20"/>
      <c r="AV140" s="96">
        <f t="shared" si="22"/>
        <v>3285</v>
      </c>
      <c r="AW140" s="20"/>
      <c r="AX140" s="20">
        <f t="shared" si="31"/>
        <v>0</v>
      </c>
      <c r="AY140" s="20">
        <f t="shared" si="27"/>
        <v>0</v>
      </c>
      <c r="AZ140" s="96">
        <f t="shared" si="110"/>
        <v>443.47500000000002</v>
      </c>
      <c r="BA140" s="96">
        <f t="shared" si="111"/>
        <v>13304.25</v>
      </c>
      <c r="BB140" s="20"/>
      <c r="BC140" s="20"/>
      <c r="BD140" s="20"/>
      <c r="BE140" s="20">
        <f t="shared" si="30"/>
        <v>0</v>
      </c>
      <c r="BF140" s="99"/>
      <c r="BG140" s="100"/>
      <c r="BH140" s="101"/>
      <c r="BI140" s="20"/>
      <c r="BJ140" s="20"/>
      <c r="BK140" s="64"/>
      <c r="BL140" s="64">
        <f t="shared" si="23"/>
        <v>3</v>
      </c>
      <c r="BM140" s="64">
        <f t="shared" si="24"/>
        <v>3</v>
      </c>
      <c r="BN140" s="64"/>
    </row>
    <row r="141" spans="1:66" s="58" customFormat="1" x14ac:dyDescent="0.45">
      <c r="A141" s="64"/>
      <c r="B141" s="20">
        <v>89</v>
      </c>
      <c r="C141" s="20"/>
      <c r="D141" s="20" t="s">
        <v>781</v>
      </c>
      <c r="E141" s="19" t="s">
        <v>159</v>
      </c>
      <c r="F141" s="2" t="s">
        <v>359</v>
      </c>
      <c r="G141" s="4" t="s">
        <v>415</v>
      </c>
      <c r="H141" s="3" t="s">
        <v>422</v>
      </c>
      <c r="I141" s="11" t="s">
        <v>574</v>
      </c>
      <c r="J141" s="83">
        <v>1</v>
      </c>
      <c r="K141" s="24" t="s">
        <v>872</v>
      </c>
      <c r="L141" s="24"/>
      <c r="M141" s="83">
        <v>1</v>
      </c>
      <c r="N141" s="24" t="s">
        <v>888</v>
      </c>
      <c r="O141" s="83">
        <v>1</v>
      </c>
      <c r="P141" s="83">
        <v>3285</v>
      </c>
      <c r="Q141" s="83">
        <f>IFERROR(VLOOKUP(N141,入力表リスト!$A$3:$B$82,2,FALSE),0)</f>
        <v>200</v>
      </c>
      <c r="R141" s="83">
        <f t="shared" si="109"/>
        <v>657</v>
      </c>
      <c r="S141" s="83">
        <f t="shared" si="19"/>
        <v>19710</v>
      </c>
      <c r="T141" s="26"/>
      <c r="U141" s="98"/>
      <c r="V141" s="83"/>
      <c r="W141" s="24"/>
      <c r="X141" s="83"/>
      <c r="Y141" s="83"/>
      <c r="Z141" s="24"/>
      <c r="AA141" s="83"/>
      <c r="AB141" s="83"/>
      <c r="AC141" s="83">
        <f>IFERROR(VLOOKUP(Z141,入力表リスト!$A$3:$B$82,2,FALSE),0)</f>
        <v>0</v>
      </c>
      <c r="AD141" s="83">
        <f t="shared" si="25"/>
        <v>0</v>
      </c>
      <c r="AE141" s="83">
        <f t="shared" si="20"/>
        <v>0</v>
      </c>
      <c r="AF141" s="26"/>
      <c r="AG141" s="98"/>
      <c r="AH141" s="83"/>
      <c r="AI141" s="24"/>
      <c r="AJ141" s="83"/>
      <c r="AK141" s="83"/>
      <c r="AL141" s="24"/>
      <c r="AM141" s="83"/>
      <c r="AN141" s="83"/>
      <c r="AO141" s="83">
        <f>IFERROR(VLOOKUP(AL141,入力表リスト!$A$3:$B$82,2,FALSE),0)</f>
        <v>0</v>
      </c>
      <c r="AP141" s="83">
        <f t="shared" si="26"/>
        <v>0</v>
      </c>
      <c r="AQ141" s="83">
        <f t="shared" si="21"/>
        <v>0</v>
      </c>
      <c r="AR141" s="26"/>
      <c r="AS141" s="98"/>
      <c r="AT141" s="20"/>
      <c r="AU141" s="20"/>
      <c r="AV141" s="96">
        <f t="shared" si="22"/>
        <v>3285</v>
      </c>
      <c r="AW141" s="20"/>
      <c r="AX141" s="20">
        <f t="shared" si="31"/>
        <v>0</v>
      </c>
      <c r="AY141" s="20">
        <f t="shared" si="27"/>
        <v>0</v>
      </c>
      <c r="AZ141" s="96">
        <f t="shared" si="110"/>
        <v>657</v>
      </c>
      <c r="BA141" s="96">
        <f t="shared" si="111"/>
        <v>19710</v>
      </c>
      <c r="BB141" s="20"/>
      <c r="BC141" s="20"/>
      <c r="BD141" s="20"/>
      <c r="BE141" s="20">
        <f t="shared" si="30"/>
        <v>0</v>
      </c>
      <c r="BF141" s="99"/>
      <c r="BG141" s="100"/>
      <c r="BH141" s="101"/>
      <c r="BI141" s="20"/>
      <c r="BJ141" s="20"/>
      <c r="BK141" s="64"/>
      <c r="BL141" s="64">
        <f t="shared" si="23"/>
        <v>1</v>
      </c>
      <c r="BM141" s="64">
        <f t="shared" si="24"/>
        <v>1</v>
      </c>
      <c r="BN141" s="64"/>
    </row>
    <row r="142" spans="1:66" s="58" customFormat="1" x14ac:dyDescent="0.45">
      <c r="A142" s="64"/>
      <c r="B142" s="20">
        <v>90</v>
      </c>
      <c r="C142" s="20"/>
      <c r="D142" s="20" t="s">
        <v>781</v>
      </c>
      <c r="E142" s="19" t="s">
        <v>160</v>
      </c>
      <c r="F142" s="2" t="s">
        <v>360</v>
      </c>
      <c r="G142" s="4" t="s">
        <v>415</v>
      </c>
      <c r="H142" s="3" t="s">
        <v>422</v>
      </c>
      <c r="I142" s="11" t="s">
        <v>575</v>
      </c>
      <c r="J142" s="83">
        <v>1</v>
      </c>
      <c r="K142" s="24" t="s">
        <v>873</v>
      </c>
      <c r="L142" s="24"/>
      <c r="M142" s="83">
        <v>1</v>
      </c>
      <c r="N142" s="24" t="s">
        <v>876</v>
      </c>
      <c r="O142" s="83">
        <v>1</v>
      </c>
      <c r="P142" s="83">
        <v>3285</v>
      </c>
      <c r="Q142" s="83">
        <f>IFERROR(VLOOKUP(N142,入力表リスト!$A$3:$B$82,2,FALSE),0)</f>
        <v>300</v>
      </c>
      <c r="R142" s="83">
        <f t="shared" si="109"/>
        <v>985.5</v>
      </c>
      <c r="S142" s="83">
        <f t="shared" si="19"/>
        <v>29565</v>
      </c>
      <c r="T142" s="26"/>
      <c r="U142" s="98"/>
      <c r="V142" s="83"/>
      <c r="W142" s="24"/>
      <c r="X142" s="83"/>
      <c r="Y142" s="83"/>
      <c r="Z142" s="24"/>
      <c r="AA142" s="83"/>
      <c r="AB142" s="83"/>
      <c r="AC142" s="83">
        <f>IFERROR(VLOOKUP(Z142,入力表リスト!$A$3:$B$82,2,FALSE),0)</f>
        <v>0</v>
      </c>
      <c r="AD142" s="83">
        <f t="shared" si="25"/>
        <v>0</v>
      </c>
      <c r="AE142" s="83">
        <f t="shared" si="20"/>
        <v>0</v>
      </c>
      <c r="AF142" s="26"/>
      <c r="AG142" s="98"/>
      <c r="AH142" s="83"/>
      <c r="AI142" s="24"/>
      <c r="AJ142" s="83"/>
      <c r="AK142" s="83"/>
      <c r="AL142" s="24"/>
      <c r="AM142" s="83"/>
      <c r="AN142" s="83"/>
      <c r="AO142" s="83">
        <f>IFERROR(VLOOKUP(AL142,入力表リスト!$A$3:$B$82,2,FALSE),0)</f>
        <v>0</v>
      </c>
      <c r="AP142" s="83">
        <f t="shared" si="26"/>
        <v>0</v>
      </c>
      <c r="AQ142" s="83">
        <f t="shared" si="21"/>
        <v>0</v>
      </c>
      <c r="AR142" s="26"/>
      <c r="AS142" s="98"/>
      <c r="AT142" s="20"/>
      <c r="AU142" s="20"/>
      <c r="AV142" s="96">
        <f t="shared" si="22"/>
        <v>3285</v>
      </c>
      <c r="AW142" s="20"/>
      <c r="AX142" s="20">
        <f t="shared" si="31"/>
        <v>0</v>
      </c>
      <c r="AY142" s="20">
        <f t="shared" si="27"/>
        <v>0</v>
      </c>
      <c r="AZ142" s="96">
        <f t="shared" si="110"/>
        <v>985.5</v>
      </c>
      <c r="BA142" s="96">
        <f t="shared" si="111"/>
        <v>29565</v>
      </c>
      <c r="BB142" s="20"/>
      <c r="BC142" s="20"/>
      <c r="BD142" s="20"/>
      <c r="BE142" s="20">
        <f t="shared" si="30"/>
        <v>0</v>
      </c>
      <c r="BF142" s="99"/>
      <c r="BG142" s="100"/>
      <c r="BH142" s="101"/>
      <c r="BI142" s="102" t="s">
        <v>794</v>
      </c>
      <c r="BJ142" s="103">
        <v>122</v>
      </c>
      <c r="BK142" s="64"/>
      <c r="BL142" s="64">
        <f t="shared" si="23"/>
        <v>1</v>
      </c>
      <c r="BM142" s="64">
        <f t="shared" si="24"/>
        <v>1</v>
      </c>
      <c r="BN142" s="64"/>
    </row>
    <row r="143" spans="1:66" s="58" customFormat="1" x14ac:dyDescent="0.45">
      <c r="A143" s="64"/>
      <c r="B143" s="20">
        <v>91</v>
      </c>
      <c r="C143" s="20"/>
      <c r="D143" s="20" t="s">
        <v>781</v>
      </c>
      <c r="E143" s="19" t="s">
        <v>161</v>
      </c>
      <c r="F143" s="2" t="s">
        <v>361</v>
      </c>
      <c r="G143" s="4" t="s">
        <v>415</v>
      </c>
      <c r="H143" s="3" t="s">
        <v>422</v>
      </c>
      <c r="I143" s="11" t="s">
        <v>576</v>
      </c>
      <c r="J143" s="83">
        <v>1</v>
      </c>
      <c r="K143" s="24" t="s">
        <v>1447</v>
      </c>
      <c r="L143" s="24"/>
      <c r="M143" s="83">
        <v>1</v>
      </c>
      <c r="N143" s="24" t="s">
        <v>890</v>
      </c>
      <c r="O143" s="83">
        <v>1</v>
      </c>
      <c r="P143" s="83">
        <v>3285</v>
      </c>
      <c r="Q143" s="83">
        <f>IFERROR(VLOOKUP(N143,入力表リスト!$A$3:$B$82,2,FALSE),0)</f>
        <v>200</v>
      </c>
      <c r="R143" s="83">
        <f t="shared" si="109"/>
        <v>657</v>
      </c>
      <c r="S143" s="83">
        <f t="shared" si="19"/>
        <v>19710</v>
      </c>
      <c r="T143" s="26"/>
      <c r="U143" s="98"/>
      <c r="V143" s="83"/>
      <c r="W143" s="24"/>
      <c r="X143" s="83"/>
      <c r="Y143" s="83"/>
      <c r="Z143" s="24"/>
      <c r="AA143" s="83"/>
      <c r="AB143" s="83"/>
      <c r="AC143" s="83">
        <f>IFERROR(VLOOKUP(Z143,入力表リスト!$A$3:$B$82,2,FALSE),0)</f>
        <v>0</v>
      </c>
      <c r="AD143" s="83">
        <f t="shared" si="25"/>
        <v>0</v>
      </c>
      <c r="AE143" s="83">
        <f t="shared" si="20"/>
        <v>0</v>
      </c>
      <c r="AF143" s="26"/>
      <c r="AG143" s="98"/>
      <c r="AH143" s="83"/>
      <c r="AI143" s="24"/>
      <c r="AJ143" s="83"/>
      <c r="AK143" s="83"/>
      <c r="AL143" s="24"/>
      <c r="AM143" s="83"/>
      <c r="AN143" s="83"/>
      <c r="AO143" s="83">
        <f>IFERROR(VLOOKUP(AL143,入力表リスト!$A$3:$B$82,2,FALSE),0)</f>
        <v>0</v>
      </c>
      <c r="AP143" s="83">
        <f t="shared" si="26"/>
        <v>0</v>
      </c>
      <c r="AQ143" s="83">
        <f t="shared" si="21"/>
        <v>0</v>
      </c>
      <c r="AR143" s="26"/>
      <c r="AS143" s="98"/>
      <c r="AT143" s="20"/>
      <c r="AU143" s="20"/>
      <c r="AV143" s="96">
        <f t="shared" si="22"/>
        <v>3285</v>
      </c>
      <c r="AW143" s="20"/>
      <c r="AX143" s="20">
        <f t="shared" si="31"/>
        <v>0</v>
      </c>
      <c r="AY143" s="20">
        <f t="shared" si="27"/>
        <v>0</v>
      </c>
      <c r="AZ143" s="96">
        <f t="shared" si="110"/>
        <v>657</v>
      </c>
      <c r="BA143" s="96">
        <f t="shared" si="111"/>
        <v>19710</v>
      </c>
      <c r="BB143" s="20"/>
      <c r="BC143" s="20"/>
      <c r="BD143" s="20"/>
      <c r="BE143" s="20">
        <f t="shared" si="30"/>
        <v>0</v>
      </c>
      <c r="BF143" s="99"/>
      <c r="BG143" s="100"/>
      <c r="BH143" s="101"/>
      <c r="BI143" s="20"/>
      <c r="BJ143" s="20"/>
      <c r="BK143" s="64"/>
      <c r="BL143" s="64">
        <f t="shared" si="23"/>
        <v>1</v>
      </c>
      <c r="BM143" s="64">
        <f t="shared" si="24"/>
        <v>1</v>
      </c>
      <c r="BN143" s="64"/>
    </row>
    <row r="144" spans="1:66" s="58" customFormat="1" x14ac:dyDescent="0.45">
      <c r="A144" s="64"/>
      <c r="B144" s="20">
        <v>92</v>
      </c>
      <c r="C144" s="20"/>
      <c r="D144" s="20" t="s">
        <v>781</v>
      </c>
      <c r="E144" s="19" t="s">
        <v>163</v>
      </c>
      <c r="F144" s="2" t="s">
        <v>363</v>
      </c>
      <c r="G144" s="4" t="s">
        <v>414</v>
      </c>
      <c r="H144" s="3" t="s">
        <v>422</v>
      </c>
      <c r="I144" s="11" t="s">
        <v>578</v>
      </c>
      <c r="J144" s="83">
        <v>1</v>
      </c>
      <c r="K144" s="24" t="s">
        <v>870</v>
      </c>
      <c r="L144" s="24"/>
      <c r="M144" s="83">
        <v>1</v>
      </c>
      <c r="N144" s="24" t="s">
        <v>1243</v>
      </c>
      <c r="O144" s="83">
        <v>1</v>
      </c>
      <c r="P144" s="83">
        <v>3285</v>
      </c>
      <c r="Q144" s="83">
        <f>IFERROR(VLOOKUP(N144,入力表リスト!$A$3:$B$82,2,FALSE),0)</f>
        <v>200</v>
      </c>
      <c r="R144" s="83">
        <f t="shared" si="109"/>
        <v>657</v>
      </c>
      <c r="S144" s="83">
        <f t="shared" si="19"/>
        <v>19710</v>
      </c>
      <c r="T144" s="26"/>
      <c r="U144" s="98"/>
      <c r="V144" s="83"/>
      <c r="W144" s="24"/>
      <c r="X144" s="83"/>
      <c r="Y144" s="83"/>
      <c r="Z144" s="24"/>
      <c r="AA144" s="83"/>
      <c r="AB144" s="83"/>
      <c r="AC144" s="83">
        <f>IFERROR(VLOOKUP(Z144,入力表リスト!$A$3:$B$82,2,FALSE),0)</f>
        <v>0</v>
      </c>
      <c r="AD144" s="83">
        <f t="shared" si="25"/>
        <v>0</v>
      </c>
      <c r="AE144" s="83">
        <f t="shared" si="20"/>
        <v>0</v>
      </c>
      <c r="AF144" s="26"/>
      <c r="AG144" s="98"/>
      <c r="AH144" s="83"/>
      <c r="AI144" s="24"/>
      <c r="AJ144" s="83"/>
      <c r="AK144" s="83"/>
      <c r="AL144" s="24"/>
      <c r="AM144" s="83"/>
      <c r="AN144" s="83"/>
      <c r="AO144" s="83">
        <f>IFERROR(VLOOKUP(AL144,入力表リスト!$A$3:$B$82,2,FALSE),0)</f>
        <v>0</v>
      </c>
      <c r="AP144" s="83">
        <f t="shared" si="26"/>
        <v>0</v>
      </c>
      <c r="AQ144" s="83">
        <f t="shared" si="21"/>
        <v>0</v>
      </c>
      <c r="AR144" s="26"/>
      <c r="AS144" s="98"/>
      <c r="AT144" s="20"/>
      <c r="AU144" s="20"/>
      <c r="AV144" s="96">
        <f t="shared" si="22"/>
        <v>3285</v>
      </c>
      <c r="AW144" s="20"/>
      <c r="AX144" s="20">
        <f t="shared" si="31"/>
        <v>0</v>
      </c>
      <c r="AY144" s="20">
        <f t="shared" si="27"/>
        <v>0</v>
      </c>
      <c r="AZ144" s="96">
        <f t="shared" si="110"/>
        <v>657</v>
      </c>
      <c r="BA144" s="96">
        <f t="shared" si="111"/>
        <v>19710</v>
      </c>
      <c r="BB144" s="20"/>
      <c r="BC144" s="20"/>
      <c r="BD144" s="20"/>
      <c r="BE144" s="20">
        <f t="shared" si="30"/>
        <v>0</v>
      </c>
      <c r="BF144" s="99"/>
      <c r="BG144" s="100"/>
      <c r="BH144" s="101"/>
      <c r="BI144" s="20"/>
      <c r="BJ144" s="20"/>
      <c r="BK144" s="64"/>
      <c r="BL144" s="64">
        <f t="shared" si="23"/>
        <v>1</v>
      </c>
      <c r="BM144" s="64">
        <f t="shared" si="24"/>
        <v>1</v>
      </c>
      <c r="BN144" s="64"/>
    </row>
    <row r="145" spans="1:66" s="58" customFormat="1" x14ac:dyDescent="0.45">
      <c r="A145" s="64"/>
      <c r="B145" s="20">
        <v>93</v>
      </c>
      <c r="C145" s="20"/>
      <c r="D145" s="20" t="s">
        <v>781</v>
      </c>
      <c r="E145" s="19" t="s">
        <v>764</v>
      </c>
      <c r="F145" s="2" t="s">
        <v>765</v>
      </c>
      <c r="G145" s="4" t="s">
        <v>751</v>
      </c>
      <c r="H145" s="3" t="s">
        <v>422</v>
      </c>
      <c r="I145" s="11" t="s">
        <v>1288</v>
      </c>
      <c r="J145" s="83">
        <v>1</v>
      </c>
      <c r="K145" s="24" t="s">
        <v>895</v>
      </c>
      <c r="L145" s="24"/>
      <c r="M145" s="83">
        <v>1</v>
      </c>
      <c r="N145" s="24" t="s">
        <v>1243</v>
      </c>
      <c r="O145" s="83">
        <v>1</v>
      </c>
      <c r="P145" s="83">
        <v>3285</v>
      </c>
      <c r="Q145" s="83">
        <f>IFERROR(VLOOKUP(N145,入力表リスト!$A$3:$B$82,2,FALSE),0)</f>
        <v>200</v>
      </c>
      <c r="R145" s="83">
        <f t="shared" si="109"/>
        <v>657</v>
      </c>
      <c r="S145" s="83">
        <f t="shared" si="19"/>
        <v>19710</v>
      </c>
      <c r="T145" s="26"/>
      <c r="U145" s="98"/>
      <c r="V145" s="83"/>
      <c r="W145" s="24"/>
      <c r="X145" s="83"/>
      <c r="Y145" s="83"/>
      <c r="Z145" s="24"/>
      <c r="AA145" s="83"/>
      <c r="AB145" s="83"/>
      <c r="AC145" s="83">
        <f>IFERROR(VLOOKUP(Z145,入力表リスト!$A$3:$B$82,2,FALSE),0)</f>
        <v>0</v>
      </c>
      <c r="AD145" s="83">
        <f t="shared" si="25"/>
        <v>0</v>
      </c>
      <c r="AE145" s="83">
        <f t="shared" si="20"/>
        <v>0</v>
      </c>
      <c r="AF145" s="26"/>
      <c r="AG145" s="98"/>
      <c r="AH145" s="83"/>
      <c r="AI145" s="24"/>
      <c r="AJ145" s="83"/>
      <c r="AK145" s="83"/>
      <c r="AL145" s="24"/>
      <c r="AM145" s="83"/>
      <c r="AN145" s="83"/>
      <c r="AO145" s="83">
        <f>IFERROR(VLOOKUP(AL145,入力表リスト!$A$3:$B$82,2,FALSE),0)</f>
        <v>0</v>
      </c>
      <c r="AP145" s="83">
        <f t="shared" si="26"/>
        <v>0</v>
      </c>
      <c r="AQ145" s="83">
        <f t="shared" si="21"/>
        <v>0</v>
      </c>
      <c r="AR145" s="26"/>
      <c r="AS145" s="98"/>
      <c r="AT145" s="20"/>
      <c r="AU145" s="20"/>
      <c r="AV145" s="96">
        <f t="shared" si="22"/>
        <v>3285</v>
      </c>
      <c r="AW145" s="20"/>
      <c r="AX145" s="20">
        <f t="shared" si="31"/>
        <v>0</v>
      </c>
      <c r="AY145" s="20">
        <f t="shared" si="27"/>
        <v>0</v>
      </c>
      <c r="AZ145" s="96">
        <f t="shared" si="110"/>
        <v>657</v>
      </c>
      <c r="BA145" s="96">
        <f t="shared" si="111"/>
        <v>19710</v>
      </c>
      <c r="BB145" s="20"/>
      <c r="BC145" s="20"/>
      <c r="BD145" s="20"/>
      <c r="BE145" s="20">
        <f t="shared" si="30"/>
        <v>0</v>
      </c>
      <c r="BF145" s="99"/>
      <c r="BG145" s="100"/>
      <c r="BH145" s="101"/>
      <c r="BI145" s="20"/>
      <c r="BJ145" s="20"/>
      <c r="BK145" s="64"/>
      <c r="BL145" s="64">
        <f t="shared" si="23"/>
        <v>1</v>
      </c>
      <c r="BM145" s="64">
        <f t="shared" si="24"/>
        <v>1</v>
      </c>
      <c r="BN145" s="64"/>
    </row>
    <row r="146" spans="1:66" s="58" customFormat="1" x14ac:dyDescent="0.45">
      <c r="A146" s="64"/>
      <c r="B146" s="20">
        <v>94</v>
      </c>
      <c r="C146" s="20"/>
      <c r="D146" s="20" t="s">
        <v>781</v>
      </c>
      <c r="E146" s="19" t="s">
        <v>164</v>
      </c>
      <c r="F146" s="2" t="s">
        <v>364</v>
      </c>
      <c r="G146" s="4" t="s">
        <v>414</v>
      </c>
      <c r="H146" s="3" t="s">
        <v>422</v>
      </c>
      <c r="I146" s="11" t="s">
        <v>579</v>
      </c>
      <c r="J146" s="83">
        <v>1</v>
      </c>
      <c r="K146" s="24" t="s">
        <v>1517</v>
      </c>
      <c r="L146" s="24"/>
      <c r="M146" s="83">
        <v>1</v>
      </c>
      <c r="N146" s="24" t="s">
        <v>1501</v>
      </c>
      <c r="O146" s="83">
        <v>1</v>
      </c>
      <c r="P146" s="83">
        <v>3285</v>
      </c>
      <c r="Q146" s="83">
        <f>IFERROR(VLOOKUP(N146,入力表リスト!$A$3:$B$82,2,FALSE),0)</f>
        <v>300</v>
      </c>
      <c r="R146" s="83">
        <f t="shared" si="109"/>
        <v>985.5</v>
      </c>
      <c r="S146" s="83">
        <f t="shared" si="19"/>
        <v>29565</v>
      </c>
      <c r="T146" s="26"/>
      <c r="U146" s="98"/>
      <c r="V146" s="83"/>
      <c r="W146" s="24"/>
      <c r="X146" s="83"/>
      <c r="Y146" s="83"/>
      <c r="Z146" s="24"/>
      <c r="AA146" s="83"/>
      <c r="AB146" s="83"/>
      <c r="AC146" s="83">
        <f>IFERROR(VLOOKUP(Z146,入力表リスト!$A$3:$B$82,2,FALSE),0)</f>
        <v>0</v>
      </c>
      <c r="AD146" s="83">
        <f t="shared" si="25"/>
        <v>0</v>
      </c>
      <c r="AE146" s="83">
        <f t="shared" si="20"/>
        <v>0</v>
      </c>
      <c r="AF146" s="26"/>
      <c r="AG146" s="98"/>
      <c r="AH146" s="83"/>
      <c r="AI146" s="24"/>
      <c r="AJ146" s="83"/>
      <c r="AK146" s="83"/>
      <c r="AL146" s="24"/>
      <c r="AM146" s="83"/>
      <c r="AN146" s="83"/>
      <c r="AO146" s="83">
        <f>IFERROR(VLOOKUP(AL146,入力表リスト!$A$3:$B$82,2,FALSE),0)</f>
        <v>0</v>
      </c>
      <c r="AP146" s="83">
        <f t="shared" si="26"/>
        <v>0</v>
      </c>
      <c r="AQ146" s="83">
        <f t="shared" si="21"/>
        <v>0</v>
      </c>
      <c r="AR146" s="26"/>
      <c r="AS146" s="98"/>
      <c r="AT146" s="20"/>
      <c r="AU146" s="20"/>
      <c r="AV146" s="96">
        <f t="shared" si="22"/>
        <v>3285</v>
      </c>
      <c r="AW146" s="20"/>
      <c r="AX146" s="20">
        <f t="shared" si="31"/>
        <v>0</v>
      </c>
      <c r="AY146" s="20">
        <f t="shared" si="27"/>
        <v>0</v>
      </c>
      <c r="AZ146" s="96">
        <f t="shared" si="110"/>
        <v>985.5</v>
      </c>
      <c r="BA146" s="96">
        <f t="shared" si="111"/>
        <v>29565</v>
      </c>
      <c r="BB146" s="20"/>
      <c r="BC146" s="20"/>
      <c r="BD146" s="20"/>
      <c r="BE146" s="20">
        <f t="shared" si="30"/>
        <v>0</v>
      </c>
      <c r="BF146" s="99"/>
      <c r="BG146" s="100"/>
      <c r="BH146" s="101"/>
      <c r="BI146" s="20"/>
      <c r="BJ146" s="20"/>
      <c r="BK146" s="64"/>
      <c r="BL146" s="64">
        <f t="shared" si="23"/>
        <v>1</v>
      </c>
      <c r="BM146" s="64">
        <f t="shared" si="24"/>
        <v>1</v>
      </c>
      <c r="BN146" s="64"/>
    </row>
    <row r="147" spans="1:66" s="58" customFormat="1" x14ac:dyDescent="0.45">
      <c r="A147" s="64"/>
      <c r="B147" s="20">
        <v>95</v>
      </c>
      <c r="C147" s="20"/>
      <c r="D147" s="20" t="s">
        <v>781</v>
      </c>
      <c r="E147" s="19" t="s">
        <v>165</v>
      </c>
      <c r="F147" s="2" t="s">
        <v>365</v>
      </c>
      <c r="G147" s="4" t="s">
        <v>414</v>
      </c>
      <c r="H147" s="3" t="s">
        <v>422</v>
      </c>
      <c r="I147" s="11" t="s">
        <v>580</v>
      </c>
      <c r="J147" s="83">
        <v>6</v>
      </c>
      <c r="K147" s="24" t="s">
        <v>1516</v>
      </c>
      <c r="L147" s="24"/>
      <c r="M147" s="83">
        <v>6</v>
      </c>
      <c r="N147" s="24" t="s">
        <v>888</v>
      </c>
      <c r="O147" s="83">
        <v>6</v>
      </c>
      <c r="P147" s="83">
        <v>3285</v>
      </c>
      <c r="Q147" s="83">
        <f>IFERROR(VLOOKUP(N147,入力表リスト!$A$3:$B$82,2,FALSE),0)</f>
        <v>200</v>
      </c>
      <c r="R147" s="83">
        <f t="shared" si="109"/>
        <v>3942</v>
      </c>
      <c r="S147" s="83">
        <f t="shared" si="19"/>
        <v>118260</v>
      </c>
      <c r="T147" s="26"/>
      <c r="U147" s="98"/>
      <c r="V147" s="83"/>
      <c r="W147" s="24"/>
      <c r="X147" s="83"/>
      <c r="Y147" s="83"/>
      <c r="Z147" s="24"/>
      <c r="AA147" s="83"/>
      <c r="AB147" s="83"/>
      <c r="AC147" s="83">
        <f>IFERROR(VLOOKUP(Z147,入力表リスト!$A$3:$B$82,2,FALSE),0)</f>
        <v>0</v>
      </c>
      <c r="AD147" s="83">
        <f t="shared" si="25"/>
        <v>0</v>
      </c>
      <c r="AE147" s="83">
        <f t="shared" si="20"/>
        <v>0</v>
      </c>
      <c r="AF147" s="26"/>
      <c r="AG147" s="98"/>
      <c r="AH147" s="83"/>
      <c r="AI147" s="24"/>
      <c r="AJ147" s="83"/>
      <c r="AK147" s="83"/>
      <c r="AL147" s="24"/>
      <c r="AM147" s="83"/>
      <c r="AN147" s="83"/>
      <c r="AO147" s="83">
        <f>IFERROR(VLOOKUP(AL147,入力表リスト!$A$3:$B$82,2,FALSE),0)</f>
        <v>0</v>
      </c>
      <c r="AP147" s="83">
        <f t="shared" si="26"/>
        <v>0</v>
      </c>
      <c r="AQ147" s="83">
        <f t="shared" si="21"/>
        <v>0</v>
      </c>
      <c r="AR147" s="26"/>
      <c r="AS147" s="98"/>
      <c r="AT147" s="20"/>
      <c r="AU147" s="20"/>
      <c r="AV147" s="96">
        <f t="shared" si="22"/>
        <v>3285</v>
      </c>
      <c r="AW147" s="20"/>
      <c r="AX147" s="20">
        <f t="shared" si="31"/>
        <v>0</v>
      </c>
      <c r="AY147" s="20">
        <f t="shared" si="27"/>
        <v>0</v>
      </c>
      <c r="AZ147" s="96">
        <f t="shared" si="110"/>
        <v>3942</v>
      </c>
      <c r="BA147" s="96">
        <f t="shared" si="111"/>
        <v>118260</v>
      </c>
      <c r="BB147" s="20"/>
      <c r="BC147" s="20"/>
      <c r="BD147" s="20"/>
      <c r="BE147" s="20">
        <f t="shared" si="30"/>
        <v>0</v>
      </c>
      <c r="BF147" s="99"/>
      <c r="BG147" s="100"/>
      <c r="BH147" s="101"/>
      <c r="BI147" s="20"/>
      <c r="BJ147" s="20"/>
      <c r="BK147" s="64"/>
      <c r="BL147" s="64">
        <f t="shared" si="23"/>
        <v>6</v>
      </c>
      <c r="BM147" s="64">
        <f t="shared" si="24"/>
        <v>6</v>
      </c>
      <c r="BN147" s="64"/>
    </row>
    <row r="148" spans="1:66" s="58" customFormat="1" x14ac:dyDescent="0.45">
      <c r="A148" s="64"/>
      <c r="B148" s="20">
        <v>96</v>
      </c>
      <c r="C148" s="20"/>
      <c r="D148" s="20" t="s">
        <v>781</v>
      </c>
      <c r="E148" s="19" t="s">
        <v>658</v>
      </c>
      <c r="F148" s="2" t="s">
        <v>696</v>
      </c>
      <c r="G148" s="4" t="s">
        <v>414</v>
      </c>
      <c r="H148" s="3" t="s">
        <v>422</v>
      </c>
      <c r="I148" s="11" t="s">
        <v>738</v>
      </c>
      <c r="J148" s="83">
        <v>1</v>
      </c>
      <c r="K148" s="24" t="s">
        <v>807</v>
      </c>
      <c r="L148" s="24"/>
      <c r="M148" s="83">
        <v>1</v>
      </c>
      <c r="N148" s="24" t="s">
        <v>888</v>
      </c>
      <c r="O148" s="83">
        <v>1</v>
      </c>
      <c r="P148" s="83">
        <v>3285</v>
      </c>
      <c r="Q148" s="83">
        <f>IFERROR(VLOOKUP(N148,入力表リスト!$A$3:$B$82,2,FALSE),0)</f>
        <v>200</v>
      </c>
      <c r="R148" s="83">
        <f t="shared" si="109"/>
        <v>657</v>
      </c>
      <c r="S148" s="83">
        <f t="shared" si="19"/>
        <v>19710</v>
      </c>
      <c r="T148" s="26"/>
      <c r="U148" s="98"/>
      <c r="V148" s="83"/>
      <c r="W148" s="24"/>
      <c r="X148" s="83"/>
      <c r="Y148" s="83"/>
      <c r="Z148" s="24"/>
      <c r="AA148" s="83"/>
      <c r="AB148" s="83"/>
      <c r="AC148" s="83">
        <f>IFERROR(VLOOKUP(Z148,入力表リスト!$A$3:$B$82,2,FALSE),0)</f>
        <v>0</v>
      </c>
      <c r="AD148" s="83">
        <f t="shared" si="25"/>
        <v>0</v>
      </c>
      <c r="AE148" s="83">
        <f t="shared" si="20"/>
        <v>0</v>
      </c>
      <c r="AF148" s="26"/>
      <c r="AG148" s="98"/>
      <c r="AH148" s="83"/>
      <c r="AI148" s="24"/>
      <c r="AJ148" s="83"/>
      <c r="AK148" s="83"/>
      <c r="AL148" s="24"/>
      <c r="AM148" s="83"/>
      <c r="AN148" s="83"/>
      <c r="AO148" s="83">
        <f>IFERROR(VLOOKUP(AL148,入力表リスト!$A$3:$B$82,2,FALSE),0)</f>
        <v>0</v>
      </c>
      <c r="AP148" s="83">
        <f t="shared" si="26"/>
        <v>0</v>
      </c>
      <c r="AQ148" s="83">
        <f t="shared" si="21"/>
        <v>0</v>
      </c>
      <c r="AR148" s="26"/>
      <c r="AS148" s="98"/>
      <c r="AT148" s="20"/>
      <c r="AU148" s="20"/>
      <c r="AV148" s="96">
        <f t="shared" si="22"/>
        <v>3285</v>
      </c>
      <c r="AW148" s="20"/>
      <c r="AX148" s="20">
        <f t="shared" si="31"/>
        <v>0</v>
      </c>
      <c r="AY148" s="20">
        <f t="shared" si="27"/>
        <v>0</v>
      </c>
      <c r="AZ148" s="96">
        <f t="shared" si="110"/>
        <v>657</v>
      </c>
      <c r="BA148" s="96">
        <f t="shared" si="111"/>
        <v>19710</v>
      </c>
      <c r="BB148" s="20"/>
      <c r="BC148" s="20"/>
      <c r="BD148" s="20"/>
      <c r="BE148" s="20">
        <f t="shared" si="30"/>
        <v>0</v>
      </c>
      <c r="BF148" s="99"/>
      <c r="BG148" s="100"/>
      <c r="BH148" s="101"/>
      <c r="BI148" s="20"/>
      <c r="BJ148" s="20"/>
      <c r="BK148" s="64"/>
      <c r="BL148" s="64">
        <f t="shared" si="23"/>
        <v>1</v>
      </c>
      <c r="BM148" s="64">
        <f t="shared" si="24"/>
        <v>1</v>
      </c>
      <c r="BN148" s="64"/>
    </row>
    <row r="149" spans="1:66" s="58" customFormat="1" x14ac:dyDescent="0.45">
      <c r="A149" s="64"/>
      <c r="B149" s="20">
        <v>97</v>
      </c>
      <c r="C149" s="20"/>
      <c r="D149" s="20" t="s">
        <v>781</v>
      </c>
      <c r="E149" s="19" t="s">
        <v>1522</v>
      </c>
      <c r="F149" s="2" t="s">
        <v>366</v>
      </c>
      <c r="G149" s="4" t="s">
        <v>414</v>
      </c>
      <c r="H149" s="3" t="s">
        <v>422</v>
      </c>
      <c r="I149" s="11" t="s">
        <v>581</v>
      </c>
      <c r="J149" s="83">
        <v>1</v>
      </c>
      <c r="K149" s="24" t="s">
        <v>807</v>
      </c>
      <c r="L149" s="24"/>
      <c r="M149" s="83">
        <v>1</v>
      </c>
      <c r="N149" s="24" t="s">
        <v>1243</v>
      </c>
      <c r="O149" s="83">
        <v>1</v>
      </c>
      <c r="P149" s="83">
        <v>3285</v>
      </c>
      <c r="Q149" s="83">
        <f>IFERROR(VLOOKUP(N149,入力表リスト!$A$3:$B$82,2,FALSE),0)</f>
        <v>200</v>
      </c>
      <c r="R149" s="83">
        <f t="shared" si="109"/>
        <v>657</v>
      </c>
      <c r="S149" s="83">
        <f t="shared" ref="S149:S210" si="112">R149*$AY$10</f>
        <v>19710</v>
      </c>
      <c r="T149" s="26"/>
      <c r="U149" s="98"/>
      <c r="V149" s="83"/>
      <c r="W149" s="24"/>
      <c r="X149" s="83"/>
      <c r="Y149" s="83"/>
      <c r="Z149" s="24"/>
      <c r="AA149" s="83"/>
      <c r="AB149" s="83"/>
      <c r="AC149" s="83">
        <f>IFERROR(VLOOKUP(Z149,入力表リスト!$A$3:$B$82,2,FALSE),0)</f>
        <v>0</v>
      </c>
      <c r="AD149" s="83">
        <f t="shared" si="25"/>
        <v>0</v>
      </c>
      <c r="AE149" s="83">
        <f t="shared" ref="AE149:AE210" si="113">AD149*$AY$10</f>
        <v>0</v>
      </c>
      <c r="AF149" s="26"/>
      <c r="AG149" s="98"/>
      <c r="AH149" s="83"/>
      <c r="AI149" s="24"/>
      <c r="AJ149" s="83"/>
      <c r="AK149" s="83"/>
      <c r="AL149" s="24"/>
      <c r="AM149" s="83"/>
      <c r="AN149" s="83"/>
      <c r="AO149" s="83">
        <f>IFERROR(VLOOKUP(AL149,入力表リスト!$A$3:$B$82,2,FALSE),0)</f>
        <v>0</v>
      </c>
      <c r="AP149" s="83">
        <f t="shared" si="26"/>
        <v>0</v>
      </c>
      <c r="AQ149" s="83">
        <f t="shared" ref="AQ149:AQ210" si="114">AP149*$AY$10</f>
        <v>0</v>
      </c>
      <c r="AR149" s="26"/>
      <c r="AS149" s="98"/>
      <c r="AT149" s="20"/>
      <c r="AU149" s="20"/>
      <c r="AV149" s="96">
        <f t="shared" ref="AV149:AV210" si="115">P149+AB149+AN149</f>
        <v>3285</v>
      </c>
      <c r="AW149" s="20"/>
      <c r="AX149" s="20">
        <f t="shared" si="31"/>
        <v>0</v>
      </c>
      <c r="AY149" s="20">
        <f t="shared" si="27"/>
        <v>0</v>
      </c>
      <c r="AZ149" s="96">
        <f t="shared" si="110"/>
        <v>657</v>
      </c>
      <c r="BA149" s="96">
        <f t="shared" si="111"/>
        <v>19710</v>
      </c>
      <c r="BB149" s="20"/>
      <c r="BC149" s="20"/>
      <c r="BD149" s="20"/>
      <c r="BE149" s="20">
        <f t="shared" si="30"/>
        <v>0</v>
      </c>
      <c r="BF149" s="99"/>
      <c r="BG149" s="100"/>
      <c r="BH149" s="101"/>
      <c r="BI149" s="20"/>
      <c r="BJ149" s="20"/>
      <c r="BK149" s="64"/>
      <c r="BL149" s="64">
        <f t="shared" ref="BL149:BL210" si="116">SUM(J149,V149,AH149)</f>
        <v>1</v>
      </c>
      <c r="BM149" s="64">
        <f t="shared" ref="BM149:BM210" si="117">SUM(O149,AA149,AM149)</f>
        <v>1</v>
      </c>
      <c r="BN149" s="64"/>
    </row>
    <row r="150" spans="1:66" s="58" customFormat="1" x14ac:dyDescent="0.45">
      <c r="A150" s="64"/>
      <c r="B150" s="20">
        <v>98</v>
      </c>
      <c r="C150" s="20"/>
      <c r="D150" s="20" t="s">
        <v>781</v>
      </c>
      <c r="E150" s="19" t="s">
        <v>167</v>
      </c>
      <c r="F150" s="2" t="s">
        <v>368</v>
      </c>
      <c r="G150" s="4" t="s">
        <v>414</v>
      </c>
      <c r="H150" s="3" t="s">
        <v>422</v>
      </c>
      <c r="I150" s="11" t="s">
        <v>583</v>
      </c>
      <c r="J150" s="83">
        <v>1</v>
      </c>
      <c r="K150" s="24" t="s">
        <v>870</v>
      </c>
      <c r="L150" s="24"/>
      <c r="M150" s="83">
        <v>1</v>
      </c>
      <c r="N150" s="24" t="s">
        <v>1243</v>
      </c>
      <c r="O150" s="83">
        <v>1</v>
      </c>
      <c r="P150" s="83">
        <v>3285</v>
      </c>
      <c r="Q150" s="83">
        <f>IFERROR(VLOOKUP(N150,入力表リスト!$A$3:$B$82,2,FALSE),0)</f>
        <v>200</v>
      </c>
      <c r="R150" s="83">
        <f t="shared" si="109"/>
        <v>657</v>
      </c>
      <c r="S150" s="83">
        <f t="shared" si="112"/>
        <v>19710</v>
      </c>
      <c r="T150" s="26"/>
      <c r="U150" s="98"/>
      <c r="V150" s="83"/>
      <c r="W150" s="24"/>
      <c r="X150" s="83"/>
      <c r="Y150" s="83"/>
      <c r="Z150" s="24"/>
      <c r="AA150" s="83"/>
      <c r="AB150" s="83"/>
      <c r="AC150" s="83">
        <f>IFERROR(VLOOKUP(Z150,入力表リスト!$A$3:$B$82,2,FALSE),0)</f>
        <v>0</v>
      </c>
      <c r="AD150" s="83">
        <f t="shared" ref="AD150:AD211" si="118">AA150*AB150*AC150/1000</f>
        <v>0</v>
      </c>
      <c r="AE150" s="83">
        <f t="shared" si="113"/>
        <v>0</v>
      </c>
      <c r="AF150" s="26"/>
      <c r="AG150" s="98"/>
      <c r="AH150" s="83"/>
      <c r="AI150" s="24"/>
      <c r="AJ150" s="83"/>
      <c r="AK150" s="83"/>
      <c r="AL150" s="24"/>
      <c r="AM150" s="83"/>
      <c r="AN150" s="83"/>
      <c r="AO150" s="83">
        <f>IFERROR(VLOOKUP(AL150,入力表リスト!$A$3:$B$82,2,FALSE),0)</f>
        <v>0</v>
      </c>
      <c r="AP150" s="83">
        <f t="shared" ref="AP150:AP211" si="119">AM150*AN150*AO150/1000</f>
        <v>0</v>
      </c>
      <c r="AQ150" s="83">
        <f t="shared" si="114"/>
        <v>0</v>
      </c>
      <c r="AR150" s="26"/>
      <c r="AS150" s="98"/>
      <c r="AT150" s="20"/>
      <c r="AU150" s="20"/>
      <c r="AV150" s="96">
        <f t="shared" si="115"/>
        <v>3285</v>
      </c>
      <c r="AW150" s="20"/>
      <c r="AX150" s="20">
        <f t="shared" si="31"/>
        <v>0</v>
      </c>
      <c r="AY150" s="20">
        <f t="shared" ref="AY150:AY211" si="120">AX150*$AY$10</f>
        <v>0</v>
      </c>
      <c r="AZ150" s="96">
        <f t="shared" ref="AZ150:AZ162" si="121">R150+AD150+AP150-AX150</f>
        <v>657</v>
      </c>
      <c r="BA150" s="96">
        <f t="shared" ref="BA150:BA162" si="122">S150+AE150+AQ150-AY150</f>
        <v>19710</v>
      </c>
      <c r="BB150" s="20"/>
      <c r="BC150" s="20"/>
      <c r="BD150" s="20"/>
      <c r="BE150" s="20">
        <f t="shared" ref="BE150:BE211" si="123">SUM(BB150:BD150)</f>
        <v>0</v>
      </c>
      <c r="BF150" s="99"/>
      <c r="BG150" s="100"/>
      <c r="BH150" s="101"/>
      <c r="BI150" s="20"/>
      <c r="BJ150" s="20"/>
      <c r="BK150" s="64"/>
      <c r="BL150" s="64">
        <f t="shared" si="116"/>
        <v>1</v>
      </c>
      <c r="BM150" s="64">
        <f t="shared" si="117"/>
        <v>1</v>
      </c>
      <c r="BN150" s="64"/>
    </row>
    <row r="151" spans="1:66" s="58" customFormat="1" x14ac:dyDescent="0.45">
      <c r="A151" s="64"/>
      <c r="B151" s="20">
        <v>99</v>
      </c>
      <c r="C151" s="20"/>
      <c r="D151" s="20" t="s">
        <v>781</v>
      </c>
      <c r="E151" s="19" t="s">
        <v>168</v>
      </c>
      <c r="F151" s="2" t="s">
        <v>369</v>
      </c>
      <c r="G151" s="4" t="s">
        <v>414</v>
      </c>
      <c r="H151" s="3" t="s">
        <v>422</v>
      </c>
      <c r="I151" s="11" t="s">
        <v>584</v>
      </c>
      <c r="J151" s="83">
        <v>1</v>
      </c>
      <c r="K151" s="24" t="s">
        <v>1448</v>
      </c>
      <c r="L151" s="24"/>
      <c r="M151" s="83">
        <v>1</v>
      </c>
      <c r="N151" s="24" t="s">
        <v>1243</v>
      </c>
      <c r="O151" s="83">
        <v>1</v>
      </c>
      <c r="P151" s="83">
        <v>3285</v>
      </c>
      <c r="Q151" s="83">
        <f>IFERROR(VLOOKUP(N151,入力表リスト!$A$3:$B$82,2,FALSE),0)</f>
        <v>200</v>
      </c>
      <c r="R151" s="83">
        <f t="shared" si="109"/>
        <v>657</v>
      </c>
      <c r="S151" s="83">
        <f t="shared" si="112"/>
        <v>19710</v>
      </c>
      <c r="T151" s="26"/>
      <c r="U151" s="98"/>
      <c r="V151" s="83"/>
      <c r="W151" s="24"/>
      <c r="X151" s="83"/>
      <c r="Y151" s="83"/>
      <c r="Z151" s="24"/>
      <c r="AA151" s="83"/>
      <c r="AB151" s="83"/>
      <c r="AC151" s="83">
        <f>IFERROR(VLOOKUP(Z151,入力表リスト!$A$3:$B$82,2,FALSE),0)</f>
        <v>0</v>
      </c>
      <c r="AD151" s="83">
        <f t="shared" si="118"/>
        <v>0</v>
      </c>
      <c r="AE151" s="83">
        <f t="shared" si="113"/>
        <v>0</v>
      </c>
      <c r="AF151" s="26"/>
      <c r="AG151" s="98"/>
      <c r="AH151" s="83"/>
      <c r="AI151" s="24"/>
      <c r="AJ151" s="83"/>
      <c r="AK151" s="83"/>
      <c r="AL151" s="24"/>
      <c r="AM151" s="83"/>
      <c r="AN151" s="83"/>
      <c r="AO151" s="83">
        <f>IFERROR(VLOOKUP(AL151,入力表リスト!$A$3:$B$82,2,FALSE),0)</f>
        <v>0</v>
      </c>
      <c r="AP151" s="83">
        <f t="shared" si="119"/>
        <v>0</v>
      </c>
      <c r="AQ151" s="83">
        <f t="shared" si="114"/>
        <v>0</v>
      </c>
      <c r="AR151" s="26"/>
      <c r="AS151" s="98"/>
      <c r="AT151" s="20"/>
      <c r="AU151" s="20"/>
      <c r="AV151" s="96">
        <f t="shared" si="115"/>
        <v>3285</v>
      </c>
      <c r="AW151" s="20"/>
      <c r="AX151" s="20">
        <f t="shared" ref="AX151:AX212" si="124">AU151*AV151*AW151/1000</f>
        <v>0</v>
      </c>
      <c r="AY151" s="20">
        <f t="shared" si="120"/>
        <v>0</v>
      </c>
      <c r="AZ151" s="96">
        <f t="shared" si="121"/>
        <v>657</v>
      </c>
      <c r="BA151" s="96">
        <f t="shared" si="122"/>
        <v>19710</v>
      </c>
      <c r="BB151" s="20"/>
      <c r="BC151" s="20"/>
      <c r="BD151" s="20"/>
      <c r="BE151" s="20">
        <f t="shared" si="123"/>
        <v>0</v>
      </c>
      <c r="BF151" s="99"/>
      <c r="BG151" s="100"/>
      <c r="BH151" s="101"/>
      <c r="BI151" s="20"/>
      <c r="BJ151" s="20"/>
      <c r="BK151" s="64"/>
      <c r="BL151" s="64">
        <f t="shared" si="116"/>
        <v>1</v>
      </c>
      <c r="BM151" s="64">
        <f t="shared" si="117"/>
        <v>1</v>
      </c>
      <c r="BN151" s="64"/>
    </row>
    <row r="152" spans="1:66" s="58" customFormat="1" x14ac:dyDescent="0.45">
      <c r="A152" s="64"/>
      <c r="B152" s="20">
        <v>100</v>
      </c>
      <c r="C152" s="84"/>
      <c r="D152" s="84" t="s">
        <v>781</v>
      </c>
      <c r="E152" s="127" t="s">
        <v>170</v>
      </c>
      <c r="F152" s="2" t="s">
        <v>371</v>
      </c>
      <c r="G152" s="4" t="s">
        <v>414</v>
      </c>
      <c r="H152" s="3" t="s">
        <v>422</v>
      </c>
      <c r="I152" s="11" t="s">
        <v>586</v>
      </c>
      <c r="J152" s="83">
        <v>6</v>
      </c>
      <c r="K152" s="24" t="s">
        <v>893</v>
      </c>
      <c r="L152" s="24"/>
      <c r="M152" s="83">
        <v>6</v>
      </c>
      <c r="N152" s="24" t="s">
        <v>888</v>
      </c>
      <c r="O152" s="83">
        <v>6</v>
      </c>
      <c r="P152" s="83">
        <v>3285</v>
      </c>
      <c r="Q152" s="83">
        <f>IFERROR(VLOOKUP(N152,入力表リスト!$A$3:$B$82,2,FALSE),0)</f>
        <v>200</v>
      </c>
      <c r="R152" s="83">
        <f t="shared" si="109"/>
        <v>3942</v>
      </c>
      <c r="S152" s="83">
        <f t="shared" si="112"/>
        <v>118260</v>
      </c>
      <c r="T152" s="104"/>
      <c r="U152" s="98"/>
      <c r="V152" s="83"/>
      <c r="W152" s="24"/>
      <c r="X152" s="83"/>
      <c r="Y152" s="83"/>
      <c r="Z152" s="24"/>
      <c r="AA152" s="83"/>
      <c r="AB152" s="83"/>
      <c r="AC152" s="83">
        <f>IFERROR(VLOOKUP(Z152,入力表リスト!$A$3:$B$82,2,FALSE),0)</f>
        <v>0</v>
      </c>
      <c r="AD152" s="83">
        <f t="shared" si="118"/>
        <v>0</v>
      </c>
      <c r="AE152" s="83">
        <f t="shared" si="113"/>
        <v>0</v>
      </c>
      <c r="AF152" s="26"/>
      <c r="AG152" s="98"/>
      <c r="AH152" s="83"/>
      <c r="AI152" s="24"/>
      <c r="AJ152" s="83"/>
      <c r="AK152" s="83"/>
      <c r="AL152" s="24"/>
      <c r="AM152" s="83"/>
      <c r="AN152" s="83"/>
      <c r="AO152" s="83">
        <f>IFERROR(VLOOKUP(AL152,入力表リスト!$A$3:$B$82,2,FALSE),0)</f>
        <v>0</v>
      </c>
      <c r="AP152" s="83">
        <f t="shared" si="119"/>
        <v>0</v>
      </c>
      <c r="AQ152" s="83">
        <f t="shared" si="114"/>
        <v>0</v>
      </c>
      <c r="AR152" s="26"/>
      <c r="AS152" s="98"/>
      <c r="AT152" s="20"/>
      <c r="AU152" s="20"/>
      <c r="AV152" s="96">
        <f t="shared" si="115"/>
        <v>3285</v>
      </c>
      <c r="AW152" s="20"/>
      <c r="AX152" s="20">
        <f t="shared" si="124"/>
        <v>0</v>
      </c>
      <c r="AY152" s="20">
        <f t="shared" si="120"/>
        <v>0</v>
      </c>
      <c r="AZ152" s="96">
        <f t="shared" si="121"/>
        <v>3942</v>
      </c>
      <c r="BA152" s="96">
        <f t="shared" si="122"/>
        <v>118260</v>
      </c>
      <c r="BB152" s="20"/>
      <c r="BC152" s="20"/>
      <c r="BD152" s="20"/>
      <c r="BE152" s="20">
        <f t="shared" si="123"/>
        <v>0</v>
      </c>
      <c r="BF152" s="99"/>
      <c r="BG152" s="100"/>
      <c r="BH152" s="101"/>
      <c r="BI152" s="20"/>
      <c r="BJ152" s="20"/>
      <c r="BK152" s="64"/>
      <c r="BL152" s="64">
        <f t="shared" si="116"/>
        <v>6</v>
      </c>
      <c r="BM152" s="64">
        <f t="shared" si="117"/>
        <v>6</v>
      </c>
      <c r="BN152" s="64"/>
    </row>
    <row r="153" spans="1:66" s="58" customFormat="1" x14ac:dyDescent="0.45">
      <c r="A153" s="64"/>
      <c r="B153" s="20">
        <v>101</v>
      </c>
      <c r="C153" s="84"/>
      <c r="D153" s="84" t="s">
        <v>781</v>
      </c>
      <c r="E153" s="107" t="s">
        <v>173</v>
      </c>
      <c r="F153" s="2" t="s">
        <v>374</v>
      </c>
      <c r="G153" s="4" t="s">
        <v>414</v>
      </c>
      <c r="H153" s="3" t="s">
        <v>422</v>
      </c>
      <c r="I153" s="11" t="s">
        <v>589</v>
      </c>
      <c r="J153" s="83">
        <v>1</v>
      </c>
      <c r="K153" s="24" t="s">
        <v>870</v>
      </c>
      <c r="L153" s="24"/>
      <c r="M153" s="83">
        <v>1</v>
      </c>
      <c r="N153" s="24" t="s">
        <v>1243</v>
      </c>
      <c r="O153" s="83">
        <v>1</v>
      </c>
      <c r="P153" s="83">
        <v>3285</v>
      </c>
      <c r="Q153" s="83">
        <f>IFERROR(VLOOKUP(N153,入力表リスト!$A$3:$B$82,2,FALSE),0)</f>
        <v>200</v>
      </c>
      <c r="R153" s="83">
        <f t="shared" si="109"/>
        <v>657</v>
      </c>
      <c r="S153" s="83">
        <f t="shared" si="112"/>
        <v>19710</v>
      </c>
      <c r="T153" s="26"/>
      <c r="U153" s="98"/>
      <c r="V153" s="83"/>
      <c r="W153" s="24"/>
      <c r="X153" s="83"/>
      <c r="Y153" s="83"/>
      <c r="Z153" s="24"/>
      <c r="AA153" s="83"/>
      <c r="AB153" s="83"/>
      <c r="AC153" s="83">
        <f>IFERROR(VLOOKUP(Z153,入力表リスト!$A$3:$B$82,2,FALSE),0)</f>
        <v>0</v>
      </c>
      <c r="AD153" s="83">
        <f t="shared" si="118"/>
        <v>0</v>
      </c>
      <c r="AE153" s="83">
        <f t="shared" si="113"/>
        <v>0</v>
      </c>
      <c r="AF153" s="26"/>
      <c r="AG153" s="98"/>
      <c r="AH153" s="83"/>
      <c r="AI153" s="24"/>
      <c r="AJ153" s="83"/>
      <c r="AK153" s="83"/>
      <c r="AL153" s="24"/>
      <c r="AM153" s="83"/>
      <c r="AN153" s="83"/>
      <c r="AO153" s="83">
        <f>IFERROR(VLOOKUP(AL153,入力表リスト!$A$3:$B$82,2,FALSE),0)</f>
        <v>0</v>
      </c>
      <c r="AP153" s="83">
        <f t="shared" si="119"/>
        <v>0</v>
      </c>
      <c r="AQ153" s="83">
        <f t="shared" si="114"/>
        <v>0</v>
      </c>
      <c r="AR153" s="26"/>
      <c r="AS153" s="98"/>
      <c r="AT153" s="20"/>
      <c r="AU153" s="20"/>
      <c r="AV153" s="96">
        <f t="shared" si="115"/>
        <v>3285</v>
      </c>
      <c r="AW153" s="20"/>
      <c r="AX153" s="20">
        <f t="shared" si="124"/>
        <v>0</v>
      </c>
      <c r="AY153" s="20">
        <f t="shared" si="120"/>
        <v>0</v>
      </c>
      <c r="AZ153" s="96">
        <f t="shared" si="121"/>
        <v>657</v>
      </c>
      <c r="BA153" s="96">
        <f t="shared" si="122"/>
        <v>19710</v>
      </c>
      <c r="BB153" s="20"/>
      <c r="BC153" s="20"/>
      <c r="BD153" s="20"/>
      <c r="BE153" s="20">
        <f t="shared" si="123"/>
        <v>0</v>
      </c>
      <c r="BF153" s="99"/>
      <c r="BG153" s="100"/>
      <c r="BH153" s="101"/>
      <c r="BI153" s="20"/>
      <c r="BJ153" s="20"/>
      <c r="BK153" s="64"/>
      <c r="BL153" s="64">
        <f t="shared" si="116"/>
        <v>1</v>
      </c>
      <c r="BM153" s="64">
        <f t="shared" si="117"/>
        <v>1</v>
      </c>
      <c r="BN153" s="64"/>
    </row>
    <row r="154" spans="1:66" s="58" customFormat="1" x14ac:dyDescent="0.45">
      <c r="A154" s="64"/>
      <c r="B154" s="126">
        <v>102</v>
      </c>
      <c r="C154" s="126">
        <v>1</v>
      </c>
      <c r="D154" s="126" t="s">
        <v>781</v>
      </c>
      <c r="E154" s="21" t="s">
        <v>186</v>
      </c>
      <c r="F154" s="2" t="s">
        <v>388</v>
      </c>
      <c r="G154" s="4" t="s">
        <v>417</v>
      </c>
      <c r="H154" s="3" t="s">
        <v>422</v>
      </c>
      <c r="I154" s="11" t="s">
        <v>603</v>
      </c>
      <c r="J154" s="83">
        <v>15</v>
      </c>
      <c r="K154" s="24" t="s">
        <v>868</v>
      </c>
      <c r="L154" s="24"/>
      <c r="M154" s="83">
        <v>15</v>
      </c>
      <c r="N154" s="24" t="s">
        <v>890</v>
      </c>
      <c r="O154" s="83">
        <v>15</v>
      </c>
      <c r="P154" s="83">
        <v>3285</v>
      </c>
      <c r="Q154" s="83">
        <f>IFERROR(VLOOKUP(N154,入力表リスト!$A$3:$B$82,2,FALSE),0)</f>
        <v>200</v>
      </c>
      <c r="R154" s="83">
        <f t="shared" si="109"/>
        <v>9855</v>
      </c>
      <c r="S154" s="83">
        <f t="shared" si="112"/>
        <v>295650</v>
      </c>
      <c r="T154" s="26"/>
      <c r="U154" s="98"/>
      <c r="V154" s="83"/>
      <c r="W154" s="24"/>
      <c r="X154" s="83"/>
      <c r="Y154" s="83"/>
      <c r="Z154" s="24"/>
      <c r="AA154" s="83"/>
      <c r="AB154" s="83"/>
      <c r="AC154" s="83">
        <f>IFERROR(VLOOKUP(Z154,入力表リスト!$A$3:$B$82,2,FALSE),0)</f>
        <v>0</v>
      </c>
      <c r="AD154" s="83">
        <f t="shared" si="118"/>
        <v>0</v>
      </c>
      <c r="AE154" s="83">
        <f t="shared" si="113"/>
        <v>0</v>
      </c>
      <c r="AF154" s="26"/>
      <c r="AG154" s="98"/>
      <c r="AH154" s="83"/>
      <c r="AI154" s="24"/>
      <c r="AJ154" s="83"/>
      <c r="AK154" s="83"/>
      <c r="AL154" s="24"/>
      <c r="AM154" s="83"/>
      <c r="AN154" s="83"/>
      <c r="AO154" s="83">
        <f>IFERROR(VLOOKUP(AL154,入力表リスト!$A$3:$B$82,2,FALSE),0)</f>
        <v>0</v>
      </c>
      <c r="AP154" s="83">
        <f t="shared" si="119"/>
        <v>0</v>
      </c>
      <c r="AQ154" s="83">
        <f t="shared" si="114"/>
        <v>0</v>
      </c>
      <c r="AR154" s="26"/>
      <c r="AS154" s="98"/>
      <c r="AT154" s="20"/>
      <c r="AU154" s="20"/>
      <c r="AV154" s="96">
        <f t="shared" si="115"/>
        <v>3285</v>
      </c>
      <c r="AW154" s="20"/>
      <c r="AX154" s="20">
        <f t="shared" si="124"/>
        <v>0</v>
      </c>
      <c r="AY154" s="20">
        <f t="shared" si="120"/>
        <v>0</v>
      </c>
      <c r="AZ154" s="96">
        <f t="shared" si="121"/>
        <v>9855</v>
      </c>
      <c r="BA154" s="96">
        <f t="shared" si="122"/>
        <v>295650</v>
      </c>
      <c r="BB154" s="20"/>
      <c r="BC154" s="20"/>
      <c r="BD154" s="20"/>
      <c r="BE154" s="20">
        <f t="shared" si="123"/>
        <v>0</v>
      </c>
      <c r="BF154" s="99"/>
      <c r="BG154" s="100"/>
      <c r="BH154" s="101"/>
      <c r="BI154" s="102" t="s">
        <v>792</v>
      </c>
      <c r="BJ154" s="103">
        <v>1354</v>
      </c>
      <c r="BK154" s="64"/>
      <c r="BL154" s="64">
        <f t="shared" si="116"/>
        <v>15</v>
      </c>
      <c r="BM154" s="64">
        <f t="shared" si="117"/>
        <v>15</v>
      </c>
      <c r="BN154" s="64"/>
    </row>
    <row r="155" spans="1:66" s="58" customFormat="1" x14ac:dyDescent="0.45">
      <c r="A155" s="64"/>
      <c r="B155" s="126">
        <v>102</v>
      </c>
      <c r="C155" s="126">
        <v>2</v>
      </c>
      <c r="D155" s="126" t="s">
        <v>781</v>
      </c>
      <c r="E155" s="21" t="s">
        <v>1233</v>
      </c>
      <c r="F155" s="2" t="s">
        <v>388</v>
      </c>
      <c r="G155" s="4" t="s">
        <v>417</v>
      </c>
      <c r="H155" s="3" t="s">
        <v>422</v>
      </c>
      <c r="I155" s="11" t="s">
        <v>603</v>
      </c>
      <c r="J155" s="162"/>
      <c r="K155" s="124"/>
      <c r="L155" s="124"/>
      <c r="M155" s="162"/>
      <c r="N155" s="124"/>
      <c r="O155" s="162"/>
      <c r="P155" s="83"/>
      <c r="Q155" s="83">
        <f>IFERROR(VLOOKUP(N155,入力表リスト!$A$3:$B$82,2,FALSE),0)</f>
        <v>0</v>
      </c>
      <c r="R155" s="83">
        <f t="shared" si="109"/>
        <v>0</v>
      </c>
      <c r="S155" s="83">
        <f t="shared" si="112"/>
        <v>0</v>
      </c>
      <c r="T155" s="26"/>
      <c r="U155" s="98"/>
      <c r="V155" s="83">
        <v>4</v>
      </c>
      <c r="W155" s="24" t="s">
        <v>1143</v>
      </c>
      <c r="X155" s="83"/>
      <c r="Y155" s="83">
        <v>4</v>
      </c>
      <c r="Z155" s="24" t="s">
        <v>1041</v>
      </c>
      <c r="AA155" s="83">
        <v>4</v>
      </c>
      <c r="AB155" s="83">
        <v>3285</v>
      </c>
      <c r="AC155" s="83">
        <f>IFERROR(VLOOKUP(Z155,入力表リスト!$A$3:$B$82,2,FALSE),0)</f>
        <v>40</v>
      </c>
      <c r="AD155" s="83">
        <f t="shared" si="118"/>
        <v>525.6</v>
      </c>
      <c r="AE155" s="83">
        <f t="shared" si="113"/>
        <v>15768</v>
      </c>
      <c r="AF155" s="26" t="s">
        <v>791</v>
      </c>
      <c r="AG155" s="98"/>
      <c r="AH155" s="83"/>
      <c r="AI155" s="24"/>
      <c r="AJ155" s="83"/>
      <c r="AK155" s="83"/>
      <c r="AL155" s="24"/>
      <c r="AM155" s="83"/>
      <c r="AN155" s="83"/>
      <c r="AO155" s="83">
        <f>IFERROR(VLOOKUP(AL155,入力表リスト!$A$3:$B$82,2,FALSE),0)</f>
        <v>0</v>
      </c>
      <c r="AP155" s="83">
        <f t="shared" si="119"/>
        <v>0</v>
      </c>
      <c r="AQ155" s="83">
        <f t="shared" si="114"/>
        <v>0</v>
      </c>
      <c r="AR155" s="26"/>
      <c r="AS155" s="98"/>
      <c r="AT155" s="20"/>
      <c r="AU155" s="20"/>
      <c r="AV155" s="96">
        <f t="shared" si="115"/>
        <v>3285</v>
      </c>
      <c r="AW155" s="20"/>
      <c r="AX155" s="20">
        <f t="shared" si="124"/>
        <v>0</v>
      </c>
      <c r="AY155" s="20">
        <f t="shared" si="120"/>
        <v>0</v>
      </c>
      <c r="AZ155" s="96">
        <f t="shared" si="121"/>
        <v>525.6</v>
      </c>
      <c r="BA155" s="96">
        <f t="shared" si="122"/>
        <v>15768</v>
      </c>
      <c r="BB155" s="20"/>
      <c r="BC155" s="20"/>
      <c r="BD155" s="20"/>
      <c r="BE155" s="20">
        <f t="shared" si="123"/>
        <v>0</v>
      </c>
      <c r="BF155" s="99"/>
      <c r="BG155" s="100"/>
      <c r="BH155" s="101"/>
      <c r="BI155" s="102"/>
      <c r="BJ155" s="103"/>
      <c r="BK155" s="64"/>
      <c r="BL155" s="64">
        <f t="shared" si="116"/>
        <v>4</v>
      </c>
      <c r="BM155" s="64">
        <f t="shared" si="117"/>
        <v>4</v>
      </c>
      <c r="BN155" s="64"/>
    </row>
    <row r="156" spans="1:66" s="58" customFormat="1" x14ac:dyDescent="0.45">
      <c r="A156" s="64"/>
      <c r="B156" s="20">
        <v>103</v>
      </c>
      <c r="C156" s="20"/>
      <c r="D156" s="20" t="s">
        <v>781</v>
      </c>
      <c r="E156" s="20" t="s">
        <v>187</v>
      </c>
      <c r="F156" s="2" t="s">
        <v>389</v>
      </c>
      <c r="G156" s="4" t="s">
        <v>415</v>
      </c>
      <c r="H156" s="3" t="s">
        <v>422</v>
      </c>
      <c r="I156" s="11" t="s">
        <v>604</v>
      </c>
      <c r="J156" s="83">
        <v>1</v>
      </c>
      <c r="K156" s="24" t="s">
        <v>1449</v>
      </c>
      <c r="L156" s="24"/>
      <c r="M156" s="83">
        <v>1</v>
      </c>
      <c r="N156" s="24" t="s">
        <v>888</v>
      </c>
      <c r="O156" s="83">
        <v>1</v>
      </c>
      <c r="P156" s="83">
        <v>3285</v>
      </c>
      <c r="Q156" s="83">
        <f>IFERROR(VLOOKUP(N156,入力表リスト!$A$3:$B$82,2,FALSE),0)</f>
        <v>200</v>
      </c>
      <c r="R156" s="83">
        <f t="shared" si="109"/>
        <v>657</v>
      </c>
      <c r="S156" s="83">
        <f t="shared" si="112"/>
        <v>19710</v>
      </c>
      <c r="T156" s="26"/>
      <c r="U156" s="98"/>
      <c r="V156" s="83"/>
      <c r="W156" s="24"/>
      <c r="X156" s="83"/>
      <c r="Y156" s="83"/>
      <c r="Z156" s="24"/>
      <c r="AA156" s="83"/>
      <c r="AB156" s="83"/>
      <c r="AC156" s="83">
        <f>IFERROR(VLOOKUP(Z156,入力表リスト!$A$3:$B$82,2,FALSE),0)</f>
        <v>0</v>
      </c>
      <c r="AD156" s="83">
        <f t="shared" si="118"/>
        <v>0</v>
      </c>
      <c r="AE156" s="83">
        <f t="shared" si="113"/>
        <v>0</v>
      </c>
      <c r="AF156" s="26"/>
      <c r="AG156" s="98"/>
      <c r="AH156" s="83"/>
      <c r="AI156" s="24"/>
      <c r="AJ156" s="83"/>
      <c r="AK156" s="83"/>
      <c r="AL156" s="24"/>
      <c r="AM156" s="83"/>
      <c r="AN156" s="83"/>
      <c r="AO156" s="83">
        <f>IFERROR(VLOOKUP(AL156,入力表リスト!$A$3:$B$82,2,FALSE),0)</f>
        <v>0</v>
      </c>
      <c r="AP156" s="83">
        <f t="shared" si="119"/>
        <v>0</v>
      </c>
      <c r="AQ156" s="83">
        <f t="shared" si="114"/>
        <v>0</v>
      </c>
      <c r="AR156" s="26"/>
      <c r="AS156" s="98"/>
      <c r="AT156" s="20"/>
      <c r="AU156" s="20"/>
      <c r="AV156" s="96">
        <f t="shared" si="115"/>
        <v>3285</v>
      </c>
      <c r="AW156" s="20"/>
      <c r="AX156" s="20">
        <f t="shared" si="124"/>
        <v>0</v>
      </c>
      <c r="AY156" s="20">
        <f t="shared" si="120"/>
        <v>0</v>
      </c>
      <c r="AZ156" s="96">
        <f t="shared" si="121"/>
        <v>657</v>
      </c>
      <c r="BA156" s="96">
        <f t="shared" si="122"/>
        <v>19710</v>
      </c>
      <c r="BB156" s="20"/>
      <c r="BC156" s="20"/>
      <c r="BD156" s="20"/>
      <c r="BE156" s="20">
        <f t="shared" si="123"/>
        <v>0</v>
      </c>
      <c r="BF156" s="99"/>
      <c r="BG156" s="100"/>
      <c r="BH156" s="101"/>
      <c r="BI156" s="20"/>
      <c r="BJ156" s="20"/>
      <c r="BK156" s="64"/>
      <c r="BL156" s="64">
        <f t="shared" si="116"/>
        <v>1</v>
      </c>
      <c r="BM156" s="64">
        <f t="shared" si="117"/>
        <v>1</v>
      </c>
      <c r="BN156" s="64"/>
    </row>
    <row r="157" spans="1:66" s="58" customFormat="1" x14ac:dyDescent="0.45">
      <c r="A157" s="64"/>
      <c r="B157" s="20">
        <v>104</v>
      </c>
      <c r="C157" s="20"/>
      <c r="D157" s="20" t="s">
        <v>781</v>
      </c>
      <c r="E157" s="19" t="s">
        <v>188</v>
      </c>
      <c r="F157" s="2" t="s">
        <v>390</v>
      </c>
      <c r="G157" s="4" t="s">
        <v>414</v>
      </c>
      <c r="H157" s="3" t="s">
        <v>422</v>
      </c>
      <c r="I157" s="11" t="s">
        <v>605</v>
      </c>
      <c r="J157" s="83">
        <v>1</v>
      </c>
      <c r="K157" s="24" t="s">
        <v>868</v>
      </c>
      <c r="L157" s="24"/>
      <c r="M157" s="83">
        <v>1</v>
      </c>
      <c r="N157" s="24" t="s">
        <v>888</v>
      </c>
      <c r="O157" s="83">
        <v>1</v>
      </c>
      <c r="P157" s="83">
        <v>3285</v>
      </c>
      <c r="Q157" s="83">
        <f>IFERROR(VLOOKUP(N157,入力表リスト!$A$3:$B$82,2,FALSE),0)</f>
        <v>200</v>
      </c>
      <c r="R157" s="83">
        <f t="shared" si="109"/>
        <v>657</v>
      </c>
      <c r="S157" s="83">
        <f t="shared" si="112"/>
        <v>19710</v>
      </c>
      <c r="T157" s="26" t="s">
        <v>1452</v>
      </c>
      <c r="U157" s="98"/>
      <c r="V157" s="83"/>
      <c r="W157" s="24"/>
      <c r="X157" s="83"/>
      <c r="Y157" s="83"/>
      <c r="Z157" s="24"/>
      <c r="AA157" s="83"/>
      <c r="AB157" s="83"/>
      <c r="AC157" s="83">
        <f>IFERROR(VLOOKUP(Z157,入力表リスト!$A$3:$B$82,2,FALSE),0)</f>
        <v>0</v>
      </c>
      <c r="AD157" s="83">
        <f t="shared" si="118"/>
        <v>0</v>
      </c>
      <c r="AE157" s="83">
        <f t="shared" si="113"/>
        <v>0</v>
      </c>
      <c r="AF157" s="26"/>
      <c r="AG157" s="98"/>
      <c r="AH157" s="83"/>
      <c r="AI157" s="24"/>
      <c r="AJ157" s="83"/>
      <c r="AK157" s="83"/>
      <c r="AL157" s="24"/>
      <c r="AM157" s="83"/>
      <c r="AN157" s="83"/>
      <c r="AO157" s="83">
        <f>IFERROR(VLOOKUP(AL157,入力表リスト!$A$3:$B$82,2,FALSE),0)</f>
        <v>0</v>
      </c>
      <c r="AP157" s="83">
        <f t="shared" si="119"/>
        <v>0</v>
      </c>
      <c r="AQ157" s="83">
        <f t="shared" si="114"/>
        <v>0</v>
      </c>
      <c r="AR157" s="26"/>
      <c r="AS157" s="98"/>
      <c r="AT157" s="20"/>
      <c r="AU157" s="20"/>
      <c r="AV157" s="96">
        <f t="shared" si="115"/>
        <v>3285</v>
      </c>
      <c r="AW157" s="20"/>
      <c r="AX157" s="20">
        <f t="shared" si="124"/>
        <v>0</v>
      </c>
      <c r="AY157" s="20">
        <f t="shared" si="120"/>
        <v>0</v>
      </c>
      <c r="AZ157" s="96">
        <f t="shared" si="121"/>
        <v>657</v>
      </c>
      <c r="BA157" s="96">
        <f t="shared" si="122"/>
        <v>19710</v>
      </c>
      <c r="BB157" s="20"/>
      <c r="BC157" s="20"/>
      <c r="BD157" s="20"/>
      <c r="BE157" s="20">
        <f t="shared" si="123"/>
        <v>0</v>
      </c>
      <c r="BF157" s="99"/>
      <c r="BG157" s="100"/>
      <c r="BH157" s="101"/>
      <c r="BI157" s="20"/>
      <c r="BJ157" s="20"/>
      <c r="BK157" s="64"/>
      <c r="BL157" s="64">
        <f t="shared" si="116"/>
        <v>1</v>
      </c>
      <c r="BM157" s="64">
        <f t="shared" si="117"/>
        <v>1</v>
      </c>
      <c r="BN157" s="64"/>
    </row>
    <row r="158" spans="1:66" s="58" customFormat="1" x14ac:dyDescent="0.45">
      <c r="A158" s="64"/>
      <c r="B158" s="23">
        <v>105</v>
      </c>
      <c r="C158" s="126">
        <v>1</v>
      </c>
      <c r="D158" s="23" t="s">
        <v>781</v>
      </c>
      <c r="E158" s="109" t="s">
        <v>661</v>
      </c>
      <c r="F158" s="2" t="s">
        <v>699</v>
      </c>
      <c r="G158" s="4" t="s">
        <v>415</v>
      </c>
      <c r="H158" s="3" t="s">
        <v>422</v>
      </c>
      <c r="I158" s="11" t="s">
        <v>740</v>
      </c>
      <c r="J158" s="83">
        <v>11</v>
      </c>
      <c r="K158" s="24" t="s">
        <v>873</v>
      </c>
      <c r="L158" s="24"/>
      <c r="M158" s="83">
        <v>11</v>
      </c>
      <c r="N158" s="24" t="s">
        <v>876</v>
      </c>
      <c r="O158" s="83">
        <v>11</v>
      </c>
      <c r="P158" s="83">
        <v>3285</v>
      </c>
      <c r="Q158" s="83">
        <f>IFERROR(VLOOKUP(N158,入力表リスト!$A$3:$B$82,2,FALSE),0)</f>
        <v>300</v>
      </c>
      <c r="R158" s="83">
        <f t="shared" si="109"/>
        <v>10840.5</v>
      </c>
      <c r="S158" s="83">
        <f t="shared" si="112"/>
        <v>325215</v>
      </c>
      <c r="T158" s="104"/>
      <c r="U158" s="125"/>
      <c r="V158" s="83"/>
      <c r="W158" s="24"/>
      <c r="X158" s="83"/>
      <c r="Y158" s="83"/>
      <c r="Z158" s="24"/>
      <c r="AA158" s="83"/>
      <c r="AB158" s="83"/>
      <c r="AC158" s="83">
        <f>IFERROR(VLOOKUP(Z158,入力表リスト!$A$3:$B$82,2,FALSE),0)</f>
        <v>0</v>
      </c>
      <c r="AD158" s="83">
        <f t="shared" si="118"/>
        <v>0</v>
      </c>
      <c r="AE158" s="83">
        <f t="shared" si="113"/>
        <v>0</v>
      </c>
      <c r="AF158" s="26"/>
      <c r="AG158" s="98"/>
      <c r="AH158" s="83"/>
      <c r="AI158" s="24"/>
      <c r="AJ158" s="83"/>
      <c r="AK158" s="83"/>
      <c r="AL158" s="24"/>
      <c r="AM158" s="83"/>
      <c r="AN158" s="83"/>
      <c r="AO158" s="83">
        <f>IFERROR(VLOOKUP(AL158,入力表リスト!$A$3:$B$82,2,FALSE),0)</f>
        <v>0</v>
      </c>
      <c r="AP158" s="83">
        <f t="shared" si="119"/>
        <v>0</v>
      </c>
      <c r="AQ158" s="83">
        <f t="shared" si="114"/>
        <v>0</v>
      </c>
      <c r="AR158" s="26"/>
      <c r="AS158" s="98"/>
      <c r="AT158" s="20"/>
      <c r="AU158" s="20"/>
      <c r="AV158" s="96">
        <f t="shared" si="115"/>
        <v>3285</v>
      </c>
      <c r="AW158" s="20"/>
      <c r="AX158" s="20">
        <f t="shared" si="124"/>
        <v>0</v>
      </c>
      <c r="AY158" s="20">
        <f t="shared" si="120"/>
        <v>0</v>
      </c>
      <c r="AZ158" s="96">
        <f t="shared" si="121"/>
        <v>10840.5</v>
      </c>
      <c r="BA158" s="96">
        <f t="shared" si="122"/>
        <v>325215</v>
      </c>
      <c r="BB158" s="20"/>
      <c r="BC158" s="20"/>
      <c r="BD158" s="20"/>
      <c r="BE158" s="20">
        <f t="shared" si="123"/>
        <v>0</v>
      </c>
      <c r="BF158" s="99"/>
      <c r="BG158" s="100"/>
      <c r="BH158" s="101"/>
      <c r="BI158" s="20"/>
      <c r="BJ158" s="20"/>
      <c r="BK158" s="64"/>
      <c r="BL158" s="64">
        <f t="shared" si="116"/>
        <v>11</v>
      </c>
      <c r="BM158" s="64">
        <f t="shared" si="117"/>
        <v>11</v>
      </c>
      <c r="BN158" s="64"/>
    </row>
    <row r="159" spans="1:66" s="58" customFormat="1" x14ac:dyDescent="0.45">
      <c r="A159" s="64"/>
      <c r="B159" s="23">
        <v>105</v>
      </c>
      <c r="C159" s="23">
        <v>2</v>
      </c>
      <c r="D159" s="23" t="s">
        <v>781</v>
      </c>
      <c r="E159" s="109" t="s">
        <v>1234</v>
      </c>
      <c r="F159" s="110" t="s">
        <v>699</v>
      </c>
      <c r="G159" s="122" t="s">
        <v>415</v>
      </c>
      <c r="H159" s="108" t="s">
        <v>422</v>
      </c>
      <c r="I159" s="110" t="s">
        <v>740</v>
      </c>
      <c r="J159" s="162"/>
      <c r="K159" s="124"/>
      <c r="L159" s="124"/>
      <c r="M159" s="162"/>
      <c r="N159" s="124"/>
      <c r="O159" s="162"/>
      <c r="P159" s="83"/>
      <c r="Q159" s="83">
        <f>IFERROR(VLOOKUP(N159,入力表リスト!$A$3:$B$82,2,FALSE),0)</f>
        <v>0</v>
      </c>
      <c r="R159" s="83">
        <f t="shared" si="109"/>
        <v>0</v>
      </c>
      <c r="S159" s="83">
        <f t="shared" si="112"/>
        <v>0</v>
      </c>
      <c r="T159" s="104"/>
      <c r="U159" s="125"/>
      <c r="V159" s="83">
        <v>1</v>
      </c>
      <c r="W159" s="24" t="s">
        <v>1143</v>
      </c>
      <c r="X159" s="83"/>
      <c r="Y159" s="83">
        <v>1</v>
      </c>
      <c r="Z159" s="24" t="s">
        <v>1438</v>
      </c>
      <c r="AA159" s="83">
        <v>1</v>
      </c>
      <c r="AB159" s="83">
        <v>3285</v>
      </c>
      <c r="AC159" s="83">
        <f>IFERROR(VLOOKUP(Z159,入力表リスト!$A$3:$B$82,2,FALSE),0)</f>
        <v>35</v>
      </c>
      <c r="AD159" s="83">
        <f t="shared" si="118"/>
        <v>114.97499999999999</v>
      </c>
      <c r="AE159" s="83">
        <f t="shared" si="113"/>
        <v>3449.25</v>
      </c>
      <c r="AF159" s="26" t="s">
        <v>791</v>
      </c>
      <c r="AG159" s="98"/>
      <c r="AH159" s="83"/>
      <c r="AI159" s="24"/>
      <c r="AJ159" s="83"/>
      <c r="AK159" s="83"/>
      <c r="AL159" s="24"/>
      <c r="AM159" s="83"/>
      <c r="AN159" s="83"/>
      <c r="AO159" s="83">
        <f>IFERROR(VLOOKUP(AL159,入力表リスト!$A$3:$B$82,2,FALSE),0)</f>
        <v>0</v>
      </c>
      <c r="AP159" s="83">
        <f t="shared" si="119"/>
        <v>0</v>
      </c>
      <c r="AQ159" s="83">
        <f t="shared" si="114"/>
        <v>0</v>
      </c>
      <c r="AR159" s="26"/>
      <c r="AS159" s="98"/>
      <c r="AT159" s="20"/>
      <c r="AU159" s="20"/>
      <c r="AV159" s="96">
        <f t="shared" si="115"/>
        <v>3285</v>
      </c>
      <c r="AW159" s="20"/>
      <c r="AX159" s="20">
        <f t="shared" si="124"/>
        <v>0</v>
      </c>
      <c r="AY159" s="20">
        <f t="shared" si="120"/>
        <v>0</v>
      </c>
      <c r="AZ159" s="96">
        <f t="shared" si="121"/>
        <v>114.97499999999999</v>
      </c>
      <c r="BA159" s="96">
        <f t="shared" si="122"/>
        <v>3449.25</v>
      </c>
      <c r="BB159" s="20"/>
      <c r="BC159" s="20"/>
      <c r="BD159" s="20"/>
      <c r="BE159" s="20">
        <f t="shared" si="123"/>
        <v>0</v>
      </c>
      <c r="BF159" s="99"/>
      <c r="BG159" s="100"/>
      <c r="BH159" s="101"/>
      <c r="BI159" s="20"/>
      <c r="BJ159" s="20"/>
      <c r="BK159" s="64"/>
      <c r="BL159" s="64">
        <f t="shared" si="116"/>
        <v>1</v>
      </c>
      <c r="BM159" s="64">
        <f t="shared" si="117"/>
        <v>1</v>
      </c>
      <c r="BN159" s="64"/>
    </row>
    <row r="160" spans="1:66" s="58" customFormat="1" x14ac:dyDescent="0.45">
      <c r="A160" s="64"/>
      <c r="B160" s="23">
        <v>105</v>
      </c>
      <c r="C160" s="23">
        <v>3</v>
      </c>
      <c r="D160" s="23" t="s">
        <v>781</v>
      </c>
      <c r="E160" s="109" t="s">
        <v>1234</v>
      </c>
      <c r="F160" s="110" t="s">
        <v>699</v>
      </c>
      <c r="G160" s="122" t="s">
        <v>415</v>
      </c>
      <c r="H160" s="108" t="s">
        <v>422</v>
      </c>
      <c r="I160" s="110" t="s">
        <v>740</v>
      </c>
      <c r="J160" s="162"/>
      <c r="K160" s="124"/>
      <c r="L160" s="124"/>
      <c r="M160" s="162"/>
      <c r="N160" s="124"/>
      <c r="O160" s="162"/>
      <c r="P160" s="83"/>
      <c r="Q160" s="83">
        <f>IFERROR(VLOOKUP(N160,入力表リスト!$A$3:$B$82,2,FALSE),0)</f>
        <v>0</v>
      </c>
      <c r="R160" s="83">
        <f t="shared" si="109"/>
        <v>0</v>
      </c>
      <c r="S160" s="83">
        <f t="shared" si="112"/>
        <v>0</v>
      </c>
      <c r="T160" s="26"/>
      <c r="U160" s="98"/>
      <c r="V160" s="83">
        <v>5</v>
      </c>
      <c r="W160" s="24" t="s">
        <v>1143</v>
      </c>
      <c r="X160" s="83"/>
      <c r="Y160" s="83">
        <v>5</v>
      </c>
      <c r="Z160" s="24" t="s">
        <v>1406</v>
      </c>
      <c r="AA160" s="83">
        <v>5</v>
      </c>
      <c r="AB160" s="83">
        <v>3285</v>
      </c>
      <c r="AC160" s="83">
        <f>IFERROR(VLOOKUP(Z160,入力表リスト!$A$3:$B$82,2,FALSE),0)</f>
        <v>20</v>
      </c>
      <c r="AD160" s="83">
        <f t="shared" si="118"/>
        <v>328.5</v>
      </c>
      <c r="AE160" s="83">
        <f t="shared" si="113"/>
        <v>9855</v>
      </c>
      <c r="AF160" s="26" t="s">
        <v>791</v>
      </c>
      <c r="AG160" s="98"/>
      <c r="AH160" s="83"/>
      <c r="AI160" s="24"/>
      <c r="AJ160" s="83"/>
      <c r="AK160" s="83"/>
      <c r="AL160" s="24"/>
      <c r="AM160" s="83"/>
      <c r="AN160" s="83"/>
      <c r="AO160" s="83">
        <f>IFERROR(VLOOKUP(AL160,入力表リスト!$A$3:$B$82,2,FALSE),0)</f>
        <v>0</v>
      </c>
      <c r="AP160" s="83">
        <f t="shared" si="119"/>
        <v>0</v>
      </c>
      <c r="AQ160" s="83">
        <f t="shared" si="114"/>
        <v>0</v>
      </c>
      <c r="AR160" s="26"/>
      <c r="AS160" s="98"/>
      <c r="AT160" s="20"/>
      <c r="AU160" s="20"/>
      <c r="AV160" s="96">
        <f t="shared" si="115"/>
        <v>3285</v>
      </c>
      <c r="AW160" s="20"/>
      <c r="AX160" s="20">
        <f t="shared" si="124"/>
        <v>0</v>
      </c>
      <c r="AY160" s="20">
        <f t="shared" si="120"/>
        <v>0</v>
      </c>
      <c r="AZ160" s="96">
        <f t="shared" si="121"/>
        <v>328.5</v>
      </c>
      <c r="BA160" s="96">
        <f t="shared" si="122"/>
        <v>9855</v>
      </c>
      <c r="BB160" s="20"/>
      <c r="BC160" s="20"/>
      <c r="BD160" s="20"/>
      <c r="BE160" s="20">
        <f t="shared" si="123"/>
        <v>0</v>
      </c>
      <c r="BF160" s="99"/>
      <c r="BG160" s="100"/>
      <c r="BH160" s="101"/>
      <c r="BI160" s="20"/>
      <c r="BJ160" s="20"/>
      <c r="BK160" s="64"/>
      <c r="BL160" s="64">
        <f t="shared" si="116"/>
        <v>5</v>
      </c>
      <c r="BM160" s="64">
        <f t="shared" si="117"/>
        <v>5</v>
      </c>
      <c r="BN160" s="64"/>
    </row>
    <row r="161" spans="1:66" s="58" customFormat="1" x14ac:dyDescent="0.45">
      <c r="A161" s="64"/>
      <c r="B161" s="20">
        <v>106</v>
      </c>
      <c r="C161" s="20">
        <v>1</v>
      </c>
      <c r="D161" s="20" t="s">
        <v>781</v>
      </c>
      <c r="E161" s="19" t="s">
        <v>663</v>
      </c>
      <c r="F161" s="2" t="s">
        <v>701</v>
      </c>
      <c r="G161" s="4" t="s">
        <v>414</v>
      </c>
      <c r="H161" s="3" t="s">
        <v>422</v>
      </c>
      <c r="I161" s="11" t="s">
        <v>742</v>
      </c>
      <c r="J161" s="83">
        <v>5</v>
      </c>
      <c r="K161" s="24" t="s">
        <v>891</v>
      </c>
      <c r="L161" s="24"/>
      <c r="M161" s="83">
        <v>5</v>
      </c>
      <c r="N161" s="24" t="s">
        <v>1450</v>
      </c>
      <c r="O161" s="83">
        <v>5</v>
      </c>
      <c r="P161" s="83">
        <v>3285</v>
      </c>
      <c r="Q161" s="83">
        <f>IFERROR(VLOOKUP(N161,入力表リスト!$A$3:$B$82,2,FALSE),0)</f>
        <v>120</v>
      </c>
      <c r="R161" s="83">
        <f t="shared" si="109"/>
        <v>1971</v>
      </c>
      <c r="S161" s="83">
        <f t="shared" si="112"/>
        <v>59130</v>
      </c>
      <c r="T161" s="26"/>
      <c r="U161" s="98"/>
      <c r="V161" s="83"/>
      <c r="W161" s="24"/>
      <c r="X161" s="83"/>
      <c r="Y161" s="83"/>
      <c r="Z161" s="24"/>
      <c r="AA161" s="83"/>
      <c r="AB161" s="83"/>
      <c r="AC161" s="83">
        <f>IFERROR(VLOOKUP(Z161,入力表リスト!$A$3:$B$82,2,FALSE),0)</f>
        <v>0</v>
      </c>
      <c r="AD161" s="83">
        <f t="shared" si="118"/>
        <v>0</v>
      </c>
      <c r="AE161" s="83">
        <f t="shared" si="113"/>
        <v>0</v>
      </c>
      <c r="AF161" s="26"/>
      <c r="AG161" s="98"/>
      <c r="AH161" s="83"/>
      <c r="AI161" s="24"/>
      <c r="AJ161" s="83"/>
      <c r="AK161" s="83"/>
      <c r="AL161" s="24"/>
      <c r="AM161" s="83"/>
      <c r="AN161" s="83"/>
      <c r="AO161" s="83">
        <f>IFERROR(VLOOKUP(AL161,入力表リスト!$A$3:$B$82,2,FALSE),0)</f>
        <v>0</v>
      </c>
      <c r="AP161" s="83">
        <f t="shared" si="119"/>
        <v>0</v>
      </c>
      <c r="AQ161" s="83">
        <f t="shared" si="114"/>
        <v>0</v>
      </c>
      <c r="AR161" s="26"/>
      <c r="AS161" s="98"/>
      <c r="AT161" s="20"/>
      <c r="AU161" s="20"/>
      <c r="AV161" s="96">
        <f t="shared" si="115"/>
        <v>3285</v>
      </c>
      <c r="AW161" s="20"/>
      <c r="AX161" s="20">
        <f t="shared" si="124"/>
        <v>0</v>
      </c>
      <c r="AY161" s="20">
        <f t="shared" si="120"/>
        <v>0</v>
      </c>
      <c r="AZ161" s="96">
        <f t="shared" si="121"/>
        <v>1971</v>
      </c>
      <c r="BA161" s="96">
        <f t="shared" si="122"/>
        <v>59130</v>
      </c>
      <c r="BB161" s="20"/>
      <c r="BC161" s="20"/>
      <c r="BD161" s="20"/>
      <c r="BE161" s="20">
        <f t="shared" si="123"/>
        <v>0</v>
      </c>
      <c r="BF161" s="99"/>
      <c r="BG161" s="100"/>
      <c r="BH161" s="101"/>
      <c r="BI161" s="20"/>
      <c r="BJ161" s="20"/>
      <c r="BK161" s="64"/>
      <c r="BL161" s="64">
        <f t="shared" si="116"/>
        <v>5</v>
      </c>
      <c r="BM161" s="64">
        <f t="shared" si="117"/>
        <v>5</v>
      </c>
      <c r="BN161" s="64"/>
    </row>
    <row r="162" spans="1:66" s="58" customFormat="1" x14ac:dyDescent="0.45">
      <c r="A162" s="64"/>
      <c r="B162" s="20">
        <v>106</v>
      </c>
      <c r="C162" s="20">
        <v>2</v>
      </c>
      <c r="D162" s="20" t="s">
        <v>781</v>
      </c>
      <c r="E162" s="19" t="s">
        <v>663</v>
      </c>
      <c r="F162" s="2" t="s">
        <v>701</v>
      </c>
      <c r="G162" s="4" t="s">
        <v>414</v>
      </c>
      <c r="H162" s="3" t="s">
        <v>422</v>
      </c>
      <c r="I162" s="11" t="s">
        <v>742</v>
      </c>
      <c r="J162" s="83">
        <v>12</v>
      </c>
      <c r="K162" s="24" t="s">
        <v>807</v>
      </c>
      <c r="L162" s="24"/>
      <c r="M162" s="83">
        <v>12</v>
      </c>
      <c r="N162" s="24" t="s">
        <v>1392</v>
      </c>
      <c r="O162" s="83">
        <v>12</v>
      </c>
      <c r="P162" s="83">
        <v>3285</v>
      </c>
      <c r="Q162" s="83">
        <f>IFERROR(VLOOKUP(N162,入力表リスト!$A$3:$B$82,2,FALSE),0)</f>
        <v>200</v>
      </c>
      <c r="R162" s="83">
        <f t="shared" si="109"/>
        <v>7884</v>
      </c>
      <c r="S162" s="83">
        <f t="shared" si="112"/>
        <v>236520</v>
      </c>
      <c r="T162" s="26" t="s">
        <v>1451</v>
      </c>
      <c r="U162" s="98"/>
      <c r="V162" s="83"/>
      <c r="W162" s="24"/>
      <c r="X162" s="83"/>
      <c r="Y162" s="83"/>
      <c r="Z162" s="24"/>
      <c r="AA162" s="83"/>
      <c r="AB162" s="83"/>
      <c r="AC162" s="83">
        <f>IFERROR(VLOOKUP(Z162,入力表リスト!$A$3:$B$82,2,FALSE),0)</f>
        <v>0</v>
      </c>
      <c r="AD162" s="83">
        <f t="shared" si="118"/>
        <v>0</v>
      </c>
      <c r="AE162" s="83">
        <f t="shared" si="113"/>
        <v>0</v>
      </c>
      <c r="AF162" s="26"/>
      <c r="AG162" s="98"/>
      <c r="AH162" s="83"/>
      <c r="AI162" s="24"/>
      <c r="AJ162" s="83"/>
      <c r="AK162" s="83"/>
      <c r="AL162" s="24"/>
      <c r="AM162" s="83"/>
      <c r="AN162" s="83"/>
      <c r="AO162" s="83">
        <f>IFERROR(VLOOKUP(AL162,入力表リスト!$A$3:$B$82,2,FALSE),0)</f>
        <v>0</v>
      </c>
      <c r="AP162" s="83">
        <f t="shared" si="119"/>
        <v>0</v>
      </c>
      <c r="AQ162" s="83">
        <f t="shared" si="114"/>
        <v>0</v>
      </c>
      <c r="AR162" s="26"/>
      <c r="AS162" s="98"/>
      <c r="AT162" s="20"/>
      <c r="AU162" s="20"/>
      <c r="AV162" s="96">
        <f t="shared" si="115"/>
        <v>3285</v>
      </c>
      <c r="AW162" s="20"/>
      <c r="AX162" s="20">
        <f t="shared" si="124"/>
        <v>0</v>
      </c>
      <c r="AY162" s="20">
        <f t="shared" si="120"/>
        <v>0</v>
      </c>
      <c r="AZ162" s="96">
        <f t="shared" si="121"/>
        <v>7884</v>
      </c>
      <c r="BA162" s="96">
        <f t="shared" si="122"/>
        <v>236520</v>
      </c>
      <c r="BB162" s="20"/>
      <c r="BC162" s="20"/>
      <c r="BD162" s="20"/>
      <c r="BE162" s="20">
        <f t="shared" si="123"/>
        <v>0</v>
      </c>
      <c r="BF162" s="99"/>
      <c r="BG162" s="100"/>
      <c r="BH162" s="101"/>
      <c r="BI162" s="20"/>
      <c r="BJ162" s="20"/>
      <c r="BK162" s="64"/>
      <c r="BL162" s="64">
        <f t="shared" si="116"/>
        <v>12</v>
      </c>
      <c r="BM162" s="64">
        <f t="shared" si="117"/>
        <v>12</v>
      </c>
      <c r="BN162" s="64"/>
    </row>
    <row r="163" spans="1:66" s="58" customFormat="1" x14ac:dyDescent="0.45">
      <c r="A163" s="64"/>
      <c r="B163" s="121">
        <v>107</v>
      </c>
      <c r="C163" s="121"/>
      <c r="D163" s="121" t="s">
        <v>781</v>
      </c>
      <c r="E163" s="111" t="s">
        <v>664</v>
      </c>
      <c r="F163" s="117" t="s">
        <v>702</v>
      </c>
      <c r="G163" s="118" t="s">
        <v>414</v>
      </c>
      <c r="H163" s="112" t="s">
        <v>422</v>
      </c>
      <c r="I163" s="119" t="s">
        <v>743</v>
      </c>
      <c r="J163" s="161">
        <v>0</v>
      </c>
      <c r="K163" s="114" t="s">
        <v>1404</v>
      </c>
      <c r="L163" s="114"/>
      <c r="M163" s="161">
        <v>0</v>
      </c>
      <c r="N163" s="114" t="s">
        <v>1403</v>
      </c>
      <c r="O163" s="161">
        <v>0</v>
      </c>
      <c r="P163" s="161">
        <v>3285</v>
      </c>
      <c r="Q163" s="161">
        <f>IFERROR(VLOOKUP(N163,入力表リスト!$A$3:$B$82,2,FALSE),0)</f>
        <v>0</v>
      </c>
      <c r="R163" s="161">
        <f t="shared" si="109"/>
        <v>0</v>
      </c>
      <c r="S163" s="161">
        <f t="shared" si="112"/>
        <v>0</v>
      </c>
      <c r="T163" s="120" t="s">
        <v>1402</v>
      </c>
      <c r="U163" s="120"/>
      <c r="V163" s="161"/>
      <c r="W163" s="114"/>
      <c r="X163" s="161"/>
      <c r="Y163" s="161"/>
      <c r="Z163" s="114"/>
      <c r="AA163" s="161"/>
      <c r="AB163" s="161"/>
      <c r="AC163" s="161">
        <f>IFERROR(VLOOKUP(Z163,入力表リスト!$A$3:$B$82,2,FALSE),0)</f>
        <v>0</v>
      </c>
      <c r="AD163" s="161">
        <f t="shared" si="118"/>
        <v>0</v>
      </c>
      <c r="AE163" s="161">
        <f t="shared" si="113"/>
        <v>0</v>
      </c>
      <c r="AF163" s="120"/>
      <c r="AG163" s="120"/>
      <c r="AH163" s="161"/>
      <c r="AI163" s="114"/>
      <c r="AJ163" s="161"/>
      <c r="AK163" s="161"/>
      <c r="AL163" s="114"/>
      <c r="AM163" s="161"/>
      <c r="AN163" s="161"/>
      <c r="AO163" s="161">
        <f>IFERROR(VLOOKUP(AL163,入力表リスト!$A$3:$B$82,2,FALSE),0)</f>
        <v>0</v>
      </c>
      <c r="AP163" s="161">
        <f t="shared" si="119"/>
        <v>0</v>
      </c>
      <c r="AQ163" s="161">
        <f t="shared" si="114"/>
        <v>0</v>
      </c>
      <c r="AR163" s="120"/>
      <c r="AS163" s="120"/>
      <c r="AT163" s="121"/>
      <c r="AU163" s="121"/>
      <c r="AV163" s="161">
        <f t="shared" si="115"/>
        <v>3285</v>
      </c>
      <c r="AW163" s="121"/>
      <c r="AX163" s="121">
        <f t="shared" si="124"/>
        <v>0</v>
      </c>
      <c r="AY163" s="121">
        <f t="shared" si="120"/>
        <v>0</v>
      </c>
      <c r="AZ163" s="161" t="s">
        <v>1403</v>
      </c>
      <c r="BA163" s="161" t="s">
        <v>1403</v>
      </c>
      <c r="BB163" s="121"/>
      <c r="BC163" s="121"/>
      <c r="BD163" s="121"/>
      <c r="BE163" s="121">
        <f t="shared" si="123"/>
        <v>0</v>
      </c>
      <c r="BF163" s="99"/>
      <c r="BG163" s="100"/>
      <c r="BH163" s="101"/>
      <c r="BI163" s="20"/>
      <c r="BJ163" s="20"/>
      <c r="BK163" s="64"/>
      <c r="BL163" s="64">
        <f t="shared" si="116"/>
        <v>0</v>
      </c>
      <c r="BM163" s="64">
        <f t="shared" si="117"/>
        <v>0</v>
      </c>
      <c r="BN163" s="64"/>
    </row>
    <row r="164" spans="1:66" s="58" customFormat="1" x14ac:dyDescent="0.45">
      <c r="A164" s="64"/>
      <c r="B164" s="20">
        <v>108</v>
      </c>
      <c r="C164" s="20"/>
      <c r="D164" s="20" t="s">
        <v>781</v>
      </c>
      <c r="E164" s="19" t="s">
        <v>198</v>
      </c>
      <c r="F164" s="2" t="s">
        <v>400</v>
      </c>
      <c r="G164" s="4" t="s">
        <v>414</v>
      </c>
      <c r="H164" s="3" t="s">
        <v>422</v>
      </c>
      <c r="I164" s="11" t="s">
        <v>615</v>
      </c>
      <c r="J164" s="83">
        <v>3</v>
      </c>
      <c r="K164" s="24" t="s">
        <v>895</v>
      </c>
      <c r="L164" s="24"/>
      <c r="M164" s="83">
        <v>3</v>
      </c>
      <c r="N164" s="24" t="s">
        <v>1420</v>
      </c>
      <c r="O164" s="83">
        <v>3</v>
      </c>
      <c r="P164" s="83">
        <v>3285</v>
      </c>
      <c r="Q164" s="83">
        <f>IFERROR(VLOOKUP(N164,入力表リスト!$A$3:$B$82,2,FALSE),0)</f>
        <v>45</v>
      </c>
      <c r="R164" s="83">
        <f t="shared" si="109"/>
        <v>443.47500000000002</v>
      </c>
      <c r="S164" s="83">
        <f t="shared" si="112"/>
        <v>13304.25</v>
      </c>
      <c r="T164" s="26" t="s">
        <v>814</v>
      </c>
      <c r="U164" s="98"/>
      <c r="V164" s="83"/>
      <c r="W164" s="24"/>
      <c r="X164" s="83"/>
      <c r="Y164" s="83"/>
      <c r="Z164" s="24"/>
      <c r="AA164" s="83"/>
      <c r="AB164" s="83"/>
      <c r="AC164" s="83">
        <f>IFERROR(VLOOKUP(Z164,入力表リスト!$A$3:$B$82,2,FALSE),0)</f>
        <v>0</v>
      </c>
      <c r="AD164" s="83">
        <f t="shared" si="118"/>
        <v>0</v>
      </c>
      <c r="AE164" s="83">
        <f t="shared" si="113"/>
        <v>0</v>
      </c>
      <c r="AF164" s="26"/>
      <c r="AG164" s="98"/>
      <c r="AH164" s="83"/>
      <c r="AI164" s="24"/>
      <c r="AJ164" s="83"/>
      <c r="AK164" s="83"/>
      <c r="AL164" s="24"/>
      <c r="AM164" s="83"/>
      <c r="AN164" s="83"/>
      <c r="AO164" s="83">
        <f>IFERROR(VLOOKUP(AL164,入力表リスト!$A$3:$B$82,2,FALSE),0)</f>
        <v>0</v>
      </c>
      <c r="AP164" s="83">
        <f t="shared" si="119"/>
        <v>0</v>
      </c>
      <c r="AQ164" s="83">
        <f t="shared" si="114"/>
        <v>0</v>
      </c>
      <c r="AR164" s="26"/>
      <c r="AS164" s="98"/>
      <c r="AT164" s="20"/>
      <c r="AU164" s="20"/>
      <c r="AV164" s="96">
        <f t="shared" si="115"/>
        <v>3285</v>
      </c>
      <c r="AW164" s="20"/>
      <c r="AX164" s="20">
        <f t="shared" si="124"/>
        <v>0</v>
      </c>
      <c r="AY164" s="20">
        <f t="shared" si="120"/>
        <v>0</v>
      </c>
      <c r="AZ164" s="96">
        <f t="shared" ref="AZ164:AZ207" si="125">R164+AD164+AP164-AX164</f>
        <v>443.47500000000002</v>
      </c>
      <c r="BA164" s="96">
        <f t="shared" ref="BA164:BA207" si="126">S164+AE164+AQ164-AY164</f>
        <v>13304.25</v>
      </c>
      <c r="BB164" s="20"/>
      <c r="BC164" s="20"/>
      <c r="BD164" s="20"/>
      <c r="BE164" s="20">
        <f t="shared" si="123"/>
        <v>0</v>
      </c>
      <c r="BF164" s="99"/>
      <c r="BG164" s="100"/>
      <c r="BH164" s="101"/>
      <c r="BI164" s="20"/>
      <c r="BJ164" s="20"/>
      <c r="BK164" s="64"/>
      <c r="BL164" s="64">
        <f t="shared" si="116"/>
        <v>3</v>
      </c>
      <c r="BM164" s="64">
        <f t="shared" si="117"/>
        <v>3</v>
      </c>
      <c r="BN164" s="64"/>
    </row>
    <row r="165" spans="1:66" s="58" customFormat="1" x14ac:dyDescent="0.45">
      <c r="A165" s="64"/>
      <c r="B165" s="20">
        <v>109</v>
      </c>
      <c r="C165" s="20"/>
      <c r="D165" s="20" t="s">
        <v>781</v>
      </c>
      <c r="E165" s="19" t="s">
        <v>200</v>
      </c>
      <c r="F165" s="2" t="s">
        <v>402</v>
      </c>
      <c r="G165" s="4" t="s">
        <v>415</v>
      </c>
      <c r="H165" s="3" t="s">
        <v>422</v>
      </c>
      <c r="I165" s="11" t="s">
        <v>617</v>
      </c>
      <c r="J165" s="83">
        <v>1</v>
      </c>
      <c r="K165" s="24" t="s">
        <v>807</v>
      </c>
      <c r="L165" s="24"/>
      <c r="M165" s="83">
        <v>1</v>
      </c>
      <c r="N165" s="24" t="s">
        <v>887</v>
      </c>
      <c r="O165" s="83">
        <v>1</v>
      </c>
      <c r="P165" s="83">
        <v>3285</v>
      </c>
      <c r="Q165" s="83">
        <f>IFERROR(VLOOKUP(N165,入力表リスト!$A$3:$B$82,2,FALSE),0)</f>
        <v>300</v>
      </c>
      <c r="R165" s="83">
        <f t="shared" si="109"/>
        <v>985.5</v>
      </c>
      <c r="S165" s="83">
        <f t="shared" si="112"/>
        <v>29565</v>
      </c>
      <c r="T165" s="26"/>
      <c r="U165" s="98"/>
      <c r="V165" s="83"/>
      <c r="W165" s="24"/>
      <c r="X165" s="83"/>
      <c r="Y165" s="83"/>
      <c r="Z165" s="24"/>
      <c r="AA165" s="83"/>
      <c r="AB165" s="83"/>
      <c r="AC165" s="83">
        <f>IFERROR(VLOOKUP(Z165,入力表リスト!$A$3:$B$82,2,FALSE),0)</f>
        <v>0</v>
      </c>
      <c r="AD165" s="83">
        <f t="shared" si="118"/>
        <v>0</v>
      </c>
      <c r="AE165" s="83">
        <f t="shared" si="113"/>
        <v>0</v>
      </c>
      <c r="AF165" s="26"/>
      <c r="AG165" s="98"/>
      <c r="AH165" s="83"/>
      <c r="AI165" s="24"/>
      <c r="AJ165" s="83"/>
      <c r="AK165" s="83"/>
      <c r="AL165" s="24"/>
      <c r="AM165" s="83"/>
      <c r="AN165" s="83"/>
      <c r="AO165" s="83">
        <f>IFERROR(VLOOKUP(AL165,入力表リスト!$A$3:$B$82,2,FALSE),0)</f>
        <v>0</v>
      </c>
      <c r="AP165" s="83">
        <f t="shared" si="119"/>
        <v>0</v>
      </c>
      <c r="AQ165" s="83">
        <f t="shared" si="114"/>
        <v>0</v>
      </c>
      <c r="AR165" s="26"/>
      <c r="AS165" s="98"/>
      <c r="AT165" s="20"/>
      <c r="AU165" s="20"/>
      <c r="AV165" s="96">
        <f t="shared" si="115"/>
        <v>3285</v>
      </c>
      <c r="AW165" s="20"/>
      <c r="AX165" s="20">
        <f t="shared" si="124"/>
        <v>0</v>
      </c>
      <c r="AY165" s="20">
        <f t="shared" si="120"/>
        <v>0</v>
      </c>
      <c r="AZ165" s="96">
        <f t="shared" si="125"/>
        <v>985.5</v>
      </c>
      <c r="BA165" s="96">
        <f t="shared" si="126"/>
        <v>29565</v>
      </c>
      <c r="BB165" s="20"/>
      <c r="BC165" s="20"/>
      <c r="BD165" s="20"/>
      <c r="BE165" s="20">
        <f t="shared" si="123"/>
        <v>0</v>
      </c>
      <c r="BF165" s="99"/>
      <c r="BG165" s="100"/>
      <c r="BH165" s="101"/>
      <c r="BI165" s="20"/>
      <c r="BJ165" s="20"/>
      <c r="BK165" s="64"/>
      <c r="BL165" s="64">
        <f t="shared" si="116"/>
        <v>1</v>
      </c>
      <c r="BM165" s="64">
        <f t="shared" si="117"/>
        <v>1</v>
      </c>
      <c r="BN165" s="64"/>
    </row>
    <row r="166" spans="1:66" s="58" customFormat="1" x14ac:dyDescent="0.45">
      <c r="A166" s="64"/>
      <c r="B166" s="20">
        <v>110</v>
      </c>
      <c r="C166" s="20"/>
      <c r="D166" s="20" t="s">
        <v>781</v>
      </c>
      <c r="E166" s="19" t="s">
        <v>201</v>
      </c>
      <c r="F166" s="2" t="s">
        <v>403</v>
      </c>
      <c r="G166" s="4" t="s">
        <v>414</v>
      </c>
      <c r="H166" s="3" t="s">
        <v>422</v>
      </c>
      <c r="I166" s="11" t="s">
        <v>618</v>
      </c>
      <c r="J166" s="83">
        <v>2</v>
      </c>
      <c r="K166" s="24" t="s">
        <v>891</v>
      </c>
      <c r="L166" s="24"/>
      <c r="M166" s="83">
        <v>2</v>
      </c>
      <c r="N166" s="24" t="s">
        <v>1392</v>
      </c>
      <c r="O166" s="83">
        <v>2</v>
      </c>
      <c r="P166" s="83">
        <v>3285</v>
      </c>
      <c r="Q166" s="83">
        <f>IFERROR(VLOOKUP(N166,入力表リスト!$A$3:$B$82,2,FALSE),0)</f>
        <v>200</v>
      </c>
      <c r="R166" s="83">
        <f t="shared" si="109"/>
        <v>1314</v>
      </c>
      <c r="S166" s="83">
        <f t="shared" si="112"/>
        <v>39420</v>
      </c>
      <c r="T166" s="123" t="s">
        <v>1536</v>
      </c>
      <c r="U166" s="98">
        <v>1</v>
      </c>
      <c r="V166" s="83"/>
      <c r="W166" s="24"/>
      <c r="X166" s="83"/>
      <c r="Y166" s="83"/>
      <c r="Z166" s="24"/>
      <c r="AA166" s="83"/>
      <c r="AB166" s="83"/>
      <c r="AC166" s="83">
        <f>IFERROR(VLOOKUP(Z166,入力表リスト!$A$3:$B$82,2,FALSE),0)</f>
        <v>0</v>
      </c>
      <c r="AD166" s="83">
        <f t="shared" si="118"/>
        <v>0</v>
      </c>
      <c r="AE166" s="83">
        <f t="shared" si="113"/>
        <v>0</v>
      </c>
      <c r="AF166" s="26"/>
      <c r="AG166" s="98"/>
      <c r="AH166" s="83"/>
      <c r="AI166" s="24"/>
      <c r="AJ166" s="83"/>
      <c r="AK166" s="83"/>
      <c r="AL166" s="24"/>
      <c r="AM166" s="83"/>
      <c r="AN166" s="83"/>
      <c r="AO166" s="83">
        <f>IFERROR(VLOOKUP(AL166,入力表リスト!$A$3:$B$82,2,FALSE),0)</f>
        <v>0</v>
      </c>
      <c r="AP166" s="83">
        <f t="shared" si="119"/>
        <v>0</v>
      </c>
      <c r="AQ166" s="83">
        <f t="shared" si="114"/>
        <v>0</v>
      </c>
      <c r="AR166" s="26"/>
      <c r="AS166" s="98"/>
      <c r="AT166" s="20"/>
      <c r="AU166" s="20"/>
      <c r="AV166" s="96">
        <f t="shared" si="115"/>
        <v>3285</v>
      </c>
      <c r="AW166" s="20"/>
      <c r="AX166" s="20">
        <f t="shared" si="124"/>
        <v>0</v>
      </c>
      <c r="AY166" s="20">
        <f t="shared" si="120"/>
        <v>0</v>
      </c>
      <c r="AZ166" s="96">
        <f t="shared" si="125"/>
        <v>1314</v>
      </c>
      <c r="BA166" s="96">
        <f t="shared" si="126"/>
        <v>39420</v>
      </c>
      <c r="BB166" s="20"/>
      <c r="BC166" s="20"/>
      <c r="BD166" s="20"/>
      <c r="BE166" s="20">
        <f t="shared" si="123"/>
        <v>0</v>
      </c>
      <c r="BF166" s="99"/>
      <c r="BG166" s="100"/>
      <c r="BH166" s="101"/>
      <c r="BI166" s="20"/>
      <c r="BJ166" s="20"/>
      <c r="BK166" s="64"/>
      <c r="BL166" s="64">
        <f t="shared" si="116"/>
        <v>2</v>
      </c>
      <c r="BM166" s="64">
        <f t="shared" si="117"/>
        <v>2</v>
      </c>
      <c r="BN166" s="64"/>
    </row>
    <row r="167" spans="1:66" s="58" customFormat="1" x14ac:dyDescent="0.45">
      <c r="A167" s="64"/>
      <c r="B167" s="20">
        <v>111</v>
      </c>
      <c r="C167" s="20"/>
      <c r="D167" s="20" t="s">
        <v>781</v>
      </c>
      <c r="E167" s="19" t="s">
        <v>203</v>
      </c>
      <c r="F167" s="2" t="s">
        <v>405</v>
      </c>
      <c r="G167" s="4" t="s">
        <v>415</v>
      </c>
      <c r="H167" s="3" t="s">
        <v>422</v>
      </c>
      <c r="I167" s="11" t="s">
        <v>620</v>
      </c>
      <c r="J167" s="83">
        <v>1</v>
      </c>
      <c r="K167" s="24" t="s">
        <v>897</v>
      </c>
      <c r="L167" s="24"/>
      <c r="M167" s="83">
        <v>1</v>
      </c>
      <c r="N167" s="24" t="s">
        <v>1024</v>
      </c>
      <c r="O167" s="83">
        <v>1</v>
      </c>
      <c r="P167" s="83">
        <v>3285</v>
      </c>
      <c r="Q167" s="83">
        <f>IFERROR(VLOOKUP(N167,入力表リスト!$A$3:$B$82,2,FALSE),0)</f>
        <v>120</v>
      </c>
      <c r="R167" s="83">
        <f t="shared" si="109"/>
        <v>394.2</v>
      </c>
      <c r="S167" s="83">
        <f t="shared" si="112"/>
        <v>11826</v>
      </c>
      <c r="T167" s="26"/>
      <c r="U167" s="98"/>
      <c r="V167" s="83"/>
      <c r="W167" s="24"/>
      <c r="X167" s="83"/>
      <c r="Y167" s="83"/>
      <c r="Z167" s="24"/>
      <c r="AA167" s="83"/>
      <c r="AB167" s="83"/>
      <c r="AC167" s="83">
        <f>IFERROR(VLOOKUP(Z167,入力表リスト!$A$3:$B$82,2,FALSE),0)</f>
        <v>0</v>
      </c>
      <c r="AD167" s="83">
        <f t="shared" si="118"/>
        <v>0</v>
      </c>
      <c r="AE167" s="83">
        <f t="shared" si="113"/>
        <v>0</v>
      </c>
      <c r="AF167" s="26"/>
      <c r="AG167" s="98"/>
      <c r="AH167" s="83"/>
      <c r="AI167" s="24"/>
      <c r="AJ167" s="83"/>
      <c r="AK167" s="83"/>
      <c r="AL167" s="24"/>
      <c r="AM167" s="83"/>
      <c r="AN167" s="83"/>
      <c r="AO167" s="83">
        <f>IFERROR(VLOOKUP(AL167,入力表リスト!$A$3:$B$82,2,FALSE),0)</f>
        <v>0</v>
      </c>
      <c r="AP167" s="83">
        <f t="shared" si="119"/>
        <v>0</v>
      </c>
      <c r="AQ167" s="83">
        <f t="shared" si="114"/>
        <v>0</v>
      </c>
      <c r="AR167" s="26"/>
      <c r="AS167" s="98"/>
      <c r="AT167" s="20"/>
      <c r="AU167" s="20"/>
      <c r="AV167" s="96">
        <f t="shared" si="115"/>
        <v>3285</v>
      </c>
      <c r="AW167" s="20"/>
      <c r="AX167" s="20">
        <f t="shared" si="124"/>
        <v>0</v>
      </c>
      <c r="AY167" s="20">
        <f t="shared" si="120"/>
        <v>0</v>
      </c>
      <c r="AZ167" s="96">
        <f t="shared" si="125"/>
        <v>394.2</v>
      </c>
      <c r="BA167" s="96">
        <f t="shared" si="126"/>
        <v>11826</v>
      </c>
      <c r="BB167" s="20"/>
      <c r="BC167" s="20"/>
      <c r="BD167" s="20"/>
      <c r="BE167" s="20">
        <f t="shared" si="123"/>
        <v>0</v>
      </c>
      <c r="BF167" s="99"/>
      <c r="BG167" s="100"/>
      <c r="BH167" s="101"/>
      <c r="BI167" s="20"/>
      <c r="BJ167" s="20"/>
      <c r="BK167" s="64"/>
      <c r="BL167" s="64">
        <f t="shared" si="116"/>
        <v>1</v>
      </c>
      <c r="BM167" s="64">
        <f t="shared" si="117"/>
        <v>1</v>
      </c>
      <c r="BN167" s="64"/>
    </row>
    <row r="168" spans="1:66" s="58" customFormat="1" x14ac:dyDescent="0.45">
      <c r="A168" s="64"/>
      <c r="B168" s="20">
        <v>112</v>
      </c>
      <c r="C168" s="20"/>
      <c r="D168" s="20" t="s">
        <v>781</v>
      </c>
      <c r="E168" s="19" t="s">
        <v>202</v>
      </c>
      <c r="F168" s="2" t="s">
        <v>404</v>
      </c>
      <c r="G168" s="4" t="s">
        <v>415</v>
      </c>
      <c r="H168" s="3" t="s">
        <v>422</v>
      </c>
      <c r="I168" s="11" t="s">
        <v>619</v>
      </c>
      <c r="J168" s="83">
        <v>1</v>
      </c>
      <c r="K168" s="24" t="s">
        <v>873</v>
      </c>
      <c r="L168" s="24"/>
      <c r="M168" s="83">
        <v>1</v>
      </c>
      <c r="N168" s="24" t="s">
        <v>876</v>
      </c>
      <c r="O168" s="83">
        <v>1</v>
      </c>
      <c r="P168" s="83">
        <v>3285</v>
      </c>
      <c r="Q168" s="83">
        <f>IFERROR(VLOOKUP(N168,入力表リスト!$A$3:$B$82,2,FALSE),0)</f>
        <v>300</v>
      </c>
      <c r="R168" s="83">
        <f t="shared" si="109"/>
        <v>985.5</v>
      </c>
      <c r="S168" s="83">
        <f t="shared" si="112"/>
        <v>29565</v>
      </c>
      <c r="T168" s="26"/>
      <c r="U168" s="98"/>
      <c r="V168" s="83"/>
      <c r="W168" s="24"/>
      <c r="X168" s="83"/>
      <c r="Y168" s="83"/>
      <c r="Z168" s="24"/>
      <c r="AA168" s="83"/>
      <c r="AB168" s="83"/>
      <c r="AC168" s="83">
        <f>IFERROR(VLOOKUP(Z168,入力表リスト!$A$3:$B$82,2,FALSE),0)</f>
        <v>0</v>
      </c>
      <c r="AD168" s="83">
        <f t="shared" si="118"/>
        <v>0</v>
      </c>
      <c r="AE168" s="83">
        <f t="shared" si="113"/>
        <v>0</v>
      </c>
      <c r="AF168" s="26"/>
      <c r="AG168" s="98"/>
      <c r="AH168" s="83"/>
      <c r="AI168" s="24"/>
      <c r="AJ168" s="83"/>
      <c r="AK168" s="83"/>
      <c r="AL168" s="24"/>
      <c r="AM168" s="83"/>
      <c r="AN168" s="83"/>
      <c r="AO168" s="83">
        <f>IFERROR(VLOOKUP(AL168,入力表リスト!$A$3:$B$82,2,FALSE),0)</f>
        <v>0</v>
      </c>
      <c r="AP168" s="83">
        <f t="shared" si="119"/>
        <v>0</v>
      </c>
      <c r="AQ168" s="83">
        <f t="shared" si="114"/>
        <v>0</v>
      </c>
      <c r="AR168" s="26"/>
      <c r="AS168" s="98"/>
      <c r="AT168" s="20"/>
      <c r="AU168" s="20"/>
      <c r="AV168" s="96">
        <f t="shared" si="115"/>
        <v>3285</v>
      </c>
      <c r="AW168" s="20"/>
      <c r="AX168" s="20">
        <f t="shared" si="124"/>
        <v>0</v>
      </c>
      <c r="AY168" s="20">
        <f t="shared" si="120"/>
        <v>0</v>
      </c>
      <c r="AZ168" s="96">
        <f t="shared" si="125"/>
        <v>985.5</v>
      </c>
      <c r="BA168" s="96">
        <f t="shared" si="126"/>
        <v>29565</v>
      </c>
      <c r="BB168" s="20"/>
      <c r="BC168" s="20"/>
      <c r="BD168" s="20"/>
      <c r="BE168" s="20">
        <f t="shared" si="123"/>
        <v>0</v>
      </c>
      <c r="BF168" s="99"/>
      <c r="BG168" s="100"/>
      <c r="BH168" s="101"/>
      <c r="BI168" s="20"/>
      <c r="BJ168" s="20"/>
      <c r="BK168" s="64"/>
      <c r="BL168" s="64">
        <f t="shared" si="116"/>
        <v>1</v>
      </c>
      <c r="BM168" s="64">
        <f t="shared" si="117"/>
        <v>1</v>
      </c>
      <c r="BN168" s="64"/>
    </row>
    <row r="169" spans="1:66" s="58" customFormat="1" x14ac:dyDescent="0.45">
      <c r="A169" s="64"/>
      <c r="B169" s="20">
        <v>113</v>
      </c>
      <c r="C169" s="20"/>
      <c r="D169" s="20" t="s">
        <v>781</v>
      </c>
      <c r="E169" s="19" t="s">
        <v>204</v>
      </c>
      <c r="F169" s="2" t="s">
        <v>406</v>
      </c>
      <c r="G169" s="4" t="s">
        <v>415</v>
      </c>
      <c r="H169" s="3" t="s">
        <v>422</v>
      </c>
      <c r="I169" s="11" t="s">
        <v>621</v>
      </c>
      <c r="J169" s="83">
        <v>1</v>
      </c>
      <c r="K169" s="24" t="s">
        <v>896</v>
      </c>
      <c r="L169" s="24"/>
      <c r="M169" s="83">
        <v>1</v>
      </c>
      <c r="N169" s="24" t="s">
        <v>887</v>
      </c>
      <c r="O169" s="83">
        <v>1</v>
      </c>
      <c r="P169" s="83">
        <v>3285</v>
      </c>
      <c r="Q169" s="83">
        <f>IFERROR(VLOOKUP(N169,入力表リスト!$A$3:$B$82,2,FALSE),0)</f>
        <v>300</v>
      </c>
      <c r="R169" s="83">
        <f t="shared" si="109"/>
        <v>985.5</v>
      </c>
      <c r="S169" s="83">
        <f t="shared" si="112"/>
        <v>29565</v>
      </c>
      <c r="T169" s="26"/>
      <c r="U169" s="98"/>
      <c r="V169" s="83"/>
      <c r="W169" s="24"/>
      <c r="X169" s="83"/>
      <c r="Y169" s="83"/>
      <c r="Z169" s="24"/>
      <c r="AA169" s="83"/>
      <c r="AB169" s="83"/>
      <c r="AC169" s="83">
        <f>IFERROR(VLOOKUP(Z169,入力表リスト!$A$3:$B$82,2,FALSE),0)</f>
        <v>0</v>
      </c>
      <c r="AD169" s="83">
        <f t="shared" si="118"/>
        <v>0</v>
      </c>
      <c r="AE169" s="83">
        <f t="shared" si="113"/>
        <v>0</v>
      </c>
      <c r="AF169" s="26"/>
      <c r="AG169" s="98"/>
      <c r="AH169" s="83"/>
      <c r="AI169" s="24"/>
      <c r="AJ169" s="83"/>
      <c r="AK169" s="83"/>
      <c r="AL169" s="24"/>
      <c r="AM169" s="83"/>
      <c r="AN169" s="83"/>
      <c r="AO169" s="83">
        <f>IFERROR(VLOOKUP(AL169,入力表リスト!$A$3:$B$82,2,FALSE),0)</f>
        <v>0</v>
      </c>
      <c r="AP169" s="83">
        <f t="shared" si="119"/>
        <v>0</v>
      </c>
      <c r="AQ169" s="83">
        <f t="shared" si="114"/>
        <v>0</v>
      </c>
      <c r="AR169" s="26"/>
      <c r="AS169" s="98"/>
      <c r="AT169" s="20"/>
      <c r="AU169" s="20"/>
      <c r="AV169" s="96">
        <f t="shared" si="115"/>
        <v>3285</v>
      </c>
      <c r="AW169" s="20"/>
      <c r="AX169" s="20">
        <f t="shared" si="124"/>
        <v>0</v>
      </c>
      <c r="AY169" s="20">
        <f t="shared" si="120"/>
        <v>0</v>
      </c>
      <c r="AZ169" s="96">
        <f t="shared" si="125"/>
        <v>985.5</v>
      </c>
      <c r="BA169" s="96">
        <f t="shared" si="126"/>
        <v>29565</v>
      </c>
      <c r="BB169" s="20"/>
      <c r="BC169" s="20"/>
      <c r="BD169" s="20"/>
      <c r="BE169" s="20">
        <f t="shared" si="123"/>
        <v>0</v>
      </c>
      <c r="BF169" s="99"/>
      <c r="BG169" s="100"/>
      <c r="BH169" s="101"/>
      <c r="BI169" s="20"/>
      <c r="BJ169" s="20"/>
      <c r="BK169" s="64"/>
      <c r="BL169" s="64">
        <f t="shared" si="116"/>
        <v>1</v>
      </c>
      <c r="BM169" s="64">
        <f t="shared" si="117"/>
        <v>1</v>
      </c>
      <c r="BN169" s="64"/>
    </row>
    <row r="170" spans="1:66" s="58" customFormat="1" x14ac:dyDescent="0.45">
      <c r="A170" s="64"/>
      <c r="B170" s="23">
        <v>114</v>
      </c>
      <c r="C170" s="23">
        <v>1</v>
      </c>
      <c r="D170" s="23" t="s">
        <v>781</v>
      </c>
      <c r="E170" s="109" t="s">
        <v>665</v>
      </c>
      <c r="F170" s="110" t="s">
        <v>703</v>
      </c>
      <c r="G170" s="122" t="s">
        <v>417</v>
      </c>
      <c r="H170" s="108" t="s">
        <v>422</v>
      </c>
      <c r="I170" s="11" t="s">
        <v>744</v>
      </c>
      <c r="J170" s="83">
        <v>9</v>
      </c>
      <c r="K170" s="24" t="s">
        <v>874</v>
      </c>
      <c r="L170" s="24"/>
      <c r="M170" s="83">
        <v>9</v>
      </c>
      <c r="N170" s="24" t="s">
        <v>876</v>
      </c>
      <c r="O170" s="83">
        <v>9</v>
      </c>
      <c r="P170" s="83">
        <v>3285</v>
      </c>
      <c r="Q170" s="83">
        <f>IFERROR(VLOOKUP(N170,入力表リスト!$A$3:$B$82,2,FALSE),0)</f>
        <v>300</v>
      </c>
      <c r="R170" s="83">
        <f t="shared" si="109"/>
        <v>8869.5</v>
      </c>
      <c r="S170" s="83">
        <f t="shared" si="112"/>
        <v>266085</v>
      </c>
      <c r="T170" s="104"/>
      <c r="U170" s="125"/>
      <c r="V170" s="83"/>
      <c r="W170" s="24"/>
      <c r="X170" s="83"/>
      <c r="Y170" s="83"/>
      <c r="Z170" s="24"/>
      <c r="AA170" s="83"/>
      <c r="AB170" s="83"/>
      <c r="AC170" s="83">
        <f>IFERROR(VLOOKUP(Z170,入力表リスト!$A$3:$B$82,2,FALSE),0)</f>
        <v>0</v>
      </c>
      <c r="AD170" s="83">
        <f t="shared" si="118"/>
        <v>0</v>
      </c>
      <c r="AE170" s="83">
        <f t="shared" si="113"/>
        <v>0</v>
      </c>
      <c r="AF170" s="26"/>
      <c r="AG170" s="98"/>
      <c r="AH170" s="83"/>
      <c r="AI170" s="24"/>
      <c r="AJ170" s="83"/>
      <c r="AK170" s="83"/>
      <c r="AL170" s="24"/>
      <c r="AM170" s="83"/>
      <c r="AN170" s="83"/>
      <c r="AO170" s="83">
        <f>IFERROR(VLOOKUP(AL170,入力表リスト!$A$3:$B$82,2,FALSE),0)</f>
        <v>0</v>
      </c>
      <c r="AP170" s="83">
        <f t="shared" si="119"/>
        <v>0</v>
      </c>
      <c r="AQ170" s="83">
        <f t="shared" si="114"/>
        <v>0</v>
      </c>
      <c r="AR170" s="26"/>
      <c r="AS170" s="98"/>
      <c r="AT170" s="20"/>
      <c r="AU170" s="20"/>
      <c r="AV170" s="96">
        <f t="shared" si="115"/>
        <v>3285</v>
      </c>
      <c r="AW170" s="20"/>
      <c r="AX170" s="20">
        <f t="shared" si="124"/>
        <v>0</v>
      </c>
      <c r="AY170" s="20">
        <f t="shared" si="120"/>
        <v>0</v>
      </c>
      <c r="AZ170" s="96">
        <f t="shared" si="125"/>
        <v>8869.5</v>
      </c>
      <c r="BA170" s="96">
        <f t="shared" si="126"/>
        <v>266085</v>
      </c>
      <c r="BB170" s="20"/>
      <c r="BC170" s="20"/>
      <c r="BD170" s="20"/>
      <c r="BE170" s="20">
        <f t="shared" si="123"/>
        <v>0</v>
      </c>
      <c r="BF170" s="99"/>
      <c r="BG170" s="100"/>
      <c r="BH170" s="101"/>
      <c r="BI170" s="20"/>
      <c r="BJ170" s="20"/>
      <c r="BK170" s="64"/>
      <c r="BL170" s="64">
        <f t="shared" si="116"/>
        <v>9</v>
      </c>
      <c r="BM170" s="64">
        <f t="shared" si="117"/>
        <v>9</v>
      </c>
      <c r="BN170" s="64"/>
    </row>
    <row r="171" spans="1:66" s="58" customFormat="1" x14ac:dyDescent="0.45">
      <c r="A171" s="64"/>
      <c r="B171" s="23">
        <v>114</v>
      </c>
      <c r="C171" s="23">
        <v>2</v>
      </c>
      <c r="D171" s="23" t="s">
        <v>781</v>
      </c>
      <c r="E171" s="109" t="s">
        <v>665</v>
      </c>
      <c r="F171" s="110" t="s">
        <v>703</v>
      </c>
      <c r="G171" s="122" t="s">
        <v>417</v>
      </c>
      <c r="H171" s="108" t="s">
        <v>422</v>
      </c>
      <c r="I171" s="11" t="s">
        <v>744</v>
      </c>
      <c r="J171" s="83">
        <v>1</v>
      </c>
      <c r="K171" s="24" t="s">
        <v>1124</v>
      </c>
      <c r="L171" s="24"/>
      <c r="M171" s="83">
        <v>1</v>
      </c>
      <c r="N171" s="24" t="s">
        <v>1124</v>
      </c>
      <c r="O171" s="83">
        <v>1</v>
      </c>
      <c r="P171" s="83">
        <v>3285</v>
      </c>
      <c r="Q171" s="83">
        <f>IFERROR(VLOOKUP(N171,入力表リスト!$A$3:$B$82,2,FALSE),0)</f>
        <v>0</v>
      </c>
      <c r="R171" s="83">
        <f t="shared" si="109"/>
        <v>0</v>
      </c>
      <c r="S171" s="83">
        <f t="shared" si="112"/>
        <v>0</v>
      </c>
      <c r="T171" s="128" t="s">
        <v>885</v>
      </c>
      <c r="U171" s="125"/>
      <c r="V171" s="83"/>
      <c r="W171" s="24"/>
      <c r="X171" s="83"/>
      <c r="Y171" s="83"/>
      <c r="Z171" s="24"/>
      <c r="AA171" s="83"/>
      <c r="AB171" s="83"/>
      <c r="AC171" s="83">
        <f>IFERROR(VLOOKUP(Z171,入力表リスト!$A$3:$B$82,2,FALSE),0)</f>
        <v>0</v>
      </c>
      <c r="AD171" s="83">
        <f t="shared" si="118"/>
        <v>0</v>
      </c>
      <c r="AE171" s="83">
        <f t="shared" si="113"/>
        <v>0</v>
      </c>
      <c r="AF171" s="26"/>
      <c r="AG171" s="98"/>
      <c r="AH171" s="83"/>
      <c r="AI171" s="24"/>
      <c r="AJ171" s="83"/>
      <c r="AK171" s="83"/>
      <c r="AL171" s="24"/>
      <c r="AM171" s="83"/>
      <c r="AN171" s="83"/>
      <c r="AO171" s="83">
        <f>IFERROR(VLOOKUP(AL171,入力表リスト!$A$3:$B$82,2,FALSE),0)</f>
        <v>0</v>
      </c>
      <c r="AP171" s="83">
        <f t="shared" si="119"/>
        <v>0</v>
      </c>
      <c r="AQ171" s="83">
        <f t="shared" si="114"/>
        <v>0</v>
      </c>
      <c r="AR171" s="26"/>
      <c r="AS171" s="98"/>
      <c r="AT171" s="20"/>
      <c r="AU171" s="20"/>
      <c r="AV171" s="96">
        <f t="shared" si="115"/>
        <v>3285</v>
      </c>
      <c r="AW171" s="20"/>
      <c r="AX171" s="20">
        <f t="shared" si="124"/>
        <v>0</v>
      </c>
      <c r="AY171" s="20">
        <f t="shared" si="120"/>
        <v>0</v>
      </c>
      <c r="AZ171" s="96">
        <f t="shared" si="125"/>
        <v>0</v>
      </c>
      <c r="BA171" s="96">
        <f t="shared" si="126"/>
        <v>0</v>
      </c>
      <c r="BB171" s="20"/>
      <c r="BC171" s="20"/>
      <c r="BD171" s="20"/>
      <c r="BE171" s="20">
        <f t="shared" si="123"/>
        <v>0</v>
      </c>
      <c r="BF171" s="99"/>
      <c r="BG171" s="100"/>
      <c r="BH171" s="101"/>
      <c r="BI171" s="20"/>
      <c r="BJ171" s="20"/>
      <c r="BK171" s="64"/>
      <c r="BL171" s="64">
        <f t="shared" si="116"/>
        <v>1</v>
      </c>
      <c r="BM171" s="64">
        <f t="shared" si="117"/>
        <v>1</v>
      </c>
      <c r="BN171" s="64"/>
    </row>
    <row r="172" spans="1:66" s="58" customFormat="1" x14ac:dyDescent="0.45">
      <c r="A172" s="64"/>
      <c r="B172" s="126">
        <v>114</v>
      </c>
      <c r="C172" s="126">
        <v>3</v>
      </c>
      <c r="D172" s="126" t="s">
        <v>781</v>
      </c>
      <c r="E172" s="21" t="s">
        <v>1235</v>
      </c>
      <c r="F172" s="2" t="s">
        <v>703</v>
      </c>
      <c r="G172" s="4" t="s">
        <v>417</v>
      </c>
      <c r="H172" s="3" t="s">
        <v>422</v>
      </c>
      <c r="I172" s="11" t="s">
        <v>744</v>
      </c>
      <c r="J172" s="162"/>
      <c r="K172" s="124"/>
      <c r="L172" s="124"/>
      <c r="M172" s="162"/>
      <c r="N172" s="124"/>
      <c r="O172" s="162"/>
      <c r="P172" s="83"/>
      <c r="Q172" s="83">
        <f>IFERROR(VLOOKUP(N172,入力表リスト!$A$3:$B$82,2,FALSE),0)</f>
        <v>0</v>
      </c>
      <c r="R172" s="83">
        <f t="shared" si="109"/>
        <v>0</v>
      </c>
      <c r="S172" s="83">
        <f t="shared" si="112"/>
        <v>0</v>
      </c>
      <c r="T172" s="26"/>
      <c r="U172" s="98"/>
      <c r="V172" s="83">
        <v>2</v>
      </c>
      <c r="W172" s="24" t="s">
        <v>1230</v>
      </c>
      <c r="X172" s="83"/>
      <c r="Y172" s="83">
        <v>2</v>
      </c>
      <c r="Z172" s="24" t="s">
        <v>1406</v>
      </c>
      <c r="AA172" s="83">
        <v>2</v>
      </c>
      <c r="AB172" s="83">
        <v>3285</v>
      </c>
      <c r="AC172" s="83">
        <f>IFERROR(VLOOKUP(Z172,入力表リスト!$A$3:$B$82,2,FALSE),0)</f>
        <v>20</v>
      </c>
      <c r="AD172" s="83">
        <f t="shared" si="118"/>
        <v>131.4</v>
      </c>
      <c r="AE172" s="83">
        <f t="shared" si="113"/>
        <v>3942</v>
      </c>
      <c r="AF172" s="26" t="s">
        <v>791</v>
      </c>
      <c r="AG172" s="98"/>
      <c r="AH172" s="83"/>
      <c r="AI172" s="24"/>
      <c r="AJ172" s="83"/>
      <c r="AK172" s="83"/>
      <c r="AL172" s="24"/>
      <c r="AM172" s="83"/>
      <c r="AN172" s="83"/>
      <c r="AO172" s="83">
        <f>IFERROR(VLOOKUP(AL172,入力表リスト!$A$3:$B$82,2,FALSE),0)</f>
        <v>0</v>
      </c>
      <c r="AP172" s="83">
        <f t="shared" si="119"/>
        <v>0</v>
      </c>
      <c r="AQ172" s="83">
        <f t="shared" si="114"/>
        <v>0</v>
      </c>
      <c r="AR172" s="26"/>
      <c r="AS172" s="98"/>
      <c r="AT172" s="20"/>
      <c r="AU172" s="20"/>
      <c r="AV172" s="96">
        <f t="shared" si="115"/>
        <v>3285</v>
      </c>
      <c r="AW172" s="20"/>
      <c r="AX172" s="20">
        <f t="shared" si="124"/>
        <v>0</v>
      </c>
      <c r="AY172" s="20">
        <f t="shared" si="120"/>
        <v>0</v>
      </c>
      <c r="AZ172" s="96">
        <f t="shared" si="125"/>
        <v>131.4</v>
      </c>
      <c r="BA172" s="96">
        <f t="shared" si="126"/>
        <v>3942</v>
      </c>
      <c r="BB172" s="20"/>
      <c r="BC172" s="20"/>
      <c r="BD172" s="20"/>
      <c r="BE172" s="20">
        <f t="shared" si="123"/>
        <v>0</v>
      </c>
      <c r="BF172" s="99"/>
      <c r="BG172" s="100"/>
      <c r="BH172" s="101"/>
      <c r="BI172" s="20"/>
      <c r="BJ172" s="20"/>
      <c r="BK172" s="64"/>
      <c r="BL172" s="64">
        <f t="shared" si="116"/>
        <v>2</v>
      </c>
      <c r="BM172" s="64">
        <f t="shared" si="117"/>
        <v>2</v>
      </c>
      <c r="BN172" s="64"/>
    </row>
    <row r="173" spans="1:66" s="58" customFormat="1" x14ac:dyDescent="0.45">
      <c r="A173" s="64"/>
      <c r="B173" s="23">
        <v>115</v>
      </c>
      <c r="C173" s="23">
        <v>1</v>
      </c>
      <c r="D173" s="23" t="s">
        <v>781</v>
      </c>
      <c r="E173" s="109" t="s">
        <v>666</v>
      </c>
      <c r="F173" s="110" t="s">
        <v>704</v>
      </c>
      <c r="G173" s="122" t="s">
        <v>417</v>
      </c>
      <c r="H173" s="108" t="s">
        <v>422</v>
      </c>
      <c r="I173" s="110" t="s">
        <v>745</v>
      </c>
      <c r="J173" s="83">
        <v>7</v>
      </c>
      <c r="K173" s="24" t="s">
        <v>874</v>
      </c>
      <c r="L173" s="24"/>
      <c r="M173" s="83">
        <v>7</v>
      </c>
      <c r="N173" s="24" t="s">
        <v>876</v>
      </c>
      <c r="O173" s="83">
        <v>7</v>
      </c>
      <c r="P173" s="83">
        <v>3285</v>
      </c>
      <c r="Q173" s="83">
        <f>IFERROR(VLOOKUP(N173,入力表リスト!$A$3:$B$82,2,FALSE),0)</f>
        <v>300</v>
      </c>
      <c r="R173" s="83">
        <f t="shared" si="109"/>
        <v>6898.5</v>
      </c>
      <c r="S173" s="83">
        <f t="shared" si="112"/>
        <v>206955</v>
      </c>
      <c r="T173" s="123" t="s">
        <v>1533</v>
      </c>
      <c r="U173" s="98">
        <v>2</v>
      </c>
      <c r="V173" s="83"/>
      <c r="W173" s="24"/>
      <c r="X173" s="83"/>
      <c r="Y173" s="83"/>
      <c r="Z173" s="24"/>
      <c r="AA173" s="83"/>
      <c r="AB173" s="83"/>
      <c r="AC173" s="83">
        <f>IFERROR(VLOOKUP(Z173,入力表リスト!$A$3:$B$82,2,FALSE),0)</f>
        <v>0</v>
      </c>
      <c r="AD173" s="83">
        <f t="shared" si="118"/>
        <v>0</v>
      </c>
      <c r="AE173" s="83">
        <f t="shared" si="113"/>
        <v>0</v>
      </c>
      <c r="AF173" s="26"/>
      <c r="AG173" s="98"/>
      <c r="AH173" s="83"/>
      <c r="AI173" s="24"/>
      <c r="AJ173" s="83"/>
      <c r="AK173" s="83"/>
      <c r="AL173" s="24"/>
      <c r="AM173" s="83"/>
      <c r="AN173" s="83"/>
      <c r="AO173" s="83">
        <f>IFERROR(VLOOKUP(AL173,入力表リスト!$A$3:$B$82,2,FALSE),0)</f>
        <v>0</v>
      </c>
      <c r="AP173" s="83">
        <f t="shared" si="119"/>
        <v>0</v>
      </c>
      <c r="AQ173" s="83">
        <f t="shared" si="114"/>
        <v>0</v>
      </c>
      <c r="AR173" s="26"/>
      <c r="AS173" s="98"/>
      <c r="AT173" s="20"/>
      <c r="AU173" s="20"/>
      <c r="AV173" s="96">
        <f t="shared" si="115"/>
        <v>3285</v>
      </c>
      <c r="AW173" s="20"/>
      <c r="AX173" s="20">
        <f t="shared" si="124"/>
        <v>0</v>
      </c>
      <c r="AY173" s="20">
        <f t="shared" si="120"/>
        <v>0</v>
      </c>
      <c r="AZ173" s="96">
        <f t="shared" si="125"/>
        <v>6898.5</v>
      </c>
      <c r="BA173" s="96">
        <f t="shared" si="126"/>
        <v>206955</v>
      </c>
      <c r="BB173" s="20"/>
      <c r="BC173" s="20"/>
      <c r="BD173" s="20"/>
      <c r="BE173" s="20">
        <f t="shared" si="123"/>
        <v>0</v>
      </c>
      <c r="BF173" s="99"/>
      <c r="BG173" s="100"/>
      <c r="BH173" s="101"/>
      <c r="BI173" s="20"/>
      <c r="BJ173" s="20"/>
      <c r="BK173" s="64"/>
      <c r="BL173" s="64">
        <f t="shared" si="116"/>
        <v>7</v>
      </c>
      <c r="BM173" s="64">
        <f t="shared" si="117"/>
        <v>7</v>
      </c>
      <c r="BN173" s="64"/>
    </row>
    <row r="174" spans="1:66" s="58" customFormat="1" ht="32.4" x14ac:dyDescent="0.45">
      <c r="A174" s="64"/>
      <c r="B174" s="23">
        <v>115</v>
      </c>
      <c r="C174" s="23">
        <v>2</v>
      </c>
      <c r="D174" s="23" t="s">
        <v>781</v>
      </c>
      <c r="E174" s="109" t="s">
        <v>666</v>
      </c>
      <c r="F174" s="110" t="s">
        <v>704</v>
      </c>
      <c r="G174" s="122" t="s">
        <v>417</v>
      </c>
      <c r="H174" s="108" t="s">
        <v>422</v>
      </c>
      <c r="I174" s="110" t="s">
        <v>745</v>
      </c>
      <c r="J174" s="83">
        <v>2</v>
      </c>
      <c r="K174" s="24" t="s">
        <v>870</v>
      </c>
      <c r="L174" s="24"/>
      <c r="M174" s="83">
        <v>1</v>
      </c>
      <c r="N174" s="24" t="s">
        <v>1243</v>
      </c>
      <c r="O174" s="83">
        <v>2</v>
      </c>
      <c r="P174" s="83">
        <v>3285</v>
      </c>
      <c r="Q174" s="83">
        <f>IFERROR(VLOOKUP(N174,入力表リスト!$A$3:$B$82,2,FALSE),0)</f>
        <v>200</v>
      </c>
      <c r="R174" s="83">
        <f t="shared" si="109"/>
        <v>1314</v>
      </c>
      <c r="S174" s="83">
        <f t="shared" si="112"/>
        <v>39420</v>
      </c>
      <c r="T174" s="128" t="s">
        <v>1534</v>
      </c>
      <c r="U174" s="98">
        <v>1</v>
      </c>
      <c r="V174" s="83"/>
      <c r="W174" s="24"/>
      <c r="X174" s="83"/>
      <c r="Y174" s="83"/>
      <c r="Z174" s="24"/>
      <c r="AA174" s="83"/>
      <c r="AB174" s="83"/>
      <c r="AC174" s="83">
        <f>IFERROR(VLOOKUP(Z174,入力表リスト!$A$3:$B$82,2,FALSE),0)</f>
        <v>0</v>
      </c>
      <c r="AD174" s="83">
        <f t="shared" si="118"/>
        <v>0</v>
      </c>
      <c r="AE174" s="83">
        <f t="shared" si="113"/>
        <v>0</v>
      </c>
      <c r="AF174" s="26"/>
      <c r="AG174" s="98"/>
      <c r="AH174" s="83"/>
      <c r="AI174" s="24"/>
      <c r="AJ174" s="83"/>
      <c r="AK174" s="83"/>
      <c r="AL174" s="24"/>
      <c r="AM174" s="83"/>
      <c r="AN174" s="83"/>
      <c r="AO174" s="83">
        <f>IFERROR(VLOOKUP(AL174,入力表リスト!$A$3:$B$82,2,FALSE),0)</f>
        <v>0</v>
      </c>
      <c r="AP174" s="83">
        <f t="shared" si="119"/>
        <v>0</v>
      </c>
      <c r="AQ174" s="83">
        <f t="shared" si="114"/>
        <v>0</v>
      </c>
      <c r="AR174" s="26"/>
      <c r="AS174" s="98"/>
      <c r="AT174" s="20"/>
      <c r="AU174" s="20"/>
      <c r="AV174" s="96">
        <f t="shared" si="115"/>
        <v>3285</v>
      </c>
      <c r="AW174" s="20"/>
      <c r="AX174" s="20">
        <f t="shared" si="124"/>
        <v>0</v>
      </c>
      <c r="AY174" s="20">
        <f t="shared" si="120"/>
        <v>0</v>
      </c>
      <c r="AZ174" s="96">
        <f t="shared" si="125"/>
        <v>1314</v>
      </c>
      <c r="BA174" s="96">
        <f t="shared" si="126"/>
        <v>39420</v>
      </c>
      <c r="BB174" s="20"/>
      <c r="BC174" s="20"/>
      <c r="BD174" s="20"/>
      <c r="BE174" s="20">
        <f t="shared" si="123"/>
        <v>0</v>
      </c>
      <c r="BF174" s="99"/>
      <c r="BG174" s="100"/>
      <c r="BH174" s="101"/>
      <c r="BI174" s="20"/>
      <c r="BJ174" s="20"/>
      <c r="BK174" s="64"/>
      <c r="BL174" s="64">
        <f t="shared" si="116"/>
        <v>2</v>
      </c>
      <c r="BM174" s="64">
        <f t="shared" si="117"/>
        <v>2</v>
      </c>
      <c r="BN174" s="64"/>
    </row>
    <row r="175" spans="1:66" s="58" customFormat="1" x14ac:dyDescent="0.45">
      <c r="A175" s="64"/>
      <c r="B175" s="23">
        <v>115</v>
      </c>
      <c r="C175" s="23">
        <v>3</v>
      </c>
      <c r="D175" s="23" t="s">
        <v>781</v>
      </c>
      <c r="E175" s="109" t="s">
        <v>666</v>
      </c>
      <c r="F175" s="110" t="s">
        <v>704</v>
      </c>
      <c r="G175" s="122" t="s">
        <v>417</v>
      </c>
      <c r="H175" s="108" t="s">
        <v>422</v>
      </c>
      <c r="I175" s="110" t="s">
        <v>745</v>
      </c>
      <c r="J175" s="83">
        <v>1</v>
      </c>
      <c r="K175" s="24" t="s">
        <v>874</v>
      </c>
      <c r="L175" s="24"/>
      <c r="M175" s="83">
        <v>1</v>
      </c>
      <c r="N175" s="24" t="s">
        <v>876</v>
      </c>
      <c r="O175" s="83">
        <v>1</v>
      </c>
      <c r="P175" s="83">
        <v>3285</v>
      </c>
      <c r="Q175" s="83">
        <f>IFERROR(VLOOKUP(N175,入力表リスト!$A$3:$B$82,2,FALSE),0)</f>
        <v>300</v>
      </c>
      <c r="R175" s="83">
        <f t="shared" si="109"/>
        <v>985.5</v>
      </c>
      <c r="S175" s="83">
        <f t="shared" si="112"/>
        <v>29565</v>
      </c>
      <c r="T175" s="123" t="s">
        <v>1535</v>
      </c>
      <c r="U175" s="98">
        <v>1</v>
      </c>
      <c r="V175" s="83"/>
      <c r="W175" s="24"/>
      <c r="X175" s="83"/>
      <c r="Y175" s="83"/>
      <c r="Z175" s="24"/>
      <c r="AA175" s="83"/>
      <c r="AB175" s="83"/>
      <c r="AC175" s="83">
        <f>IFERROR(VLOOKUP(Z175,入力表リスト!$A$3:$B$82,2,FALSE),0)</f>
        <v>0</v>
      </c>
      <c r="AD175" s="83">
        <f t="shared" si="118"/>
        <v>0</v>
      </c>
      <c r="AE175" s="83">
        <f t="shared" si="113"/>
        <v>0</v>
      </c>
      <c r="AF175" s="26"/>
      <c r="AG175" s="98"/>
      <c r="AH175" s="83"/>
      <c r="AI175" s="24"/>
      <c r="AJ175" s="83"/>
      <c r="AK175" s="83"/>
      <c r="AL175" s="24"/>
      <c r="AM175" s="83"/>
      <c r="AN175" s="83"/>
      <c r="AO175" s="83">
        <f>IFERROR(VLOOKUP(AL175,入力表リスト!$A$3:$B$82,2,FALSE),0)</f>
        <v>0</v>
      </c>
      <c r="AP175" s="83">
        <f t="shared" si="119"/>
        <v>0</v>
      </c>
      <c r="AQ175" s="83">
        <f t="shared" si="114"/>
        <v>0</v>
      </c>
      <c r="AR175" s="26"/>
      <c r="AS175" s="98"/>
      <c r="AT175" s="20"/>
      <c r="AU175" s="20"/>
      <c r="AV175" s="96">
        <f t="shared" si="115"/>
        <v>3285</v>
      </c>
      <c r="AW175" s="20"/>
      <c r="AX175" s="20">
        <f t="shared" si="124"/>
        <v>0</v>
      </c>
      <c r="AY175" s="20">
        <f t="shared" si="120"/>
        <v>0</v>
      </c>
      <c r="AZ175" s="96">
        <f t="shared" si="125"/>
        <v>985.5</v>
      </c>
      <c r="BA175" s="96">
        <f t="shared" si="126"/>
        <v>29565</v>
      </c>
      <c r="BB175" s="20"/>
      <c r="BC175" s="20"/>
      <c r="BD175" s="20"/>
      <c r="BE175" s="20">
        <f t="shared" si="123"/>
        <v>0</v>
      </c>
      <c r="BF175" s="99"/>
      <c r="BG175" s="100"/>
      <c r="BH175" s="101"/>
      <c r="BI175" s="20"/>
      <c r="BJ175" s="20"/>
      <c r="BK175" s="64"/>
      <c r="BL175" s="64">
        <f t="shared" si="116"/>
        <v>1</v>
      </c>
      <c r="BM175" s="64">
        <f t="shared" si="117"/>
        <v>1</v>
      </c>
      <c r="BN175" s="64"/>
    </row>
    <row r="176" spans="1:66" s="58" customFormat="1" x14ac:dyDescent="0.45">
      <c r="A176" s="64"/>
      <c r="B176" s="126">
        <v>115</v>
      </c>
      <c r="C176" s="126">
        <v>4</v>
      </c>
      <c r="D176" s="126" t="s">
        <v>781</v>
      </c>
      <c r="E176" s="21" t="s">
        <v>1236</v>
      </c>
      <c r="F176" s="2" t="s">
        <v>704</v>
      </c>
      <c r="G176" s="4" t="s">
        <v>417</v>
      </c>
      <c r="H176" s="3" t="s">
        <v>422</v>
      </c>
      <c r="I176" s="11" t="s">
        <v>745</v>
      </c>
      <c r="J176" s="162"/>
      <c r="K176" s="124"/>
      <c r="L176" s="124"/>
      <c r="M176" s="162"/>
      <c r="N176" s="124"/>
      <c r="O176" s="162"/>
      <c r="P176" s="83"/>
      <c r="Q176" s="83">
        <f>IFERROR(VLOOKUP(N176,入力表リスト!$A$3:$B$82,2,FALSE),0)</f>
        <v>0</v>
      </c>
      <c r="R176" s="83">
        <f t="shared" si="109"/>
        <v>0</v>
      </c>
      <c r="S176" s="83">
        <f t="shared" si="112"/>
        <v>0</v>
      </c>
      <c r="T176" s="26"/>
      <c r="U176" s="98"/>
      <c r="V176" s="83">
        <v>2</v>
      </c>
      <c r="W176" s="24" t="s">
        <v>1143</v>
      </c>
      <c r="X176" s="83"/>
      <c r="Y176" s="83">
        <v>2</v>
      </c>
      <c r="Z176" s="24" t="s">
        <v>1243</v>
      </c>
      <c r="AA176" s="83">
        <v>2</v>
      </c>
      <c r="AB176" s="83">
        <v>3285</v>
      </c>
      <c r="AC176" s="83">
        <f>IFERROR(VLOOKUP(Z176,入力表リスト!$A$3:$B$82,2,FALSE),0)</f>
        <v>200</v>
      </c>
      <c r="AD176" s="83">
        <f t="shared" si="118"/>
        <v>1314</v>
      </c>
      <c r="AE176" s="83">
        <f t="shared" si="113"/>
        <v>39420</v>
      </c>
      <c r="AF176" s="26" t="s">
        <v>791</v>
      </c>
      <c r="AG176" s="98"/>
      <c r="AH176" s="83"/>
      <c r="AI176" s="24"/>
      <c r="AJ176" s="83"/>
      <c r="AK176" s="83"/>
      <c r="AL176" s="24"/>
      <c r="AM176" s="83"/>
      <c r="AN176" s="83"/>
      <c r="AO176" s="83">
        <f>IFERROR(VLOOKUP(AL176,入力表リスト!$A$3:$B$82,2,FALSE),0)</f>
        <v>0</v>
      </c>
      <c r="AP176" s="83">
        <f t="shared" si="119"/>
        <v>0</v>
      </c>
      <c r="AQ176" s="83">
        <f t="shared" si="114"/>
        <v>0</v>
      </c>
      <c r="AR176" s="26"/>
      <c r="AS176" s="98"/>
      <c r="AT176" s="20"/>
      <c r="AU176" s="20"/>
      <c r="AV176" s="96">
        <f t="shared" si="115"/>
        <v>3285</v>
      </c>
      <c r="AW176" s="20"/>
      <c r="AX176" s="20">
        <f t="shared" si="124"/>
        <v>0</v>
      </c>
      <c r="AY176" s="20">
        <f t="shared" si="120"/>
        <v>0</v>
      </c>
      <c r="AZ176" s="96">
        <f t="shared" si="125"/>
        <v>1314</v>
      </c>
      <c r="BA176" s="96">
        <f t="shared" si="126"/>
        <v>39420</v>
      </c>
      <c r="BB176" s="20"/>
      <c r="BC176" s="20"/>
      <c r="BD176" s="20"/>
      <c r="BE176" s="20">
        <f t="shared" si="123"/>
        <v>0</v>
      </c>
      <c r="BF176" s="99"/>
      <c r="BG176" s="100"/>
      <c r="BH176" s="101"/>
      <c r="BI176" s="20"/>
      <c r="BJ176" s="20"/>
      <c r="BK176" s="64"/>
      <c r="BL176" s="64">
        <f t="shared" si="116"/>
        <v>2</v>
      </c>
      <c r="BM176" s="64">
        <f t="shared" si="117"/>
        <v>2</v>
      </c>
      <c r="BN176" s="64"/>
    </row>
    <row r="177" spans="1:66" s="58" customFormat="1" x14ac:dyDescent="0.45">
      <c r="A177" s="64"/>
      <c r="B177" s="126">
        <v>116</v>
      </c>
      <c r="C177" s="126">
        <v>1</v>
      </c>
      <c r="D177" s="126" t="s">
        <v>781</v>
      </c>
      <c r="E177" s="21" t="s">
        <v>755</v>
      </c>
      <c r="F177" s="2" t="s">
        <v>756</v>
      </c>
      <c r="G177" s="4" t="s">
        <v>419</v>
      </c>
      <c r="H177" s="3" t="s">
        <v>422</v>
      </c>
      <c r="I177" s="11" t="s">
        <v>782</v>
      </c>
      <c r="J177" s="83">
        <v>27</v>
      </c>
      <c r="K177" s="24" t="s">
        <v>875</v>
      </c>
      <c r="L177" s="24"/>
      <c r="M177" s="83">
        <v>27</v>
      </c>
      <c r="N177" s="24" t="s">
        <v>888</v>
      </c>
      <c r="O177" s="83">
        <v>27</v>
      </c>
      <c r="P177" s="83">
        <v>3285</v>
      </c>
      <c r="Q177" s="83">
        <f>IFERROR(VLOOKUP(N177,入力表リスト!$A$3:$B$82,2,FALSE),0)</f>
        <v>200</v>
      </c>
      <c r="R177" s="83">
        <f t="shared" si="109"/>
        <v>17739</v>
      </c>
      <c r="S177" s="83">
        <f t="shared" si="112"/>
        <v>532170</v>
      </c>
      <c r="T177" s="26"/>
      <c r="U177" s="98"/>
      <c r="V177" s="83"/>
      <c r="W177" s="24"/>
      <c r="X177" s="83"/>
      <c r="Y177" s="83"/>
      <c r="Z177" s="24"/>
      <c r="AA177" s="83"/>
      <c r="AB177" s="83"/>
      <c r="AC177" s="83">
        <f>IFERROR(VLOOKUP(Z177,入力表リスト!$A$3:$B$82,2,FALSE),0)</f>
        <v>0</v>
      </c>
      <c r="AD177" s="83">
        <f t="shared" si="118"/>
        <v>0</v>
      </c>
      <c r="AE177" s="83">
        <f t="shared" si="113"/>
        <v>0</v>
      </c>
      <c r="AF177" s="26"/>
      <c r="AG177" s="98"/>
      <c r="AH177" s="83"/>
      <c r="AI177" s="24"/>
      <c r="AJ177" s="83"/>
      <c r="AK177" s="83"/>
      <c r="AL177" s="24"/>
      <c r="AM177" s="83"/>
      <c r="AN177" s="83"/>
      <c r="AO177" s="83">
        <f>IFERROR(VLOOKUP(AL177,入力表リスト!$A$3:$B$82,2,FALSE),0)</f>
        <v>0</v>
      </c>
      <c r="AP177" s="83">
        <f t="shared" si="119"/>
        <v>0</v>
      </c>
      <c r="AQ177" s="83">
        <f t="shared" si="114"/>
        <v>0</v>
      </c>
      <c r="AR177" s="26"/>
      <c r="AS177" s="98"/>
      <c r="AT177" s="20"/>
      <c r="AU177" s="20"/>
      <c r="AV177" s="96">
        <f t="shared" si="115"/>
        <v>3285</v>
      </c>
      <c r="AW177" s="20"/>
      <c r="AX177" s="20">
        <f t="shared" si="124"/>
        <v>0</v>
      </c>
      <c r="AY177" s="20">
        <f t="shared" si="120"/>
        <v>0</v>
      </c>
      <c r="AZ177" s="96">
        <f t="shared" si="125"/>
        <v>17739</v>
      </c>
      <c r="BA177" s="96">
        <f t="shared" si="126"/>
        <v>532170</v>
      </c>
      <c r="BB177" s="20"/>
      <c r="BC177" s="20"/>
      <c r="BD177" s="20"/>
      <c r="BE177" s="20">
        <f t="shared" si="123"/>
        <v>0</v>
      </c>
      <c r="BF177" s="99"/>
      <c r="BG177" s="100"/>
      <c r="BH177" s="101"/>
      <c r="BI177" s="102" t="s">
        <v>790</v>
      </c>
      <c r="BJ177" s="103">
        <v>530</v>
      </c>
      <c r="BK177" s="64"/>
      <c r="BL177" s="64">
        <f t="shared" si="116"/>
        <v>27</v>
      </c>
      <c r="BM177" s="64">
        <f t="shared" si="117"/>
        <v>27</v>
      </c>
      <c r="BN177" s="64"/>
    </row>
    <row r="178" spans="1:66" s="58" customFormat="1" x14ac:dyDescent="0.45">
      <c r="A178" s="64"/>
      <c r="B178" s="126">
        <v>116</v>
      </c>
      <c r="C178" s="126">
        <v>2</v>
      </c>
      <c r="D178" s="126" t="s">
        <v>781</v>
      </c>
      <c r="E178" s="21" t="s">
        <v>755</v>
      </c>
      <c r="F178" s="2" t="s">
        <v>756</v>
      </c>
      <c r="G178" s="4" t="s">
        <v>419</v>
      </c>
      <c r="H178" s="3" t="s">
        <v>422</v>
      </c>
      <c r="I178" s="11" t="s">
        <v>782</v>
      </c>
      <c r="J178" s="83">
        <v>1</v>
      </c>
      <c r="K178" s="24" t="s">
        <v>875</v>
      </c>
      <c r="L178" s="24"/>
      <c r="M178" s="83">
        <v>1</v>
      </c>
      <c r="N178" s="24" t="s">
        <v>1415</v>
      </c>
      <c r="O178" s="83">
        <v>1</v>
      </c>
      <c r="P178" s="83">
        <v>3285</v>
      </c>
      <c r="Q178" s="83">
        <f>IFERROR(VLOOKUP(N178,入力表リスト!$A$3:$B$82,2,FALSE),0)</f>
        <v>190</v>
      </c>
      <c r="R178" s="83">
        <f t="shared" si="109"/>
        <v>624.15</v>
      </c>
      <c r="S178" s="83">
        <f t="shared" si="112"/>
        <v>18724.5</v>
      </c>
      <c r="T178" s="26" t="s">
        <v>1417</v>
      </c>
      <c r="U178" s="98"/>
      <c r="V178" s="83"/>
      <c r="W178" s="24"/>
      <c r="X178" s="83"/>
      <c r="Y178" s="83"/>
      <c r="Z178" s="24"/>
      <c r="AA178" s="83"/>
      <c r="AB178" s="83"/>
      <c r="AC178" s="83">
        <f>IFERROR(VLOOKUP(Z178,入力表リスト!$A$3:$B$82,2,FALSE),0)</f>
        <v>0</v>
      </c>
      <c r="AD178" s="83">
        <f t="shared" si="118"/>
        <v>0</v>
      </c>
      <c r="AE178" s="83">
        <f t="shared" si="113"/>
        <v>0</v>
      </c>
      <c r="AF178" s="26"/>
      <c r="AG178" s="98"/>
      <c r="AH178" s="83"/>
      <c r="AI178" s="24"/>
      <c r="AJ178" s="83"/>
      <c r="AK178" s="83"/>
      <c r="AL178" s="24"/>
      <c r="AM178" s="83"/>
      <c r="AN178" s="83"/>
      <c r="AO178" s="83">
        <f>IFERROR(VLOOKUP(AL178,入力表リスト!$A$3:$B$82,2,FALSE),0)</f>
        <v>0</v>
      </c>
      <c r="AP178" s="83">
        <f t="shared" si="119"/>
        <v>0</v>
      </c>
      <c r="AQ178" s="83">
        <f t="shared" si="114"/>
        <v>0</v>
      </c>
      <c r="AR178" s="26"/>
      <c r="AS178" s="98"/>
      <c r="AT178" s="20"/>
      <c r="AU178" s="20"/>
      <c r="AV178" s="96">
        <f t="shared" si="115"/>
        <v>3285</v>
      </c>
      <c r="AW178" s="20"/>
      <c r="AX178" s="20">
        <f t="shared" si="124"/>
        <v>0</v>
      </c>
      <c r="AY178" s="20">
        <f t="shared" si="120"/>
        <v>0</v>
      </c>
      <c r="AZ178" s="96">
        <f t="shared" si="125"/>
        <v>624.15</v>
      </c>
      <c r="BA178" s="96">
        <f t="shared" si="126"/>
        <v>18724.5</v>
      </c>
      <c r="BB178" s="20"/>
      <c r="BC178" s="20"/>
      <c r="BD178" s="20"/>
      <c r="BE178" s="20">
        <f t="shared" si="123"/>
        <v>0</v>
      </c>
      <c r="BF178" s="99"/>
      <c r="BG178" s="100"/>
      <c r="BH178" s="101"/>
      <c r="BI178" s="102" t="s">
        <v>788</v>
      </c>
      <c r="BJ178" s="103">
        <v>356</v>
      </c>
      <c r="BK178" s="64"/>
      <c r="BL178" s="64">
        <f t="shared" si="116"/>
        <v>1</v>
      </c>
      <c r="BM178" s="64">
        <f t="shared" si="117"/>
        <v>1</v>
      </c>
      <c r="BN178" s="64"/>
    </row>
    <row r="179" spans="1:66" s="58" customFormat="1" x14ac:dyDescent="0.45">
      <c r="A179" s="64"/>
      <c r="B179" s="126">
        <v>116</v>
      </c>
      <c r="C179" s="126">
        <v>3</v>
      </c>
      <c r="D179" s="126" t="s">
        <v>781</v>
      </c>
      <c r="E179" s="21" t="s">
        <v>755</v>
      </c>
      <c r="F179" s="2" t="s">
        <v>756</v>
      </c>
      <c r="G179" s="4" t="s">
        <v>419</v>
      </c>
      <c r="H179" s="3" t="s">
        <v>422</v>
      </c>
      <c r="I179" s="11" t="s">
        <v>782</v>
      </c>
      <c r="J179" s="83">
        <v>1</v>
      </c>
      <c r="K179" s="24" t="s">
        <v>1143</v>
      </c>
      <c r="L179" s="24"/>
      <c r="M179" s="83">
        <v>1</v>
      </c>
      <c r="N179" s="24" t="s">
        <v>1419</v>
      </c>
      <c r="O179" s="83">
        <v>1</v>
      </c>
      <c r="P179" s="83">
        <v>3285</v>
      </c>
      <c r="Q179" s="83">
        <f>IFERROR(VLOOKUP(N179,入力表リスト!$A$3:$B$82,2,FALSE),0)</f>
        <v>45</v>
      </c>
      <c r="R179" s="83">
        <f t="shared" si="109"/>
        <v>147.82499999999999</v>
      </c>
      <c r="S179" s="83">
        <f t="shared" si="112"/>
        <v>4434.75</v>
      </c>
      <c r="T179" s="26" t="s">
        <v>814</v>
      </c>
      <c r="U179" s="98"/>
      <c r="V179" s="83"/>
      <c r="W179" s="24"/>
      <c r="X179" s="83"/>
      <c r="Y179" s="83"/>
      <c r="Z179" s="24"/>
      <c r="AA179" s="83"/>
      <c r="AB179" s="83"/>
      <c r="AC179" s="83">
        <f>IFERROR(VLOOKUP(Z179,入力表リスト!$A$3:$B$82,2,FALSE),0)</f>
        <v>0</v>
      </c>
      <c r="AD179" s="83">
        <f t="shared" si="118"/>
        <v>0</v>
      </c>
      <c r="AE179" s="83">
        <f t="shared" si="113"/>
        <v>0</v>
      </c>
      <c r="AF179" s="26"/>
      <c r="AG179" s="98"/>
      <c r="AH179" s="83"/>
      <c r="AI179" s="24"/>
      <c r="AJ179" s="83"/>
      <c r="AK179" s="83"/>
      <c r="AL179" s="24"/>
      <c r="AM179" s="83"/>
      <c r="AN179" s="83"/>
      <c r="AO179" s="83">
        <f>IFERROR(VLOOKUP(AL179,入力表リスト!$A$3:$B$82,2,FALSE),0)</f>
        <v>0</v>
      </c>
      <c r="AP179" s="83">
        <f t="shared" si="119"/>
        <v>0</v>
      </c>
      <c r="AQ179" s="83">
        <f t="shared" si="114"/>
        <v>0</v>
      </c>
      <c r="AR179" s="26"/>
      <c r="AS179" s="98"/>
      <c r="AT179" s="20"/>
      <c r="AU179" s="20"/>
      <c r="AV179" s="96">
        <f t="shared" si="115"/>
        <v>3285</v>
      </c>
      <c r="AW179" s="20"/>
      <c r="AX179" s="20">
        <f t="shared" si="124"/>
        <v>0</v>
      </c>
      <c r="AY179" s="20">
        <f t="shared" si="120"/>
        <v>0</v>
      </c>
      <c r="AZ179" s="96">
        <f t="shared" si="125"/>
        <v>147.82499999999999</v>
      </c>
      <c r="BA179" s="96">
        <f t="shared" si="126"/>
        <v>4434.75</v>
      </c>
      <c r="BB179" s="20"/>
      <c r="BC179" s="20"/>
      <c r="BD179" s="20"/>
      <c r="BE179" s="20">
        <f t="shared" si="123"/>
        <v>0</v>
      </c>
      <c r="BF179" s="99"/>
      <c r="BG179" s="100"/>
      <c r="BH179" s="101"/>
      <c r="BI179" s="102" t="s">
        <v>790</v>
      </c>
      <c r="BJ179" s="103">
        <v>501</v>
      </c>
      <c r="BK179" s="64"/>
      <c r="BL179" s="64">
        <f t="shared" si="116"/>
        <v>1</v>
      </c>
      <c r="BM179" s="64">
        <f t="shared" si="117"/>
        <v>1</v>
      </c>
      <c r="BN179" s="64"/>
    </row>
    <row r="180" spans="1:66" s="58" customFormat="1" x14ac:dyDescent="0.45">
      <c r="A180" s="64"/>
      <c r="B180" s="20">
        <v>117</v>
      </c>
      <c r="C180" s="20"/>
      <c r="D180" s="20" t="s">
        <v>781</v>
      </c>
      <c r="E180" s="19" t="s">
        <v>208</v>
      </c>
      <c r="F180" s="2" t="s">
        <v>412</v>
      </c>
      <c r="G180" s="4" t="s">
        <v>414</v>
      </c>
      <c r="H180" s="3" t="s">
        <v>422</v>
      </c>
      <c r="I180" s="11" t="s">
        <v>627</v>
      </c>
      <c r="J180" s="83">
        <v>1</v>
      </c>
      <c r="K180" s="24" t="s">
        <v>874</v>
      </c>
      <c r="L180" s="24"/>
      <c r="M180" s="83">
        <v>1</v>
      </c>
      <c r="N180" s="24" t="s">
        <v>876</v>
      </c>
      <c r="O180" s="83">
        <v>1</v>
      </c>
      <c r="P180" s="83">
        <v>3285</v>
      </c>
      <c r="Q180" s="83">
        <f>IFERROR(VLOOKUP(N180,入力表リスト!$A$3:$B$82,2,FALSE),0)</f>
        <v>300</v>
      </c>
      <c r="R180" s="83">
        <f t="shared" ref="R180:R243" si="127">O180*P180*Q180/1000</f>
        <v>985.5</v>
      </c>
      <c r="S180" s="83">
        <f t="shared" si="112"/>
        <v>29565</v>
      </c>
      <c r="T180" s="26"/>
      <c r="U180" s="98"/>
      <c r="V180" s="83"/>
      <c r="W180" s="24"/>
      <c r="X180" s="83"/>
      <c r="Y180" s="83"/>
      <c r="Z180" s="24"/>
      <c r="AA180" s="83"/>
      <c r="AB180" s="83"/>
      <c r="AC180" s="83">
        <f>IFERROR(VLOOKUP(Z180,入力表リスト!$A$3:$B$82,2,FALSE),0)</f>
        <v>0</v>
      </c>
      <c r="AD180" s="83">
        <f t="shared" si="118"/>
        <v>0</v>
      </c>
      <c r="AE180" s="83">
        <f t="shared" si="113"/>
        <v>0</v>
      </c>
      <c r="AF180" s="26"/>
      <c r="AG180" s="98"/>
      <c r="AH180" s="83"/>
      <c r="AI180" s="24"/>
      <c r="AJ180" s="83"/>
      <c r="AK180" s="83"/>
      <c r="AL180" s="24"/>
      <c r="AM180" s="83"/>
      <c r="AN180" s="83"/>
      <c r="AO180" s="83">
        <f>IFERROR(VLOOKUP(AL180,入力表リスト!$A$3:$B$82,2,FALSE),0)</f>
        <v>0</v>
      </c>
      <c r="AP180" s="83">
        <f t="shared" si="119"/>
        <v>0</v>
      </c>
      <c r="AQ180" s="83">
        <f t="shared" si="114"/>
        <v>0</v>
      </c>
      <c r="AR180" s="26"/>
      <c r="AS180" s="98"/>
      <c r="AT180" s="20"/>
      <c r="AU180" s="20"/>
      <c r="AV180" s="96">
        <f t="shared" si="115"/>
        <v>3285</v>
      </c>
      <c r="AW180" s="20"/>
      <c r="AX180" s="20">
        <f t="shared" si="124"/>
        <v>0</v>
      </c>
      <c r="AY180" s="20">
        <f t="shared" si="120"/>
        <v>0</v>
      </c>
      <c r="AZ180" s="96">
        <f t="shared" si="125"/>
        <v>985.5</v>
      </c>
      <c r="BA180" s="96">
        <f t="shared" si="126"/>
        <v>29565</v>
      </c>
      <c r="BB180" s="20"/>
      <c r="BC180" s="20"/>
      <c r="BD180" s="20"/>
      <c r="BE180" s="20">
        <f t="shared" si="123"/>
        <v>0</v>
      </c>
      <c r="BF180" s="99"/>
      <c r="BG180" s="100"/>
      <c r="BH180" s="101"/>
      <c r="BI180" s="20"/>
      <c r="BJ180" s="20"/>
      <c r="BK180" s="64"/>
      <c r="BL180" s="64">
        <f t="shared" si="116"/>
        <v>1</v>
      </c>
      <c r="BM180" s="64">
        <f t="shared" si="117"/>
        <v>1</v>
      </c>
      <c r="BN180" s="64"/>
    </row>
    <row r="181" spans="1:66" s="58" customFormat="1" x14ac:dyDescent="0.45">
      <c r="A181" s="64"/>
      <c r="B181" s="20">
        <v>118</v>
      </c>
      <c r="C181" s="20"/>
      <c r="D181" s="20" t="s">
        <v>781</v>
      </c>
      <c r="E181" s="19" t="s">
        <v>80</v>
      </c>
      <c r="F181" s="2" t="s">
        <v>279</v>
      </c>
      <c r="G181" s="4" t="s">
        <v>415</v>
      </c>
      <c r="H181" s="3" t="s">
        <v>422</v>
      </c>
      <c r="I181" s="11" t="s">
        <v>495</v>
      </c>
      <c r="J181" s="83">
        <v>1</v>
      </c>
      <c r="K181" s="24" t="s">
        <v>1453</v>
      </c>
      <c r="L181" s="24"/>
      <c r="M181" s="83">
        <v>1</v>
      </c>
      <c r="N181" s="24" t="s">
        <v>890</v>
      </c>
      <c r="O181" s="83">
        <v>1</v>
      </c>
      <c r="P181" s="83">
        <v>3285</v>
      </c>
      <c r="Q181" s="83">
        <f>IFERROR(VLOOKUP(N181,入力表リスト!$A$3:$B$82,2,FALSE),0)</f>
        <v>200</v>
      </c>
      <c r="R181" s="83">
        <f t="shared" si="127"/>
        <v>657</v>
      </c>
      <c r="S181" s="83">
        <f t="shared" si="112"/>
        <v>19710</v>
      </c>
      <c r="T181" s="26"/>
      <c r="U181" s="98"/>
      <c r="V181" s="83"/>
      <c r="W181" s="24"/>
      <c r="X181" s="83"/>
      <c r="Y181" s="83"/>
      <c r="Z181" s="24"/>
      <c r="AA181" s="83"/>
      <c r="AB181" s="83"/>
      <c r="AC181" s="83">
        <f>IFERROR(VLOOKUP(Z181,入力表リスト!$A$3:$B$82,2,FALSE),0)</f>
        <v>0</v>
      </c>
      <c r="AD181" s="83">
        <f t="shared" si="118"/>
        <v>0</v>
      </c>
      <c r="AE181" s="83">
        <f t="shared" si="113"/>
        <v>0</v>
      </c>
      <c r="AF181" s="26"/>
      <c r="AG181" s="98"/>
      <c r="AH181" s="83"/>
      <c r="AI181" s="24"/>
      <c r="AJ181" s="83"/>
      <c r="AK181" s="83"/>
      <c r="AL181" s="24"/>
      <c r="AM181" s="83"/>
      <c r="AN181" s="83"/>
      <c r="AO181" s="83">
        <f>IFERROR(VLOOKUP(AL181,入力表リスト!$A$3:$B$82,2,FALSE),0)</f>
        <v>0</v>
      </c>
      <c r="AP181" s="83">
        <f t="shared" si="119"/>
        <v>0</v>
      </c>
      <c r="AQ181" s="83">
        <f t="shared" si="114"/>
        <v>0</v>
      </c>
      <c r="AR181" s="26"/>
      <c r="AS181" s="98"/>
      <c r="AT181" s="20"/>
      <c r="AU181" s="20"/>
      <c r="AV181" s="96">
        <f t="shared" si="115"/>
        <v>3285</v>
      </c>
      <c r="AW181" s="20"/>
      <c r="AX181" s="20">
        <f t="shared" si="124"/>
        <v>0</v>
      </c>
      <c r="AY181" s="20">
        <f t="shared" si="120"/>
        <v>0</v>
      </c>
      <c r="AZ181" s="96">
        <f t="shared" si="125"/>
        <v>657</v>
      </c>
      <c r="BA181" s="96">
        <f t="shared" si="126"/>
        <v>19710</v>
      </c>
      <c r="BB181" s="20"/>
      <c r="BC181" s="20"/>
      <c r="BD181" s="20"/>
      <c r="BE181" s="20">
        <f t="shared" si="123"/>
        <v>0</v>
      </c>
      <c r="BF181" s="99"/>
      <c r="BG181" s="100"/>
      <c r="BH181" s="101"/>
      <c r="BI181" s="20"/>
      <c r="BJ181" s="20"/>
      <c r="BK181" s="64"/>
      <c r="BL181" s="64">
        <f t="shared" si="116"/>
        <v>1</v>
      </c>
      <c r="BM181" s="64">
        <f t="shared" si="117"/>
        <v>1</v>
      </c>
      <c r="BN181" s="64"/>
    </row>
    <row r="182" spans="1:66" s="58" customFormat="1" x14ac:dyDescent="0.45">
      <c r="A182" s="64"/>
      <c r="B182" s="20">
        <v>119</v>
      </c>
      <c r="C182" s="20"/>
      <c r="D182" s="20" t="s">
        <v>781</v>
      </c>
      <c r="E182" s="19" t="s">
        <v>11</v>
      </c>
      <c r="F182" s="2" t="s">
        <v>214</v>
      </c>
      <c r="G182" s="4" t="s">
        <v>414</v>
      </c>
      <c r="H182" s="3" t="s">
        <v>426</v>
      </c>
      <c r="I182" s="11" t="s">
        <v>432</v>
      </c>
      <c r="J182" s="83">
        <v>3</v>
      </c>
      <c r="K182" s="24" t="s">
        <v>868</v>
      </c>
      <c r="L182" s="24"/>
      <c r="M182" s="83">
        <v>3</v>
      </c>
      <c r="N182" s="24" t="s">
        <v>887</v>
      </c>
      <c r="O182" s="83">
        <v>3</v>
      </c>
      <c r="P182" s="83">
        <v>3285</v>
      </c>
      <c r="Q182" s="83">
        <f>IFERROR(VLOOKUP(N182,入力表リスト!$A$3:$B$82,2,FALSE),0)</f>
        <v>300</v>
      </c>
      <c r="R182" s="83">
        <f t="shared" si="127"/>
        <v>2956.5</v>
      </c>
      <c r="S182" s="83">
        <f t="shared" si="112"/>
        <v>88695</v>
      </c>
      <c r="T182" s="26"/>
      <c r="U182" s="98"/>
      <c r="V182" s="83"/>
      <c r="W182" s="24"/>
      <c r="X182" s="83"/>
      <c r="Y182" s="83"/>
      <c r="Z182" s="24"/>
      <c r="AA182" s="83"/>
      <c r="AB182" s="83"/>
      <c r="AC182" s="83">
        <f>IFERROR(VLOOKUP(Z182,入力表リスト!$A$3:$B$82,2,FALSE),0)</f>
        <v>0</v>
      </c>
      <c r="AD182" s="83">
        <f t="shared" si="118"/>
        <v>0</v>
      </c>
      <c r="AE182" s="83">
        <f t="shared" si="113"/>
        <v>0</v>
      </c>
      <c r="AF182" s="26"/>
      <c r="AG182" s="98"/>
      <c r="AH182" s="83"/>
      <c r="AI182" s="24"/>
      <c r="AJ182" s="83"/>
      <c r="AK182" s="83"/>
      <c r="AL182" s="24"/>
      <c r="AM182" s="83"/>
      <c r="AN182" s="83"/>
      <c r="AO182" s="83">
        <f>IFERROR(VLOOKUP(AL182,入力表リスト!$A$3:$B$82,2,FALSE),0)</f>
        <v>0</v>
      </c>
      <c r="AP182" s="83">
        <f t="shared" si="119"/>
        <v>0</v>
      </c>
      <c r="AQ182" s="83">
        <f t="shared" si="114"/>
        <v>0</v>
      </c>
      <c r="AR182" s="26"/>
      <c r="AS182" s="98"/>
      <c r="AT182" s="20"/>
      <c r="AU182" s="20"/>
      <c r="AV182" s="96">
        <f t="shared" si="115"/>
        <v>3285</v>
      </c>
      <c r="AW182" s="20"/>
      <c r="AX182" s="20">
        <f t="shared" si="124"/>
        <v>0</v>
      </c>
      <c r="AY182" s="20">
        <f t="shared" si="120"/>
        <v>0</v>
      </c>
      <c r="AZ182" s="96">
        <f t="shared" si="125"/>
        <v>2956.5</v>
      </c>
      <c r="BA182" s="96">
        <f t="shared" si="126"/>
        <v>88695</v>
      </c>
      <c r="BB182" s="20"/>
      <c r="BC182" s="20"/>
      <c r="BD182" s="20"/>
      <c r="BE182" s="20">
        <f t="shared" si="123"/>
        <v>0</v>
      </c>
      <c r="BF182" s="99"/>
      <c r="BG182" s="100"/>
      <c r="BH182" s="101"/>
      <c r="BI182" s="102" t="s">
        <v>788</v>
      </c>
      <c r="BJ182" s="103">
        <v>372</v>
      </c>
      <c r="BK182" s="64"/>
      <c r="BL182" s="64">
        <f t="shared" si="116"/>
        <v>3</v>
      </c>
      <c r="BM182" s="64">
        <f t="shared" si="117"/>
        <v>3</v>
      </c>
      <c r="BN182" s="64"/>
    </row>
    <row r="183" spans="1:66" s="58" customFormat="1" x14ac:dyDescent="0.45">
      <c r="A183" s="64"/>
      <c r="B183" s="20">
        <v>120</v>
      </c>
      <c r="C183" s="20"/>
      <c r="D183" s="20" t="s">
        <v>781</v>
      </c>
      <c r="E183" s="19" t="s">
        <v>16</v>
      </c>
      <c r="F183" s="2" t="s">
        <v>218</v>
      </c>
      <c r="G183" s="4" t="s">
        <v>414</v>
      </c>
      <c r="H183" s="3" t="s">
        <v>426</v>
      </c>
      <c r="I183" s="11" t="s">
        <v>435</v>
      </c>
      <c r="J183" s="83">
        <v>2</v>
      </c>
      <c r="K183" s="24" t="s">
        <v>868</v>
      </c>
      <c r="L183" s="24"/>
      <c r="M183" s="83">
        <v>2</v>
      </c>
      <c r="N183" s="24" t="s">
        <v>887</v>
      </c>
      <c r="O183" s="83">
        <v>2</v>
      </c>
      <c r="P183" s="83">
        <v>3285</v>
      </c>
      <c r="Q183" s="83">
        <f>IFERROR(VLOOKUP(N183,入力表リスト!$A$3:$B$82,2,FALSE),0)</f>
        <v>300</v>
      </c>
      <c r="R183" s="83">
        <f t="shared" si="127"/>
        <v>1971</v>
      </c>
      <c r="S183" s="83">
        <f t="shared" si="112"/>
        <v>59130</v>
      </c>
      <c r="T183" s="26"/>
      <c r="U183" s="98"/>
      <c r="V183" s="83"/>
      <c r="W183" s="24"/>
      <c r="X183" s="83"/>
      <c r="Y183" s="83"/>
      <c r="Z183" s="24"/>
      <c r="AA183" s="83"/>
      <c r="AB183" s="83"/>
      <c r="AC183" s="83">
        <f>IFERROR(VLOOKUP(Z183,入力表リスト!$A$3:$B$82,2,FALSE),0)</f>
        <v>0</v>
      </c>
      <c r="AD183" s="83">
        <f t="shared" si="118"/>
        <v>0</v>
      </c>
      <c r="AE183" s="83">
        <f t="shared" si="113"/>
        <v>0</v>
      </c>
      <c r="AF183" s="26"/>
      <c r="AG183" s="98"/>
      <c r="AH183" s="83"/>
      <c r="AI183" s="24"/>
      <c r="AJ183" s="83"/>
      <c r="AK183" s="83"/>
      <c r="AL183" s="24"/>
      <c r="AM183" s="83"/>
      <c r="AN183" s="83"/>
      <c r="AO183" s="83">
        <f>IFERROR(VLOOKUP(AL183,入力表リスト!$A$3:$B$82,2,FALSE),0)</f>
        <v>0</v>
      </c>
      <c r="AP183" s="83">
        <f t="shared" si="119"/>
        <v>0</v>
      </c>
      <c r="AQ183" s="83">
        <f t="shared" si="114"/>
        <v>0</v>
      </c>
      <c r="AR183" s="26"/>
      <c r="AS183" s="98"/>
      <c r="AT183" s="20"/>
      <c r="AU183" s="20"/>
      <c r="AV183" s="96">
        <f t="shared" si="115"/>
        <v>3285</v>
      </c>
      <c r="AW183" s="20"/>
      <c r="AX183" s="20">
        <f t="shared" si="124"/>
        <v>0</v>
      </c>
      <c r="AY183" s="20">
        <f t="shared" si="120"/>
        <v>0</v>
      </c>
      <c r="AZ183" s="96">
        <f t="shared" si="125"/>
        <v>1971</v>
      </c>
      <c r="BA183" s="96">
        <f t="shared" si="126"/>
        <v>59130</v>
      </c>
      <c r="BB183" s="20"/>
      <c r="BC183" s="20"/>
      <c r="BD183" s="20"/>
      <c r="BE183" s="20">
        <f t="shared" si="123"/>
        <v>0</v>
      </c>
      <c r="BF183" s="99"/>
      <c r="BG183" s="100"/>
      <c r="BH183" s="101"/>
      <c r="BI183" s="20"/>
      <c r="BJ183" s="20"/>
      <c r="BK183" s="64"/>
      <c r="BL183" s="64">
        <f t="shared" si="116"/>
        <v>2</v>
      </c>
      <c r="BM183" s="64">
        <f t="shared" si="117"/>
        <v>2</v>
      </c>
      <c r="BN183" s="64"/>
    </row>
    <row r="184" spans="1:66" s="58" customFormat="1" x14ac:dyDescent="0.45">
      <c r="A184" s="64"/>
      <c r="B184" s="20">
        <v>121</v>
      </c>
      <c r="C184" s="20"/>
      <c r="D184" s="20" t="s">
        <v>781</v>
      </c>
      <c r="E184" s="19" t="s">
        <v>20</v>
      </c>
      <c r="F184" s="2" t="s">
        <v>222</v>
      </c>
      <c r="G184" s="4" t="s">
        <v>414</v>
      </c>
      <c r="H184" s="3" t="s">
        <v>426</v>
      </c>
      <c r="I184" s="11" t="s">
        <v>439</v>
      </c>
      <c r="J184" s="83">
        <v>2</v>
      </c>
      <c r="K184" s="24" t="s">
        <v>807</v>
      </c>
      <c r="L184" s="24"/>
      <c r="M184" s="83">
        <v>2</v>
      </c>
      <c r="N184" s="24" t="s">
        <v>890</v>
      </c>
      <c r="O184" s="83">
        <v>2</v>
      </c>
      <c r="P184" s="83">
        <v>3285</v>
      </c>
      <c r="Q184" s="83">
        <f>IFERROR(VLOOKUP(N184,入力表リスト!$A$3:$B$82,2,FALSE),0)</f>
        <v>200</v>
      </c>
      <c r="R184" s="83">
        <f t="shared" si="127"/>
        <v>1314</v>
      </c>
      <c r="S184" s="83">
        <f t="shared" si="112"/>
        <v>39420</v>
      </c>
      <c r="T184" s="26"/>
      <c r="U184" s="98"/>
      <c r="V184" s="83"/>
      <c r="W184" s="24"/>
      <c r="X184" s="83"/>
      <c r="Y184" s="83"/>
      <c r="Z184" s="24"/>
      <c r="AA184" s="83"/>
      <c r="AB184" s="83"/>
      <c r="AC184" s="83">
        <f>IFERROR(VLOOKUP(Z184,入力表リスト!$A$3:$B$82,2,FALSE),0)</f>
        <v>0</v>
      </c>
      <c r="AD184" s="83">
        <f t="shared" si="118"/>
        <v>0</v>
      </c>
      <c r="AE184" s="83">
        <f t="shared" si="113"/>
        <v>0</v>
      </c>
      <c r="AF184" s="26"/>
      <c r="AG184" s="98"/>
      <c r="AH184" s="83"/>
      <c r="AI184" s="24"/>
      <c r="AJ184" s="83"/>
      <c r="AK184" s="83"/>
      <c r="AL184" s="24"/>
      <c r="AM184" s="83"/>
      <c r="AN184" s="83"/>
      <c r="AO184" s="83">
        <f>IFERROR(VLOOKUP(AL184,入力表リスト!$A$3:$B$82,2,FALSE),0)</f>
        <v>0</v>
      </c>
      <c r="AP184" s="83">
        <f t="shared" si="119"/>
        <v>0</v>
      </c>
      <c r="AQ184" s="83">
        <f t="shared" si="114"/>
        <v>0</v>
      </c>
      <c r="AR184" s="26"/>
      <c r="AS184" s="98"/>
      <c r="AT184" s="20"/>
      <c r="AU184" s="20"/>
      <c r="AV184" s="96">
        <f t="shared" si="115"/>
        <v>3285</v>
      </c>
      <c r="AW184" s="20"/>
      <c r="AX184" s="20">
        <f t="shared" si="124"/>
        <v>0</v>
      </c>
      <c r="AY184" s="20">
        <f t="shared" si="120"/>
        <v>0</v>
      </c>
      <c r="AZ184" s="96">
        <f t="shared" si="125"/>
        <v>1314</v>
      </c>
      <c r="BA184" s="96">
        <f t="shared" si="126"/>
        <v>39420</v>
      </c>
      <c r="BB184" s="20"/>
      <c r="BC184" s="20"/>
      <c r="BD184" s="20"/>
      <c r="BE184" s="20">
        <f t="shared" si="123"/>
        <v>0</v>
      </c>
      <c r="BF184" s="99"/>
      <c r="BG184" s="100"/>
      <c r="BH184" s="101"/>
      <c r="BI184" s="20"/>
      <c r="BJ184" s="20"/>
      <c r="BK184" s="64"/>
      <c r="BL184" s="64">
        <f t="shared" si="116"/>
        <v>2</v>
      </c>
      <c r="BM184" s="64">
        <f t="shared" si="117"/>
        <v>2</v>
      </c>
      <c r="BN184" s="64"/>
    </row>
    <row r="185" spans="1:66" s="58" customFormat="1" x14ac:dyDescent="0.45">
      <c r="A185" s="64"/>
      <c r="B185" s="126">
        <v>122</v>
      </c>
      <c r="C185" s="126">
        <v>1</v>
      </c>
      <c r="D185" s="126" t="s">
        <v>781</v>
      </c>
      <c r="E185" s="21" t="s">
        <v>635</v>
      </c>
      <c r="F185" s="2" t="s">
        <v>673</v>
      </c>
      <c r="G185" s="4" t="s">
        <v>418</v>
      </c>
      <c r="H185" s="3" t="s">
        <v>426</v>
      </c>
      <c r="I185" s="11" t="s">
        <v>715</v>
      </c>
      <c r="J185" s="83">
        <v>11</v>
      </c>
      <c r="K185" s="24" t="s">
        <v>1506</v>
      </c>
      <c r="L185" s="24"/>
      <c r="M185" s="83">
        <v>11</v>
      </c>
      <c r="N185" s="24" t="s">
        <v>886</v>
      </c>
      <c r="O185" s="83">
        <v>11</v>
      </c>
      <c r="P185" s="83">
        <v>3285</v>
      </c>
      <c r="Q185" s="83">
        <f>IFERROR(VLOOKUP(N185,入力表リスト!$A$3:$B$82,2,FALSE),0)</f>
        <v>100</v>
      </c>
      <c r="R185" s="83">
        <f t="shared" si="127"/>
        <v>3613.5</v>
      </c>
      <c r="S185" s="83">
        <f t="shared" si="112"/>
        <v>108405</v>
      </c>
      <c r="T185" s="26"/>
      <c r="U185" s="98"/>
      <c r="V185" s="83"/>
      <c r="W185" s="24"/>
      <c r="X185" s="83"/>
      <c r="Y185" s="83"/>
      <c r="Z185" s="24"/>
      <c r="AA185" s="83"/>
      <c r="AB185" s="83"/>
      <c r="AC185" s="83">
        <f>IFERROR(VLOOKUP(Z185,入力表リスト!$A$3:$B$82,2,FALSE),0)</f>
        <v>0</v>
      </c>
      <c r="AD185" s="83">
        <f t="shared" si="118"/>
        <v>0</v>
      </c>
      <c r="AE185" s="83">
        <f t="shared" si="113"/>
        <v>0</v>
      </c>
      <c r="AF185" s="26"/>
      <c r="AG185" s="98"/>
      <c r="AH185" s="83"/>
      <c r="AI185" s="24"/>
      <c r="AJ185" s="83"/>
      <c r="AK185" s="83"/>
      <c r="AL185" s="24"/>
      <c r="AM185" s="83"/>
      <c r="AN185" s="83"/>
      <c r="AO185" s="83">
        <f>IFERROR(VLOOKUP(AL185,入力表リスト!$A$3:$B$82,2,FALSE),0)</f>
        <v>0</v>
      </c>
      <c r="AP185" s="83">
        <f t="shared" si="119"/>
        <v>0</v>
      </c>
      <c r="AQ185" s="83">
        <f t="shared" si="114"/>
        <v>0</v>
      </c>
      <c r="AR185" s="26"/>
      <c r="AS185" s="98"/>
      <c r="AT185" s="20"/>
      <c r="AU185" s="20"/>
      <c r="AV185" s="96">
        <f t="shared" si="115"/>
        <v>3285</v>
      </c>
      <c r="AW185" s="20"/>
      <c r="AX185" s="20">
        <f t="shared" si="124"/>
        <v>0</v>
      </c>
      <c r="AY185" s="20">
        <f t="shared" si="120"/>
        <v>0</v>
      </c>
      <c r="AZ185" s="96">
        <f t="shared" si="125"/>
        <v>3613.5</v>
      </c>
      <c r="BA185" s="96">
        <f t="shared" si="126"/>
        <v>108405</v>
      </c>
      <c r="BB185" s="20"/>
      <c r="BC185" s="20"/>
      <c r="BD185" s="20"/>
      <c r="BE185" s="20">
        <f t="shared" si="123"/>
        <v>0</v>
      </c>
      <c r="BF185" s="99"/>
      <c r="BG185" s="100"/>
      <c r="BH185" s="101"/>
      <c r="BI185" s="20"/>
      <c r="BJ185" s="20"/>
      <c r="BK185" s="64"/>
      <c r="BL185" s="64">
        <f t="shared" si="116"/>
        <v>11</v>
      </c>
      <c r="BM185" s="64">
        <f t="shared" si="117"/>
        <v>11</v>
      </c>
      <c r="BN185" s="64"/>
    </row>
    <row r="186" spans="1:66" s="58" customFormat="1" x14ac:dyDescent="0.45">
      <c r="A186" s="64"/>
      <c r="B186" s="126">
        <v>122</v>
      </c>
      <c r="C186" s="126">
        <v>2</v>
      </c>
      <c r="D186" s="126" t="s">
        <v>781</v>
      </c>
      <c r="E186" s="21" t="s">
        <v>635</v>
      </c>
      <c r="F186" s="2" t="s">
        <v>673</v>
      </c>
      <c r="G186" s="4" t="s">
        <v>418</v>
      </c>
      <c r="H186" s="3" t="s">
        <v>426</v>
      </c>
      <c r="I186" s="11" t="s">
        <v>715</v>
      </c>
      <c r="J186" s="83">
        <v>1</v>
      </c>
      <c r="K186" s="24" t="s">
        <v>1124</v>
      </c>
      <c r="L186" s="24"/>
      <c r="M186" s="83">
        <v>1</v>
      </c>
      <c r="N186" s="24" t="s">
        <v>795</v>
      </c>
      <c r="O186" s="83">
        <v>1</v>
      </c>
      <c r="P186" s="83">
        <v>3285</v>
      </c>
      <c r="Q186" s="83">
        <f>IFERROR(VLOOKUP(N186,入力表リスト!$A$3:$B$82,2,FALSE),0)</f>
        <v>0</v>
      </c>
      <c r="R186" s="83">
        <f t="shared" si="127"/>
        <v>0</v>
      </c>
      <c r="S186" s="83">
        <f t="shared" si="112"/>
        <v>0</v>
      </c>
      <c r="T186" s="123" t="s">
        <v>1388</v>
      </c>
      <c r="U186" s="98"/>
      <c r="V186" s="83"/>
      <c r="W186" s="24"/>
      <c r="X186" s="83"/>
      <c r="Y186" s="83"/>
      <c r="Z186" s="24"/>
      <c r="AA186" s="83"/>
      <c r="AB186" s="83"/>
      <c r="AC186" s="83">
        <f>IFERROR(VLOOKUP(Z186,入力表リスト!$A$3:$B$82,2,FALSE),0)</f>
        <v>0</v>
      </c>
      <c r="AD186" s="83">
        <f t="shared" si="118"/>
        <v>0</v>
      </c>
      <c r="AE186" s="83">
        <f t="shared" si="113"/>
        <v>0</v>
      </c>
      <c r="AF186" s="26"/>
      <c r="AG186" s="98"/>
      <c r="AH186" s="83"/>
      <c r="AI186" s="24"/>
      <c r="AJ186" s="83"/>
      <c r="AK186" s="83"/>
      <c r="AL186" s="24"/>
      <c r="AM186" s="83"/>
      <c r="AN186" s="83"/>
      <c r="AO186" s="83">
        <f>IFERROR(VLOOKUP(AL186,入力表リスト!$A$3:$B$82,2,FALSE),0)</f>
        <v>0</v>
      </c>
      <c r="AP186" s="83">
        <f t="shared" si="119"/>
        <v>0</v>
      </c>
      <c r="AQ186" s="83">
        <f t="shared" si="114"/>
        <v>0</v>
      </c>
      <c r="AR186" s="26"/>
      <c r="AS186" s="98"/>
      <c r="AT186" s="20"/>
      <c r="AU186" s="20"/>
      <c r="AV186" s="96">
        <f t="shared" si="115"/>
        <v>3285</v>
      </c>
      <c r="AW186" s="20"/>
      <c r="AX186" s="20">
        <f t="shared" si="124"/>
        <v>0</v>
      </c>
      <c r="AY186" s="20">
        <f t="shared" si="120"/>
        <v>0</v>
      </c>
      <c r="AZ186" s="96">
        <f t="shared" si="125"/>
        <v>0</v>
      </c>
      <c r="BA186" s="96">
        <f t="shared" si="126"/>
        <v>0</v>
      </c>
      <c r="BB186" s="20"/>
      <c r="BC186" s="20"/>
      <c r="BD186" s="20"/>
      <c r="BE186" s="20">
        <f t="shared" si="123"/>
        <v>0</v>
      </c>
      <c r="BF186" s="99"/>
      <c r="BG186" s="100"/>
      <c r="BH186" s="101"/>
      <c r="BI186" s="20"/>
      <c r="BJ186" s="20"/>
      <c r="BK186" s="64"/>
      <c r="BL186" s="64">
        <f t="shared" si="116"/>
        <v>1</v>
      </c>
      <c r="BM186" s="64">
        <f t="shared" si="117"/>
        <v>1</v>
      </c>
      <c r="BN186" s="64"/>
    </row>
    <row r="187" spans="1:66" s="58" customFormat="1" x14ac:dyDescent="0.45">
      <c r="A187" s="64"/>
      <c r="B187" s="126">
        <v>122</v>
      </c>
      <c r="C187" s="126">
        <v>3</v>
      </c>
      <c r="D187" s="126" t="s">
        <v>781</v>
      </c>
      <c r="E187" s="21" t="s">
        <v>635</v>
      </c>
      <c r="F187" s="2" t="s">
        <v>673</v>
      </c>
      <c r="G187" s="4" t="s">
        <v>418</v>
      </c>
      <c r="H187" s="3" t="s">
        <v>426</v>
      </c>
      <c r="I187" s="11" t="s">
        <v>715</v>
      </c>
      <c r="J187" s="83"/>
      <c r="K187" s="24"/>
      <c r="L187" s="24"/>
      <c r="M187" s="83"/>
      <c r="N187" s="24"/>
      <c r="O187" s="83"/>
      <c r="P187" s="83"/>
      <c r="Q187" s="83">
        <f>IFERROR(VLOOKUP(N187,入力表リスト!$A$3:$B$82,2,FALSE),0)</f>
        <v>0</v>
      </c>
      <c r="R187" s="83">
        <f t="shared" si="127"/>
        <v>0</v>
      </c>
      <c r="S187" s="83">
        <f t="shared" si="112"/>
        <v>0</v>
      </c>
      <c r="T187" s="26"/>
      <c r="U187" s="98"/>
      <c r="V187" s="83">
        <v>12</v>
      </c>
      <c r="W187" s="24" t="s">
        <v>1241</v>
      </c>
      <c r="X187" s="83"/>
      <c r="Y187" s="83">
        <v>12</v>
      </c>
      <c r="Z187" s="24" t="s">
        <v>1019</v>
      </c>
      <c r="AA187" s="83">
        <v>12</v>
      </c>
      <c r="AB187" s="83">
        <v>3285</v>
      </c>
      <c r="AC187" s="83">
        <f>IFERROR(VLOOKUP(Z187,入力表リスト!$A$3:$B$82,2,FALSE),0)</f>
        <v>22</v>
      </c>
      <c r="AD187" s="83">
        <f t="shared" si="118"/>
        <v>867.24</v>
      </c>
      <c r="AE187" s="83">
        <f t="shared" si="113"/>
        <v>26017.200000000001</v>
      </c>
      <c r="AF187" s="104" t="s">
        <v>791</v>
      </c>
      <c r="AG187" s="98"/>
      <c r="AH187" s="83"/>
      <c r="AI187" s="24"/>
      <c r="AJ187" s="83"/>
      <c r="AK187" s="83"/>
      <c r="AL187" s="24"/>
      <c r="AM187" s="83"/>
      <c r="AN187" s="83"/>
      <c r="AO187" s="83">
        <f>IFERROR(VLOOKUP(AL187,入力表リスト!$A$3:$B$82,2,FALSE),0)</f>
        <v>0</v>
      </c>
      <c r="AP187" s="83">
        <f t="shared" si="119"/>
        <v>0</v>
      </c>
      <c r="AQ187" s="83">
        <f t="shared" si="114"/>
        <v>0</v>
      </c>
      <c r="AR187" s="26"/>
      <c r="AS187" s="98"/>
      <c r="AT187" s="20"/>
      <c r="AU187" s="20"/>
      <c r="AV187" s="96">
        <f t="shared" si="115"/>
        <v>3285</v>
      </c>
      <c r="AW187" s="20"/>
      <c r="AX187" s="20">
        <f t="shared" si="124"/>
        <v>0</v>
      </c>
      <c r="AY187" s="20">
        <f t="shared" si="120"/>
        <v>0</v>
      </c>
      <c r="AZ187" s="96">
        <f t="shared" si="125"/>
        <v>867.24</v>
      </c>
      <c r="BA187" s="96">
        <f t="shared" si="126"/>
        <v>26017.200000000001</v>
      </c>
      <c r="BB187" s="20"/>
      <c r="BC187" s="20"/>
      <c r="BD187" s="20"/>
      <c r="BE187" s="20">
        <f t="shared" si="123"/>
        <v>0</v>
      </c>
      <c r="BF187" s="99"/>
      <c r="BG187" s="100"/>
      <c r="BH187" s="101"/>
      <c r="BI187" s="20"/>
      <c r="BJ187" s="20"/>
      <c r="BK187" s="64"/>
      <c r="BL187" s="64">
        <f t="shared" si="116"/>
        <v>12</v>
      </c>
      <c r="BM187" s="64">
        <f t="shared" si="117"/>
        <v>12</v>
      </c>
      <c r="BN187" s="64"/>
    </row>
    <row r="188" spans="1:66" s="58" customFormat="1" x14ac:dyDescent="0.45">
      <c r="A188" s="64"/>
      <c r="B188" s="20">
        <v>123</v>
      </c>
      <c r="C188" s="20"/>
      <c r="D188" s="20" t="s">
        <v>781</v>
      </c>
      <c r="E188" s="20" t="s">
        <v>30</v>
      </c>
      <c r="F188" s="2" t="s">
        <v>232</v>
      </c>
      <c r="G188" s="4" t="s">
        <v>415</v>
      </c>
      <c r="H188" s="3" t="s">
        <v>426</v>
      </c>
      <c r="I188" s="11" t="s">
        <v>447</v>
      </c>
      <c r="J188" s="83">
        <v>1</v>
      </c>
      <c r="K188" s="24" t="s">
        <v>1221</v>
      </c>
      <c r="L188" s="24"/>
      <c r="M188" s="83">
        <v>1</v>
      </c>
      <c r="N188" s="24" t="s">
        <v>876</v>
      </c>
      <c r="O188" s="83">
        <v>1</v>
      </c>
      <c r="P188" s="83">
        <v>3285</v>
      </c>
      <c r="Q188" s="83">
        <f>IFERROR(VLOOKUP(N188,入力表リスト!$A$3:$B$82,2,FALSE),0)</f>
        <v>300</v>
      </c>
      <c r="R188" s="83">
        <f t="shared" si="127"/>
        <v>985.5</v>
      </c>
      <c r="S188" s="83">
        <f t="shared" si="112"/>
        <v>29565</v>
      </c>
      <c r="T188" s="26"/>
      <c r="U188" s="98"/>
      <c r="V188" s="83"/>
      <c r="W188" s="24"/>
      <c r="X188" s="83"/>
      <c r="Y188" s="83"/>
      <c r="Z188" s="24"/>
      <c r="AA188" s="83"/>
      <c r="AB188" s="83"/>
      <c r="AC188" s="83">
        <f>IFERROR(VLOOKUP(Z188,入力表リスト!$A$3:$B$82,2,FALSE),0)</f>
        <v>0</v>
      </c>
      <c r="AD188" s="83">
        <f t="shared" si="118"/>
        <v>0</v>
      </c>
      <c r="AE188" s="83">
        <f t="shared" si="113"/>
        <v>0</v>
      </c>
      <c r="AF188" s="26"/>
      <c r="AG188" s="98"/>
      <c r="AH188" s="83"/>
      <c r="AI188" s="24"/>
      <c r="AJ188" s="83"/>
      <c r="AK188" s="83"/>
      <c r="AL188" s="24"/>
      <c r="AM188" s="83"/>
      <c r="AN188" s="83"/>
      <c r="AO188" s="83">
        <f>IFERROR(VLOOKUP(AL188,入力表リスト!$A$3:$B$82,2,FALSE),0)</f>
        <v>0</v>
      </c>
      <c r="AP188" s="83">
        <f t="shared" si="119"/>
        <v>0</v>
      </c>
      <c r="AQ188" s="83">
        <f t="shared" si="114"/>
        <v>0</v>
      </c>
      <c r="AR188" s="26"/>
      <c r="AS188" s="98"/>
      <c r="AT188" s="20"/>
      <c r="AU188" s="20"/>
      <c r="AV188" s="96">
        <f t="shared" si="115"/>
        <v>3285</v>
      </c>
      <c r="AW188" s="20"/>
      <c r="AX188" s="20">
        <f t="shared" si="124"/>
        <v>0</v>
      </c>
      <c r="AY188" s="20">
        <f t="shared" si="120"/>
        <v>0</v>
      </c>
      <c r="AZ188" s="96">
        <f t="shared" si="125"/>
        <v>985.5</v>
      </c>
      <c r="BA188" s="96">
        <f t="shared" si="126"/>
        <v>29565</v>
      </c>
      <c r="BB188" s="20"/>
      <c r="BC188" s="20"/>
      <c r="BD188" s="20"/>
      <c r="BE188" s="20">
        <f t="shared" si="123"/>
        <v>0</v>
      </c>
      <c r="BF188" s="99"/>
      <c r="BG188" s="100"/>
      <c r="BH188" s="101"/>
      <c r="BI188" s="20"/>
      <c r="BJ188" s="20"/>
      <c r="BK188" s="64"/>
      <c r="BL188" s="64">
        <f t="shared" si="116"/>
        <v>1</v>
      </c>
      <c r="BM188" s="64">
        <f t="shared" si="117"/>
        <v>1</v>
      </c>
      <c r="BN188" s="64"/>
    </row>
    <row r="189" spans="1:66" s="58" customFormat="1" x14ac:dyDescent="0.45">
      <c r="A189" s="64"/>
      <c r="B189" s="20">
        <v>124</v>
      </c>
      <c r="C189" s="20"/>
      <c r="D189" s="20" t="s">
        <v>781</v>
      </c>
      <c r="E189" s="2" t="s">
        <v>636</v>
      </c>
      <c r="F189" s="2" t="s">
        <v>674</v>
      </c>
      <c r="G189" s="4" t="s">
        <v>415</v>
      </c>
      <c r="H189" s="3" t="s">
        <v>426</v>
      </c>
      <c r="I189" s="11" t="s">
        <v>716</v>
      </c>
      <c r="J189" s="83">
        <v>1</v>
      </c>
      <c r="K189" s="24" t="s">
        <v>1242</v>
      </c>
      <c r="L189" s="24"/>
      <c r="M189" s="83">
        <v>1</v>
      </c>
      <c r="N189" s="24" t="s">
        <v>887</v>
      </c>
      <c r="O189" s="83">
        <v>1</v>
      </c>
      <c r="P189" s="83">
        <v>3285</v>
      </c>
      <c r="Q189" s="83">
        <f>IFERROR(VLOOKUP(N189,入力表リスト!$A$3:$B$82,2,FALSE),0)</f>
        <v>300</v>
      </c>
      <c r="R189" s="83">
        <f t="shared" si="127"/>
        <v>985.5</v>
      </c>
      <c r="S189" s="83">
        <f t="shared" si="112"/>
        <v>29565</v>
      </c>
      <c r="T189" s="26"/>
      <c r="U189" s="98"/>
      <c r="V189" s="83"/>
      <c r="W189" s="24"/>
      <c r="X189" s="83"/>
      <c r="Y189" s="83"/>
      <c r="Z189" s="24"/>
      <c r="AA189" s="83"/>
      <c r="AB189" s="83"/>
      <c r="AC189" s="83">
        <f>IFERROR(VLOOKUP(Z189,入力表リスト!$A$3:$B$82,2,FALSE),0)</f>
        <v>0</v>
      </c>
      <c r="AD189" s="83">
        <f t="shared" si="118"/>
        <v>0</v>
      </c>
      <c r="AE189" s="83">
        <f t="shared" si="113"/>
        <v>0</v>
      </c>
      <c r="AF189" s="26"/>
      <c r="AG189" s="98"/>
      <c r="AH189" s="83"/>
      <c r="AI189" s="24"/>
      <c r="AJ189" s="83"/>
      <c r="AK189" s="83"/>
      <c r="AL189" s="24"/>
      <c r="AM189" s="83"/>
      <c r="AN189" s="83"/>
      <c r="AO189" s="83">
        <f>IFERROR(VLOOKUP(AL189,入力表リスト!$A$3:$B$82,2,FALSE),0)</f>
        <v>0</v>
      </c>
      <c r="AP189" s="83">
        <f t="shared" si="119"/>
        <v>0</v>
      </c>
      <c r="AQ189" s="83">
        <f t="shared" si="114"/>
        <v>0</v>
      </c>
      <c r="AR189" s="26"/>
      <c r="AS189" s="98"/>
      <c r="AT189" s="20"/>
      <c r="AU189" s="20"/>
      <c r="AV189" s="96">
        <f t="shared" si="115"/>
        <v>3285</v>
      </c>
      <c r="AW189" s="20"/>
      <c r="AX189" s="20">
        <f t="shared" si="124"/>
        <v>0</v>
      </c>
      <c r="AY189" s="20">
        <f t="shared" si="120"/>
        <v>0</v>
      </c>
      <c r="AZ189" s="96">
        <f t="shared" si="125"/>
        <v>985.5</v>
      </c>
      <c r="BA189" s="96">
        <f t="shared" si="126"/>
        <v>29565</v>
      </c>
      <c r="BB189" s="20"/>
      <c r="BC189" s="20"/>
      <c r="BD189" s="20"/>
      <c r="BE189" s="20">
        <f t="shared" si="123"/>
        <v>0</v>
      </c>
      <c r="BF189" s="99"/>
      <c r="BG189" s="100"/>
      <c r="BH189" s="101"/>
      <c r="BI189" s="20"/>
      <c r="BJ189" s="20"/>
      <c r="BK189" s="64"/>
      <c r="BL189" s="64">
        <f t="shared" si="116"/>
        <v>1</v>
      </c>
      <c r="BM189" s="64">
        <f t="shared" si="117"/>
        <v>1</v>
      </c>
      <c r="BN189" s="64"/>
    </row>
    <row r="190" spans="1:66" s="58" customFormat="1" x14ac:dyDescent="0.45">
      <c r="A190" s="64"/>
      <c r="B190" s="20">
        <v>125</v>
      </c>
      <c r="C190" s="20"/>
      <c r="D190" s="20" t="s">
        <v>781</v>
      </c>
      <c r="E190" s="19" t="s">
        <v>33</v>
      </c>
      <c r="F190" s="2" t="s">
        <v>236</v>
      </c>
      <c r="G190" s="4" t="s">
        <v>414</v>
      </c>
      <c r="H190" s="3" t="s">
        <v>426</v>
      </c>
      <c r="I190" s="11" t="s">
        <v>451</v>
      </c>
      <c r="J190" s="83">
        <v>1</v>
      </c>
      <c r="K190" s="24" t="s">
        <v>807</v>
      </c>
      <c r="L190" s="24"/>
      <c r="M190" s="83">
        <v>1</v>
      </c>
      <c r="N190" s="24" t="s">
        <v>888</v>
      </c>
      <c r="O190" s="83">
        <v>1</v>
      </c>
      <c r="P190" s="83">
        <v>3285</v>
      </c>
      <c r="Q190" s="83">
        <f>IFERROR(VLOOKUP(N190,入力表リスト!$A$3:$B$82,2,FALSE),0)</f>
        <v>200</v>
      </c>
      <c r="R190" s="83">
        <f t="shared" si="127"/>
        <v>657</v>
      </c>
      <c r="S190" s="83">
        <f t="shared" si="112"/>
        <v>19710</v>
      </c>
      <c r="T190" s="26"/>
      <c r="U190" s="98"/>
      <c r="V190" s="83"/>
      <c r="W190" s="24"/>
      <c r="X190" s="83"/>
      <c r="Y190" s="83"/>
      <c r="Z190" s="24"/>
      <c r="AA190" s="83"/>
      <c r="AB190" s="83"/>
      <c r="AC190" s="83">
        <f>IFERROR(VLOOKUP(Z190,入力表リスト!$A$3:$B$82,2,FALSE),0)</f>
        <v>0</v>
      </c>
      <c r="AD190" s="83">
        <f t="shared" si="118"/>
        <v>0</v>
      </c>
      <c r="AE190" s="83">
        <f t="shared" si="113"/>
        <v>0</v>
      </c>
      <c r="AF190" s="26"/>
      <c r="AG190" s="98"/>
      <c r="AH190" s="83"/>
      <c r="AI190" s="24"/>
      <c r="AJ190" s="83"/>
      <c r="AK190" s="83"/>
      <c r="AL190" s="24"/>
      <c r="AM190" s="83"/>
      <c r="AN190" s="83"/>
      <c r="AO190" s="83">
        <f>IFERROR(VLOOKUP(AL190,入力表リスト!$A$3:$B$82,2,FALSE),0)</f>
        <v>0</v>
      </c>
      <c r="AP190" s="83">
        <f t="shared" si="119"/>
        <v>0</v>
      </c>
      <c r="AQ190" s="83">
        <f t="shared" si="114"/>
        <v>0</v>
      </c>
      <c r="AR190" s="26"/>
      <c r="AS190" s="98"/>
      <c r="AT190" s="20"/>
      <c r="AU190" s="20"/>
      <c r="AV190" s="96">
        <f t="shared" si="115"/>
        <v>3285</v>
      </c>
      <c r="AW190" s="20"/>
      <c r="AX190" s="20">
        <f t="shared" si="124"/>
        <v>0</v>
      </c>
      <c r="AY190" s="20">
        <f t="shared" si="120"/>
        <v>0</v>
      </c>
      <c r="AZ190" s="96">
        <f t="shared" si="125"/>
        <v>657</v>
      </c>
      <c r="BA190" s="96">
        <f t="shared" si="126"/>
        <v>19710</v>
      </c>
      <c r="BB190" s="20"/>
      <c r="BC190" s="20"/>
      <c r="BD190" s="20"/>
      <c r="BE190" s="20">
        <f t="shared" si="123"/>
        <v>0</v>
      </c>
      <c r="BF190" s="99"/>
      <c r="BG190" s="100"/>
      <c r="BH190" s="101"/>
      <c r="BI190" s="20"/>
      <c r="BJ190" s="20"/>
      <c r="BK190" s="64"/>
      <c r="BL190" s="64">
        <f t="shared" si="116"/>
        <v>1</v>
      </c>
      <c r="BM190" s="64">
        <f t="shared" si="117"/>
        <v>1</v>
      </c>
      <c r="BN190" s="64"/>
    </row>
    <row r="191" spans="1:66" s="58" customFormat="1" x14ac:dyDescent="0.45">
      <c r="A191" s="64"/>
      <c r="B191" s="20">
        <v>126</v>
      </c>
      <c r="C191" s="20"/>
      <c r="D191" s="20" t="s">
        <v>781</v>
      </c>
      <c r="E191" s="19" t="s">
        <v>34</v>
      </c>
      <c r="F191" s="2" t="s">
        <v>237</v>
      </c>
      <c r="G191" s="4" t="s">
        <v>414</v>
      </c>
      <c r="H191" s="3" t="s">
        <v>426</v>
      </c>
      <c r="I191" s="11" t="s">
        <v>452</v>
      </c>
      <c r="J191" s="83">
        <v>1</v>
      </c>
      <c r="K191" s="24" t="s">
        <v>807</v>
      </c>
      <c r="L191" s="24"/>
      <c r="M191" s="83">
        <v>1</v>
      </c>
      <c r="N191" s="24" t="s">
        <v>1025</v>
      </c>
      <c r="O191" s="83">
        <v>1</v>
      </c>
      <c r="P191" s="83">
        <v>3285</v>
      </c>
      <c r="Q191" s="83">
        <f>IFERROR(VLOOKUP(N191,入力表リスト!$A$3:$B$82,2,FALSE),0)</f>
        <v>250</v>
      </c>
      <c r="R191" s="83">
        <f t="shared" si="127"/>
        <v>821.25</v>
      </c>
      <c r="S191" s="83">
        <f t="shared" si="112"/>
        <v>24637.5</v>
      </c>
      <c r="T191" s="123" t="s">
        <v>1527</v>
      </c>
      <c r="U191" s="98">
        <v>1</v>
      </c>
      <c r="V191" s="83"/>
      <c r="W191" s="24"/>
      <c r="X191" s="83"/>
      <c r="Y191" s="83"/>
      <c r="Z191" s="24"/>
      <c r="AA191" s="83"/>
      <c r="AB191" s="83"/>
      <c r="AC191" s="83">
        <f>IFERROR(VLOOKUP(Z191,入力表リスト!$A$3:$B$82,2,FALSE),0)</f>
        <v>0</v>
      </c>
      <c r="AD191" s="83">
        <f t="shared" si="118"/>
        <v>0</v>
      </c>
      <c r="AE191" s="83">
        <f t="shared" si="113"/>
        <v>0</v>
      </c>
      <c r="AF191" s="26"/>
      <c r="AG191" s="98"/>
      <c r="AH191" s="83"/>
      <c r="AI191" s="24"/>
      <c r="AJ191" s="83"/>
      <c r="AK191" s="83"/>
      <c r="AL191" s="24"/>
      <c r="AM191" s="83"/>
      <c r="AN191" s="83"/>
      <c r="AO191" s="83">
        <f>IFERROR(VLOOKUP(AL191,入力表リスト!$A$3:$B$82,2,FALSE),0)</f>
        <v>0</v>
      </c>
      <c r="AP191" s="83">
        <f t="shared" si="119"/>
        <v>0</v>
      </c>
      <c r="AQ191" s="83">
        <f t="shared" si="114"/>
        <v>0</v>
      </c>
      <c r="AR191" s="26"/>
      <c r="AS191" s="98"/>
      <c r="AT191" s="20"/>
      <c r="AU191" s="20"/>
      <c r="AV191" s="96">
        <f t="shared" si="115"/>
        <v>3285</v>
      </c>
      <c r="AW191" s="20"/>
      <c r="AX191" s="20">
        <f t="shared" si="124"/>
        <v>0</v>
      </c>
      <c r="AY191" s="20">
        <f t="shared" si="120"/>
        <v>0</v>
      </c>
      <c r="AZ191" s="96">
        <f t="shared" si="125"/>
        <v>821.25</v>
      </c>
      <c r="BA191" s="96">
        <f t="shared" si="126"/>
        <v>24637.5</v>
      </c>
      <c r="BB191" s="20"/>
      <c r="BC191" s="20"/>
      <c r="BD191" s="20"/>
      <c r="BE191" s="20">
        <f t="shared" si="123"/>
        <v>0</v>
      </c>
      <c r="BF191" s="99"/>
      <c r="BG191" s="100"/>
      <c r="BH191" s="101"/>
      <c r="BI191" s="20"/>
      <c r="BJ191" s="20"/>
      <c r="BK191" s="64"/>
      <c r="BL191" s="64">
        <f t="shared" si="116"/>
        <v>1</v>
      </c>
      <c r="BM191" s="64">
        <f t="shared" si="117"/>
        <v>1</v>
      </c>
      <c r="BN191" s="64"/>
    </row>
    <row r="192" spans="1:66" s="58" customFormat="1" x14ac:dyDescent="0.45">
      <c r="A192" s="64"/>
      <c r="B192" s="20">
        <v>127</v>
      </c>
      <c r="C192" s="84"/>
      <c r="D192" s="84" t="s">
        <v>781</v>
      </c>
      <c r="E192" s="107" t="s">
        <v>35</v>
      </c>
      <c r="F192" s="2" t="s">
        <v>238</v>
      </c>
      <c r="G192" s="4" t="s">
        <v>414</v>
      </c>
      <c r="H192" s="3" t="s">
        <v>426</v>
      </c>
      <c r="I192" s="11" t="s">
        <v>453</v>
      </c>
      <c r="J192" s="83">
        <v>1</v>
      </c>
      <c r="K192" s="24" t="s">
        <v>807</v>
      </c>
      <c r="L192" s="24"/>
      <c r="M192" s="83">
        <v>1</v>
      </c>
      <c r="N192" s="24" t="s">
        <v>1025</v>
      </c>
      <c r="O192" s="83">
        <v>1</v>
      </c>
      <c r="P192" s="83">
        <v>3285</v>
      </c>
      <c r="Q192" s="83">
        <f>IFERROR(VLOOKUP(N192,入力表リスト!$A$3:$B$82,2,FALSE),0)</f>
        <v>250</v>
      </c>
      <c r="R192" s="83">
        <f t="shared" si="127"/>
        <v>821.25</v>
      </c>
      <c r="S192" s="83">
        <f t="shared" si="112"/>
        <v>24637.5</v>
      </c>
      <c r="T192" s="26"/>
      <c r="U192" s="98"/>
      <c r="V192" s="83"/>
      <c r="W192" s="24"/>
      <c r="X192" s="83"/>
      <c r="Y192" s="83"/>
      <c r="Z192" s="24"/>
      <c r="AA192" s="83"/>
      <c r="AB192" s="83"/>
      <c r="AC192" s="83">
        <f>IFERROR(VLOOKUP(Z192,入力表リスト!$A$3:$B$82,2,FALSE),0)</f>
        <v>0</v>
      </c>
      <c r="AD192" s="83">
        <f t="shared" si="118"/>
        <v>0</v>
      </c>
      <c r="AE192" s="83">
        <f t="shared" si="113"/>
        <v>0</v>
      </c>
      <c r="AF192" s="26"/>
      <c r="AG192" s="98"/>
      <c r="AH192" s="83"/>
      <c r="AI192" s="24"/>
      <c r="AJ192" s="83"/>
      <c r="AK192" s="83"/>
      <c r="AL192" s="24"/>
      <c r="AM192" s="83"/>
      <c r="AN192" s="83"/>
      <c r="AO192" s="83">
        <f>IFERROR(VLOOKUP(AL192,入力表リスト!$A$3:$B$82,2,FALSE),0)</f>
        <v>0</v>
      </c>
      <c r="AP192" s="83">
        <f t="shared" si="119"/>
        <v>0</v>
      </c>
      <c r="AQ192" s="83">
        <f t="shared" si="114"/>
        <v>0</v>
      </c>
      <c r="AR192" s="26"/>
      <c r="AS192" s="98"/>
      <c r="AT192" s="20"/>
      <c r="AU192" s="20"/>
      <c r="AV192" s="96">
        <f t="shared" si="115"/>
        <v>3285</v>
      </c>
      <c r="AW192" s="20"/>
      <c r="AX192" s="20">
        <f t="shared" si="124"/>
        <v>0</v>
      </c>
      <c r="AY192" s="20">
        <f t="shared" si="120"/>
        <v>0</v>
      </c>
      <c r="AZ192" s="96">
        <f t="shared" si="125"/>
        <v>821.25</v>
      </c>
      <c r="BA192" s="96">
        <f t="shared" si="126"/>
        <v>24637.5</v>
      </c>
      <c r="BB192" s="20"/>
      <c r="BC192" s="20"/>
      <c r="BD192" s="20"/>
      <c r="BE192" s="20">
        <f t="shared" si="123"/>
        <v>0</v>
      </c>
      <c r="BF192" s="99"/>
      <c r="BG192" s="100"/>
      <c r="BH192" s="101"/>
      <c r="BI192" s="20"/>
      <c r="BJ192" s="20"/>
      <c r="BK192" s="64"/>
      <c r="BL192" s="64">
        <f t="shared" si="116"/>
        <v>1</v>
      </c>
      <c r="BM192" s="64">
        <f t="shared" si="117"/>
        <v>1</v>
      </c>
      <c r="BN192" s="64"/>
    </row>
    <row r="193" spans="1:66" s="58" customFormat="1" x14ac:dyDescent="0.45">
      <c r="A193" s="64"/>
      <c r="B193" s="23">
        <v>128</v>
      </c>
      <c r="C193" s="23">
        <v>1</v>
      </c>
      <c r="D193" s="23" t="s">
        <v>781</v>
      </c>
      <c r="E193" s="109" t="s">
        <v>36</v>
      </c>
      <c r="F193" s="2" t="s">
        <v>239</v>
      </c>
      <c r="G193" s="4" t="s">
        <v>414</v>
      </c>
      <c r="H193" s="3" t="s">
        <v>426</v>
      </c>
      <c r="I193" s="11" t="s">
        <v>454</v>
      </c>
      <c r="J193" s="83">
        <v>7</v>
      </c>
      <c r="K193" s="24" t="s">
        <v>1245</v>
      </c>
      <c r="L193" s="24"/>
      <c r="M193" s="83">
        <v>7</v>
      </c>
      <c r="N193" s="24" t="s">
        <v>887</v>
      </c>
      <c r="O193" s="83">
        <v>7</v>
      </c>
      <c r="P193" s="83">
        <v>3285</v>
      </c>
      <c r="Q193" s="83">
        <f>IFERROR(VLOOKUP(N193,入力表リスト!$A$3:$B$82,2,FALSE),0)</f>
        <v>300</v>
      </c>
      <c r="R193" s="83">
        <f t="shared" si="127"/>
        <v>6898.5</v>
      </c>
      <c r="S193" s="83">
        <f t="shared" si="112"/>
        <v>206955</v>
      </c>
      <c r="T193" s="26"/>
      <c r="U193" s="98"/>
      <c r="V193" s="83"/>
      <c r="W193" s="24"/>
      <c r="X193" s="83"/>
      <c r="Y193" s="83"/>
      <c r="Z193" s="24"/>
      <c r="AA193" s="83"/>
      <c r="AB193" s="83"/>
      <c r="AC193" s="83">
        <f>IFERROR(VLOOKUP(Z193,入力表リスト!$A$3:$B$82,2,FALSE),0)</f>
        <v>0</v>
      </c>
      <c r="AD193" s="83">
        <f t="shared" si="118"/>
        <v>0</v>
      </c>
      <c r="AE193" s="83">
        <f t="shared" si="113"/>
        <v>0</v>
      </c>
      <c r="AF193" s="26"/>
      <c r="AG193" s="98"/>
      <c r="AH193" s="83"/>
      <c r="AI193" s="24"/>
      <c r="AJ193" s="83"/>
      <c r="AK193" s="83"/>
      <c r="AL193" s="24"/>
      <c r="AM193" s="83"/>
      <c r="AN193" s="83"/>
      <c r="AO193" s="83">
        <f>IFERROR(VLOOKUP(AL193,入力表リスト!$A$3:$B$82,2,FALSE),0)</f>
        <v>0</v>
      </c>
      <c r="AP193" s="83">
        <f t="shared" si="119"/>
        <v>0</v>
      </c>
      <c r="AQ193" s="83">
        <f t="shared" si="114"/>
        <v>0</v>
      </c>
      <c r="AR193" s="26"/>
      <c r="AS193" s="98"/>
      <c r="AT193" s="20"/>
      <c r="AU193" s="20"/>
      <c r="AV193" s="96">
        <f t="shared" si="115"/>
        <v>3285</v>
      </c>
      <c r="AW193" s="20"/>
      <c r="AX193" s="20">
        <f t="shared" si="124"/>
        <v>0</v>
      </c>
      <c r="AY193" s="20">
        <f t="shared" si="120"/>
        <v>0</v>
      </c>
      <c r="AZ193" s="96">
        <f t="shared" si="125"/>
        <v>6898.5</v>
      </c>
      <c r="BA193" s="96">
        <f t="shared" si="126"/>
        <v>206955</v>
      </c>
      <c r="BB193" s="20"/>
      <c r="BC193" s="20"/>
      <c r="BD193" s="20"/>
      <c r="BE193" s="20">
        <f t="shared" si="123"/>
        <v>0</v>
      </c>
      <c r="BF193" s="99"/>
      <c r="BG193" s="100"/>
      <c r="BH193" s="101"/>
      <c r="BI193" s="102" t="s">
        <v>790</v>
      </c>
      <c r="BJ193" s="103">
        <v>794</v>
      </c>
      <c r="BK193" s="64"/>
      <c r="BL193" s="64">
        <f t="shared" si="116"/>
        <v>7</v>
      </c>
      <c r="BM193" s="64">
        <f t="shared" si="117"/>
        <v>7</v>
      </c>
      <c r="BN193" s="64"/>
    </row>
    <row r="194" spans="1:66" s="58" customFormat="1" x14ac:dyDescent="0.45">
      <c r="A194" s="64"/>
      <c r="B194" s="126">
        <v>128</v>
      </c>
      <c r="C194" s="126">
        <v>2</v>
      </c>
      <c r="D194" s="126" t="s">
        <v>781</v>
      </c>
      <c r="E194" s="21" t="s">
        <v>36</v>
      </c>
      <c r="F194" s="2" t="s">
        <v>239</v>
      </c>
      <c r="G194" s="4" t="s">
        <v>414</v>
      </c>
      <c r="H194" s="3" t="s">
        <v>426</v>
      </c>
      <c r="I194" s="11" t="s">
        <v>454</v>
      </c>
      <c r="J194" s="83"/>
      <c r="K194" s="24"/>
      <c r="L194" s="24"/>
      <c r="M194" s="83"/>
      <c r="N194" s="24"/>
      <c r="O194" s="83"/>
      <c r="P194" s="83"/>
      <c r="Q194" s="83">
        <f>IFERROR(VLOOKUP(N194,入力表リスト!$A$3:$B$82,2,FALSE),0)</f>
        <v>0</v>
      </c>
      <c r="R194" s="83">
        <f t="shared" si="127"/>
        <v>0</v>
      </c>
      <c r="S194" s="83">
        <f t="shared" si="112"/>
        <v>0</v>
      </c>
      <c r="T194" s="26"/>
      <c r="U194" s="98"/>
      <c r="V194" s="83">
        <v>4</v>
      </c>
      <c r="W194" s="24" t="s">
        <v>910</v>
      </c>
      <c r="X194" s="83"/>
      <c r="Y194" s="83">
        <v>4</v>
      </c>
      <c r="Z194" s="24" t="s">
        <v>1041</v>
      </c>
      <c r="AA194" s="83">
        <v>4</v>
      </c>
      <c r="AB194" s="83">
        <v>3285</v>
      </c>
      <c r="AC194" s="83">
        <f>IFERROR(VLOOKUP(Z194,入力表リスト!$A$3:$B$82,2,FALSE),0)</f>
        <v>40</v>
      </c>
      <c r="AD194" s="83">
        <f t="shared" si="118"/>
        <v>525.6</v>
      </c>
      <c r="AE194" s="83">
        <f t="shared" si="113"/>
        <v>15768</v>
      </c>
      <c r="AF194" s="26" t="s">
        <v>791</v>
      </c>
      <c r="AG194" s="98"/>
      <c r="AH194" s="83"/>
      <c r="AI194" s="24"/>
      <c r="AJ194" s="83"/>
      <c r="AK194" s="83"/>
      <c r="AL194" s="24"/>
      <c r="AM194" s="83"/>
      <c r="AN194" s="83"/>
      <c r="AO194" s="83">
        <f>IFERROR(VLOOKUP(AL194,入力表リスト!$A$3:$B$82,2,FALSE),0)</f>
        <v>0</v>
      </c>
      <c r="AP194" s="83">
        <f t="shared" si="119"/>
        <v>0</v>
      </c>
      <c r="AQ194" s="83">
        <f t="shared" si="114"/>
        <v>0</v>
      </c>
      <c r="AR194" s="26"/>
      <c r="AS194" s="98"/>
      <c r="AT194" s="20"/>
      <c r="AU194" s="20"/>
      <c r="AV194" s="96">
        <f t="shared" si="115"/>
        <v>3285</v>
      </c>
      <c r="AW194" s="20"/>
      <c r="AX194" s="20">
        <f t="shared" si="124"/>
        <v>0</v>
      </c>
      <c r="AY194" s="20">
        <f t="shared" si="120"/>
        <v>0</v>
      </c>
      <c r="AZ194" s="96">
        <f t="shared" si="125"/>
        <v>525.6</v>
      </c>
      <c r="BA194" s="96">
        <f t="shared" si="126"/>
        <v>15768</v>
      </c>
      <c r="BB194" s="20"/>
      <c r="BC194" s="20"/>
      <c r="BD194" s="20"/>
      <c r="BE194" s="20">
        <f t="shared" si="123"/>
        <v>0</v>
      </c>
      <c r="BF194" s="99"/>
      <c r="BG194" s="100"/>
      <c r="BH194" s="101"/>
      <c r="BI194" s="20"/>
      <c r="BJ194" s="20"/>
      <c r="BK194" s="64"/>
      <c r="BL194" s="64">
        <f t="shared" si="116"/>
        <v>4</v>
      </c>
      <c r="BM194" s="64">
        <f t="shared" si="117"/>
        <v>4</v>
      </c>
      <c r="BN194" s="64"/>
    </row>
    <row r="195" spans="1:66" s="58" customFormat="1" x14ac:dyDescent="0.45">
      <c r="A195" s="64"/>
      <c r="B195" s="20">
        <v>129</v>
      </c>
      <c r="C195" s="20"/>
      <c r="D195" s="20" t="s">
        <v>781</v>
      </c>
      <c r="E195" s="19" t="s">
        <v>40</v>
      </c>
      <c r="F195" s="2" t="s">
        <v>243</v>
      </c>
      <c r="G195" s="4" t="s">
        <v>414</v>
      </c>
      <c r="H195" s="3" t="s">
        <v>426</v>
      </c>
      <c r="I195" s="11" t="s">
        <v>458</v>
      </c>
      <c r="J195" s="83">
        <v>1</v>
      </c>
      <c r="K195" s="24" t="s">
        <v>807</v>
      </c>
      <c r="L195" s="24"/>
      <c r="M195" s="83">
        <v>1</v>
      </c>
      <c r="N195" s="24" t="s">
        <v>1243</v>
      </c>
      <c r="O195" s="83">
        <v>1</v>
      </c>
      <c r="P195" s="83">
        <v>3285</v>
      </c>
      <c r="Q195" s="83">
        <f>IFERROR(VLOOKUP(N195,入力表リスト!$A$3:$B$82,2,FALSE),0)</f>
        <v>200</v>
      </c>
      <c r="R195" s="83">
        <f t="shared" si="127"/>
        <v>657</v>
      </c>
      <c r="S195" s="83">
        <f t="shared" si="112"/>
        <v>19710</v>
      </c>
      <c r="T195" s="26"/>
      <c r="U195" s="98"/>
      <c r="V195" s="83"/>
      <c r="W195" s="24"/>
      <c r="X195" s="83"/>
      <c r="Y195" s="83"/>
      <c r="Z195" s="24"/>
      <c r="AA195" s="83"/>
      <c r="AB195" s="83"/>
      <c r="AC195" s="83">
        <f>IFERROR(VLOOKUP(Z195,入力表リスト!$A$3:$B$82,2,FALSE),0)</f>
        <v>0</v>
      </c>
      <c r="AD195" s="83">
        <f t="shared" si="118"/>
        <v>0</v>
      </c>
      <c r="AE195" s="83">
        <f t="shared" si="113"/>
        <v>0</v>
      </c>
      <c r="AF195" s="26"/>
      <c r="AG195" s="98"/>
      <c r="AH195" s="83"/>
      <c r="AI195" s="24"/>
      <c r="AJ195" s="83"/>
      <c r="AK195" s="83"/>
      <c r="AL195" s="24"/>
      <c r="AM195" s="83"/>
      <c r="AN195" s="83"/>
      <c r="AO195" s="83">
        <f>IFERROR(VLOOKUP(AL195,入力表リスト!$A$3:$B$82,2,FALSE),0)</f>
        <v>0</v>
      </c>
      <c r="AP195" s="83">
        <f t="shared" si="119"/>
        <v>0</v>
      </c>
      <c r="AQ195" s="83">
        <f t="shared" si="114"/>
        <v>0</v>
      </c>
      <c r="AR195" s="26"/>
      <c r="AS195" s="98"/>
      <c r="AT195" s="20"/>
      <c r="AU195" s="20"/>
      <c r="AV195" s="96">
        <f t="shared" si="115"/>
        <v>3285</v>
      </c>
      <c r="AW195" s="20"/>
      <c r="AX195" s="20">
        <f t="shared" si="124"/>
        <v>0</v>
      </c>
      <c r="AY195" s="20">
        <f t="shared" si="120"/>
        <v>0</v>
      </c>
      <c r="AZ195" s="96">
        <f t="shared" si="125"/>
        <v>657</v>
      </c>
      <c r="BA195" s="96">
        <f t="shared" si="126"/>
        <v>19710</v>
      </c>
      <c r="BB195" s="20"/>
      <c r="BC195" s="20"/>
      <c r="BD195" s="20"/>
      <c r="BE195" s="20">
        <f t="shared" si="123"/>
        <v>0</v>
      </c>
      <c r="BF195" s="99"/>
      <c r="BG195" s="100"/>
      <c r="BH195" s="101"/>
      <c r="BI195" s="20"/>
      <c r="BJ195" s="20"/>
      <c r="BK195" s="64"/>
      <c r="BL195" s="64">
        <f t="shared" si="116"/>
        <v>1</v>
      </c>
      <c r="BM195" s="64">
        <f t="shared" si="117"/>
        <v>1</v>
      </c>
      <c r="BN195" s="64"/>
    </row>
    <row r="196" spans="1:66" s="58" customFormat="1" x14ac:dyDescent="0.45">
      <c r="A196" s="64"/>
      <c r="B196" s="20">
        <v>130</v>
      </c>
      <c r="C196" s="20"/>
      <c r="D196" s="20" t="s">
        <v>781</v>
      </c>
      <c r="E196" s="19" t="s">
        <v>81</v>
      </c>
      <c r="F196" s="2" t="s">
        <v>806</v>
      </c>
      <c r="G196" s="4" t="s">
        <v>414</v>
      </c>
      <c r="H196" s="3" t="s">
        <v>426</v>
      </c>
      <c r="I196" s="11" t="s">
        <v>496</v>
      </c>
      <c r="J196" s="83">
        <v>1</v>
      </c>
      <c r="K196" s="24" t="s">
        <v>807</v>
      </c>
      <c r="L196" s="24"/>
      <c r="M196" s="83">
        <v>1</v>
      </c>
      <c r="N196" s="24" t="s">
        <v>1243</v>
      </c>
      <c r="O196" s="83">
        <v>1</v>
      </c>
      <c r="P196" s="83">
        <v>3285</v>
      </c>
      <c r="Q196" s="83">
        <f>IFERROR(VLOOKUP(N196,入力表リスト!$A$3:$B$82,2,FALSE),0)</f>
        <v>200</v>
      </c>
      <c r="R196" s="83">
        <f t="shared" si="127"/>
        <v>657</v>
      </c>
      <c r="S196" s="83">
        <f t="shared" si="112"/>
        <v>19710</v>
      </c>
      <c r="T196" s="26"/>
      <c r="U196" s="98"/>
      <c r="V196" s="83"/>
      <c r="W196" s="24"/>
      <c r="X196" s="83"/>
      <c r="Y196" s="83"/>
      <c r="Z196" s="24"/>
      <c r="AA196" s="83"/>
      <c r="AB196" s="83"/>
      <c r="AC196" s="83">
        <f>IFERROR(VLOOKUP(Z196,入力表リスト!$A$3:$B$82,2,FALSE),0)</f>
        <v>0</v>
      </c>
      <c r="AD196" s="83">
        <f t="shared" si="118"/>
        <v>0</v>
      </c>
      <c r="AE196" s="83">
        <f t="shared" si="113"/>
        <v>0</v>
      </c>
      <c r="AF196" s="26"/>
      <c r="AG196" s="98"/>
      <c r="AH196" s="83"/>
      <c r="AI196" s="24"/>
      <c r="AJ196" s="83"/>
      <c r="AK196" s="83"/>
      <c r="AL196" s="24"/>
      <c r="AM196" s="83"/>
      <c r="AN196" s="83"/>
      <c r="AO196" s="83">
        <f>IFERROR(VLOOKUP(AL196,入力表リスト!$A$3:$B$82,2,FALSE),0)</f>
        <v>0</v>
      </c>
      <c r="AP196" s="83">
        <f t="shared" si="119"/>
        <v>0</v>
      </c>
      <c r="AQ196" s="83">
        <f t="shared" si="114"/>
        <v>0</v>
      </c>
      <c r="AR196" s="26"/>
      <c r="AS196" s="98"/>
      <c r="AT196" s="20"/>
      <c r="AU196" s="20"/>
      <c r="AV196" s="96">
        <f t="shared" si="115"/>
        <v>3285</v>
      </c>
      <c r="AW196" s="20"/>
      <c r="AX196" s="20">
        <f t="shared" si="124"/>
        <v>0</v>
      </c>
      <c r="AY196" s="20">
        <f t="shared" si="120"/>
        <v>0</v>
      </c>
      <c r="AZ196" s="96">
        <f t="shared" si="125"/>
        <v>657</v>
      </c>
      <c r="BA196" s="96">
        <f t="shared" si="126"/>
        <v>19710</v>
      </c>
      <c r="BB196" s="20"/>
      <c r="BC196" s="20"/>
      <c r="BD196" s="20"/>
      <c r="BE196" s="20">
        <f t="shared" si="123"/>
        <v>0</v>
      </c>
      <c r="BF196" s="99"/>
      <c r="BG196" s="100"/>
      <c r="BH196" s="101"/>
      <c r="BI196" s="20"/>
      <c r="BJ196" s="20"/>
      <c r="BK196" s="64"/>
      <c r="BL196" s="64">
        <f t="shared" si="116"/>
        <v>1</v>
      </c>
      <c r="BM196" s="64">
        <f t="shared" si="117"/>
        <v>1</v>
      </c>
      <c r="BN196" s="64"/>
    </row>
    <row r="197" spans="1:66" s="58" customFormat="1" x14ac:dyDescent="0.45">
      <c r="A197" s="64"/>
      <c r="B197" s="20">
        <v>131</v>
      </c>
      <c r="C197" s="20"/>
      <c r="D197" s="20" t="s">
        <v>781</v>
      </c>
      <c r="E197" s="19" t="s">
        <v>41</v>
      </c>
      <c r="F197" s="2" t="s">
        <v>244</v>
      </c>
      <c r="G197" s="4" t="s">
        <v>414</v>
      </c>
      <c r="H197" s="3" t="s">
        <v>426</v>
      </c>
      <c r="I197" s="11" t="s">
        <v>459</v>
      </c>
      <c r="J197" s="83">
        <v>1</v>
      </c>
      <c r="K197" s="24" t="s">
        <v>807</v>
      </c>
      <c r="L197" s="24"/>
      <c r="M197" s="83">
        <v>1</v>
      </c>
      <c r="N197" s="24" t="s">
        <v>1243</v>
      </c>
      <c r="O197" s="83">
        <v>1</v>
      </c>
      <c r="P197" s="83">
        <v>3285</v>
      </c>
      <c r="Q197" s="83">
        <f>IFERROR(VLOOKUP(N197,入力表リスト!$A$3:$B$82,2,FALSE),0)</f>
        <v>200</v>
      </c>
      <c r="R197" s="83">
        <f t="shared" si="127"/>
        <v>657</v>
      </c>
      <c r="S197" s="83">
        <f t="shared" si="112"/>
        <v>19710</v>
      </c>
      <c r="T197" s="26"/>
      <c r="U197" s="98"/>
      <c r="V197" s="83"/>
      <c r="W197" s="24"/>
      <c r="X197" s="83"/>
      <c r="Y197" s="83"/>
      <c r="Z197" s="24"/>
      <c r="AA197" s="83"/>
      <c r="AB197" s="83"/>
      <c r="AC197" s="83">
        <f>IFERROR(VLOOKUP(Z197,入力表リスト!$A$3:$B$82,2,FALSE),0)</f>
        <v>0</v>
      </c>
      <c r="AD197" s="83">
        <f t="shared" si="118"/>
        <v>0</v>
      </c>
      <c r="AE197" s="83">
        <f t="shared" si="113"/>
        <v>0</v>
      </c>
      <c r="AF197" s="26"/>
      <c r="AG197" s="98"/>
      <c r="AH197" s="83"/>
      <c r="AI197" s="24"/>
      <c r="AJ197" s="83"/>
      <c r="AK197" s="83"/>
      <c r="AL197" s="24"/>
      <c r="AM197" s="83"/>
      <c r="AN197" s="83"/>
      <c r="AO197" s="83">
        <f>IFERROR(VLOOKUP(AL197,入力表リスト!$A$3:$B$82,2,FALSE),0)</f>
        <v>0</v>
      </c>
      <c r="AP197" s="83">
        <f t="shared" si="119"/>
        <v>0</v>
      </c>
      <c r="AQ197" s="83">
        <f t="shared" si="114"/>
        <v>0</v>
      </c>
      <c r="AR197" s="26"/>
      <c r="AS197" s="98"/>
      <c r="AT197" s="20"/>
      <c r="AU197" s="20"/>
      <c r="AV197" s="96">
        <f t="shared" si="115"/>
        <v>3285</v>
      </c>
      <c r="AW197" s="20"/>
      <c r="AX197" s="20">
        <f t="shared" si="124"/>
        <v>0</v>
      </c>
      <c r="AY197" s="20">
        <f t="shared" si="120"/>
        <v>0</v>
      </c>
      <c r="AZ197" s="96">
        <f t="shared" si="125"/>
        <v>657</v>
      </c>
      <c r="BA197" s="96">
        <f t="shared" si="126"/>
        <v>19710</v>
      </c>
      <c r="BB197" s="20"/>
      <c r="BC197" s="20"/>
      <c r="BD197" s="20"/>
      <c r="BE197" s="20">
        <f t="shared" si="123"/>
        <v>0</v>
      </c>
      <c r="BF197" s="99"/>
      <c r="BG197" s="100"/>
      <c r="BH197" s="101"/>
      <c r="BI197" s="20"/>
      <c r="BJ197" s="20"/>
      <c r="BK197" s="64"/>
      <c r="BL197" s="64">
        <f t="shared" si="116"/>
        <v>1</v>
      </c>
      <c r="BM197" s="64">
        <f t="shared" si="117"/>
        <v>1</v>
      </c>
      <c r="BN197" s="64"/>
    </row>
    <row r="198" spans="1:66" s="58" customFormat="1" x14ac:dyDescent="0.45">
      <c r="A198" s="64"/>
      <c r="B198" s="20">
        <v>132</v>
      </c>
      <c r="C198" s="20"/>
      <c r="D198" s="20" t="s">
        <v>781</v>
      </c>
      <c r="E198" s="19" t="s">
        <v>42</v>
      </c>
      <c r="F198" s="2" t="s">
        <v>245</v>
      </c>
      <c r="G198" s="4" t="s">
        <v>414</v>
      </c>
      <c r="H198" s="3" t="s">
        <v>426</v>
      </c>
      <c r="I198" s="11" t="s">
        <v>460</v>
      </c>
      <c r="J198" s="83">
        <v>8</v>
      </c>
      <c r="K198" s="24" t="s">
        <v>1505</v>
      </c>
      <c r="L198" s="24"/>
      <c r="M198" s="83">
        <v>8</v>
      </c>
      <c r="N198" s="24" t="s">
        <v>890</v>
      </c>
      <c r="O198" s="83">
        <v>8</v>
      </c>
      <c r="P198" s="83">
        <v>3285</v>
      </c>
      <c r="Q198" s="83">
        <f>IFERROR(VLOOKUP(N198,入力表リスト!$A$3:$B$82,2,FALSE),0)</f>
        <v>200</v>
      </c>
      <c r="R198" s="83">
        <f t="shared" si="127"/>
        <v>5256</v>
      </c>
      <c r="S198" s="83">
        <f t="shared" si="112"/>
        <v>157680</v>
      </c>
      <c r="T198" s="26"/>
      <c r="U198" s="98"/>
      <c r="V198" s="83"/>
      <c r="W198" s="24"/>
      <c r="X198" s="83"/>
      <c r="Y198" s="83"/>
      <c r="Z198" s="24"/>
      <c r="AA198" s="83"/>
      <c r="AB198" s="83"/>
      <c r="AC198" s="83">
        <f>IFERROR(VLOOKUP(Z198,入力表リスト!$A$3:$B$82,2,FALSE),0)</f>
        <v>0</v>
      </c>
      <c r="AD198" s="83">
        <f t="shared" si="118"/>
        <v>0</v>
      </c>
      <c r="AE198" s="83">
        <f t="shared" si="113"/>
        <v>0</v>
      </c>
      <c r="AF198" s="26"/>
      <c r="AG198" s="98"/>
      <c r="AH198" s="83"/>
      <c r="AI198" s="24"/>
      <c r="AJ198" s="83"/>
      <c r="AK198" s="83"/>
      <c r="AL198" s="24"/>
      <c r="AM198" s="83"/>
      <c r="AN198" s="83"/>
      <c r="AO198" s="83">
        <f>IFERROR(VLOOKUP(AL198,入力表リスト!$A$3:$B$82,2,FALSE),0)</f>
        <v>0</v>
      </c>
      <c r="AP198" s="83">
        <f t="shared" si="119"/>
        <v>0</v>
      </c>
      <c r="AQ198" s="83">
        <f t="shared" si="114"/>
        <v>0</v>
      </c>
      <c r="AR198" s="26"/>
      <c r="AS198" s="98"/>
      <c r="AT198" s="20"/>
      <c r="AU198" s="20"/>
      <c r="AV198" s="96">
        <f t="shared" si="115"/>
        <v>3285</v>
      </c>
      <c r="AW198" s="20"/>
      <c r="AX198" s="20">
        <f t="shared" si="124"/>
        <v>0</v>
      </c>
      <c r="AY198" s="20">
        <f t="shared" si="120"/>
        <v>0</v>
      </c>
      <c r="AZ198" s="96">
        <f t="shared" si="125"/>
        <v>5256</v>
      </c>
      <c r="BA198" s="96">
        <f t="shared" si="126"/>
        <v>157680</v>
      </c>
      <c r="BB198" s="20"/>
      <c r="BC198" s="20"/>
      <c r="BD198" s="20"/>
      <c r="BE198" s="20">
        <f t="shared" si="123"/>
        <v>0</v>
      </c>
      <c r="BF198" s="99"/>
      <c r="BG198" s="100"/>
      <c r="BH198" s="101"/>
      <c r="BI198" s="102" t="s">
        <v>787</v>
      </c>
      <c r="BJ198" s="103">
        <v>767</v>
      </c>
      <c r="BK198" s="64"/>
      <c r="BL198" s="64">
        <f t="shared" si="116"/>
        <v>8</v>
      </c>
      <c r="BM198" s="64">
        <f t="shared" si="117"/>
        <v>8</v>
      </c>
      <c r="BN198" s="64"/>
    </row>
    <row r="199" spans="1:66" s="58" customFormat="1" x14ac:dyDescent="0.45">
      <c r="A199" s="64"/>
      <c r="B199" s="20">
        <v>133</v>
      </c>
      <c r="C199" s="20"/>
      <c r="D199" s="20" t="s">
        <v>781</v>
      </c>
      <c r="E199" s="19" t="s">
        <v>48</v>
      </c>
      <c r="F199" s="2" t="s">
        <v>251</v>
      </c>
      <c r="G199" s="4" t="s">
        <v>414</v>
      </c>
      <c r="H199" s="3" t="s">
        <v>426</v>
      </c>
      <c r="I199" s="11" t="s">
        <v>466</v>
      </c>
      <c r="J199" s="83">
        <v>4</v>
      </c>
      <c r="K199" s="24" t="s">
        <v>1505</v>
      </c>
      <c r="L199" s="24"/>
      <c r="M199" s="83">
        <v>4</v>
      </c>
      <c r="N199" s="24" t="s">
        <v>890</v>
      </c>
      <c r="O199" s="83">
        <v>4</v>
      </c>
      <c r="P199" s="83">
        <v>3285</v>
      </c>
      <c r="Q199" s="83">
        <f>IFERROR(VLOOKUP(N199,入力表リスト!$A$3:$B$82,2,FALSE),0)</f>
        <v>200</v>
      </c>
      <c r="R199" s="83">
        <f t="shared" si="127"/>
        <v>2628</v>
      </c>
      <c r="S199" s="83">
        <f t="shared" si="112"/>
        <v>78840</v>
      </c>
      <c r="T199" s="26"/>
      <c r="U199" s="98"/>
      <c r="V199" s="83"/>
      <c r="W199" s="24"/>
      <c r="X199" s="83"/>
      <c r="Y199" s="83"/>
      <c r="Z199" s="24"/>
      <c r="AA199" s="83"/>
      <c r="AB199" s="83"/>
      <c r="AC199" s="83">
        <f>IFERROR(VLOOKUP(Z199,入力表リスト!$A$3:$B$82,2,FALSE),0)</f>
        <v>0</v>
      </c>
      <c r="AD199" s="83">
        <f t="shared" si="118"/>
        <v>0</v>
      </c>
      <c r="AE199" s="83">
        <f t="shared" si="113"/>
        <v>0</v>
      </c>
      <c r="AF199" s="26"/>
      <c r="AG199" s="98"/>
      <c r="AH199" s="83"/>
      <c r="AI199" s="24"/>
      <c r="AJ199" s="83"/>
      <c r="AK199" s="83"/>
      <c r="AL199" s="24"/>
      <c r="AM199" s="83"/>
      <c r="AN199" s="83"/>
      <c r="AO199" s="83">
        <f>IFERROR(VLOOKUP(AL199,入力表リスト!$A$3:$B$82,2,FALSE),0)</f>
        <v>0</v>
      </c>
      <c r="AP199" s="83">
        <f t="shared" si="119"/>
        <v>0</v>
      </c>
      <c r="AQ199" s="83">
        <f t="shared" si="114"/>
        <v>0</v>
      </c>
      <c r="AR199" s="26"/>
      <c r="AS199" s="98"/>
      <c r="AT199" s="20"/>
      <c r="AU199" s="20"/>
      <c r="AV199" s="96">
        <f t="shared" si="115"/>
        <v>3285</v>
      </c>
      <c r="AW199" s="20"/>
      <c r="AX199" s="20">
        <f t="shared" si="124"/>
        <v>0</v>
      </c>
      <c r="AY199" s="20">
        <f t="shared" si="120"/>
        <v>0</v>
      </c>
      <c r="AZ199" s="96">
        <f t="shared" si="125"/>
        <v>2628</v>
      </c>
      <c r="BA199" s="96">
        <f t="shared" si="126"/>
        <v>78840</v>
      </c>
      <c r="BB199" s="20"/>
      <c r="BC199" s="20"/>
      <c r="BD199" s="20"/>
      <c r="BE199" s="20">
        <f t="shared" si="123"/>
        <v>0</v>
      </c>
      <c r="BF199" s="99"/>
      <c r="BG199" s="100"/>
      <c r="BH199" s="101"/>
      <c r="BI199" s="102" t="s">
        <v>788</v>
      </c>
      <c r="BJ199" s="103">
        <v>370</v>
      </c>
      <c r="BK199" s="64"/>
      <c r="BL199" s="64">
        <f t="shared" si="116"/>
        <v>4</v>
      </c>
      <c r="BM199" s="64">
        <f t="shared" si="117"/>
        <v>4</v>
      </c>
      <c r="BN199" s="64"/>
    </row>
    <row r="200" spans="1:66" s="58" customFormat="1" x14ac:dyDescent="0.45">
      <c r="A200" s="64"/>
      <c r="B200" s="20">
        <v>134</v>
      </c>
      <c r="C200" s="20"/>
      <c r="D200" s="20" t="s">
        <v>781</v>
      </c>
      <c r="E200" s="19" t="s">
        <v>68</v>
      </c>
      <c r="F200" s="2" t="s">
        <v>268</v>
      </c>
      <c r="G200" s="4" t="s">
        <v>414</v>
      </c>
      <c r="H200" s="3" t="s">
        <v>426</v>
      </c>
      <c r="I200" s="11" t="s">
        <v>484</v>
      </c>
      <c r="J200" s="83">
        <v>1</v>
      </c>
      <c r="K200" s="24" t="s">
        <v>874</v>
      </c>
      <c r="L200" s="24"/>
      <c r="M200" s="83">
        <v>1</v>
      </c>
      <c r="N200" s="24" t="s">
        <v>890</v>
      </c>
      <c r="O200" s="83">
        <v>1</v>
      </c>
      <c r="P200" s="83">
        <v>3285</v>
      </c>
      <c r="Q200" s="83">
        <f>IFERROR(VLOOKUP(N200,入力表リスト!$A$3:$B$82,2,FALSE),0)</f>
        <v>200</v>
      </c>
      <c r="R200" s="83">
        <f t="shared" si="127"/>
        <v>657</v>
      </c>
      <c r="S200" s="83">
        <f t="shared" si="112"/>
        <v>19710</v>
      </c>
      <c r="T200" s="26" t="s">
        <v>1254</v>
      </c>
      <c r="U200" s="98"/>
      <c r="V200" s="83"/>
      <c r="W200" s="24"/>
      <c r="X200" s="83"/>
      <c r="Y200" s="83"/>
      <c r="Z200" s="24"/>
      <c r="AA200" s="83"/>
      <c r="AB200" s="83"/>
      <c r="AC200" s="83">
        <f>IFERROR(VLOOKUP(Z200,入力表リスト!$A$3:$B$82,2,FALSE),0)</f>
        <v>0</v>
      </c>
      <c r="AD200" s="83">
        <f t="shared" si="118"/>
        <v>0</v>
      </c>
      <c r="AE200" s="83">
        <f t="shared" si="113"/>
        <v>0</v>
      </c>
      <c r="AF200" s="26"/>
      <c r="AG200" s="98"/>
      <c r="AH200" s="83"/>
      <c r="AI200" s="24"/>
      <c r="AJ200" s="83"/>
      <c r="AK200" s="83"/>
      <c r="AL200" s="24"/>
      <c r="AM200" s="83"/>
      <c r="AN200" s="83"/>
      <c r="AO200" s="83">
        <f>IFERROR(VLOOKUP(AL200,入力表リスト!$A$3:$B$82,2,FALSE),0)</f>
        <v>0</v>
      </c>
      <c r="AP200" s="83">
        <f t="shared" si="119"/>
        <v>0</v>
      </c>
      <c r="AQ200" s="83">
        <f t="shared" si="114"/>
        <v>0</v>
      </c>
      <c r="AR200" s="26"/>
      <c r="AS200" s="98"/>
      <c r="AT200" s="20"/>
      <c r="AU200" s="20"/>
      <c r="AV200" s="96">
        <f t="shared" si="115"/>
        <v>3285</v>
      </c>
      <c r="AW200" s="20"/>
      <c r="AX200" s="20">
        <f t="shared" si="124"/>
        <v>0</v>
      </c>
      <c r="AY200" s="20">
        <f t="shared" si="120"/>
        <v>0</v>
      </c>
      <c r="AZ200" s="96">
        <f t="shared" si="125"/>
        <v>657</v>
      </c>
      <c r="BA200" s="96">
        <f t="shared" si="126"/>
        <v>19710</v>
      </c>
      <c r="BB200" s="20"/>
      <c r="BC200" s="20"/>
      <c r="BD200" s="20"/>
      <c r="BE200" s="20">
        <f t="shared" si="123"/>
        <v>0</v>
      </c>
      <c r="BF200" s="99"/>
      <c r="BG200" s="100"/>
      <c r="BH200" s="101"/>
      <c r="BI200" s="20"/>
      <c r="BJ200" s="20"/>
      <c r="BK200" s="64"/>
      <c r="BL200" s="64">
        <f t="shared" si="116"/>
        <v>1</v>
      </c>
      <c r="BM200" s="64">
        <f t="shared" si="117"/>
        <v>1</v>
      </c>
      <c r="BN200" s="64"/>
    </row>
    <row r="201" spans="1:66" s="58" customFormat="1" x14ac:dyDescent="0.45">
      <c r="A201" s="64"/>
      <c r="B201" s="20">
        <v>135</v>
      </c>
      <c r="C201" s="20"/>
      <c r="D201" s="20" t="s">
        <v>781</v>
      </c>
      <c r="E201" s="19" t="s">
        <v>90</v>
      </c>
      <c r="F201" s="2" t="s">
        <v>288</v>
      </c>
      <c r="G201" s="4" t="s">
        <v>414</v>
      </c>
      <c r="H201" s="3" t="s">
        <v>426</v>
      </c>
      <c r="I201" s="11" t="s">
        <v>505</v>
      </c>
      <c r="J201" s="83">
        <v>3</v>
      </c>
      <c r="K201" s="24" t="s">
        <v>874</v>
      </c>
      <c r="L201" s="24"/>
      <c r="M201" s="83">
        <v>3</v>
      </c>
      <c r="N201" s="24" t="s">
        <v>887</v>
      </c>
      <c r="O201" s="83">
        <v>3</v>
      </c>
      <c r="P201" s="83">
        <v>3285</v>
      </c>
      <c r="Q201" s="83">
        <f>IFERROR(VLOOKUP(N201,入力表リスト!$A$3:$B$82,2,FALSE),0)</f>
        <v>300</v>
      </c>
      <c r="R201" s="83">
        <f t="shared" si="127"/>
        <v>2956.5</v>
      </c>
      <c r="S201" s="83">
        <f t="shared" si="112"/>
        <v>88695</v>
      </c>
      <c r="T201" s="26"/>
      <c r="U201" s="98"/>
      <c r="V201" s="83"/>
      <c r="W201" s="24"/>
      <c r="X201" s="83"/>
      <c r="Y201" s="83"/>
      <c r="Z201" s="24"/>
      <c r="AA201" s="83"/>
      <c r="AB201" s="83"/>
      <c r="AC201" s="83">
        <f>IFERROR(VLOOKUP(Z201,入力表リスト!$A$3:$B$82,2,FALSE),0)</f>
        <v>0</v>
      </c>
      <c r="AD201" s="83">
        <f t="shared" si="118"/>
        <v>0</v>
      </c>
      <c r="AE201" s="83">
        <f t="shared" si="113"/>
        <v>0</v>
      </c>
      <c r="AF201" s="26"/>
      <c r="AG201" s="98"/>
      <c r="AH201" s="83"/>
      <c r="AI201" s="24"/>
      <c r="AJ201" s="83"/>
      <c r="AK201" s="83"/>
      <c r="AL201" s="24"/>
      <c r="AM201" s="83"/>
      <c r="AN201" s="83"/>
      <c r="AO201" s="83">
        <f>IFERROR(VLOOKUP(AL201,入力表リスト!$A$3:$B$82,2,FALSE),0)</f>
        <v>0</v>
      </c>
      <c r="AP201" s="83">
        <f t="shared" si="119"/>
        <v>0</v>
      </c>
      <c r="AQ201" s="83">
        <f t="shared" si="114"/>
        <v>0</v>
      </c>
      <c r="AR201" s="26"/>
      <c r="AS201" s="98"/>
      <c r="AT201" s="20"/>
      <c r="AU201" s="20"/>
      <c r="AV201" s="96">
        <f t="shared" si="115"/>
        <v>3285</v>
      </c>
      <c r="AW201" s="20"/>
      <c r="AX201" s="20">
        <f t="shared" si="124"/>
        <v>0</v>
      </c>
      <c r="AY201" s="20">
        <f t="shared" si="120"/>
        <v>0</v>
      </c>
      <c r="AZ201" s="96">
        <f t="shared" si="125"/>
        <v>2956.5</v>
      </c>
      <c r="BA201" s="96">
        <f t="shared" si="126"/>
        <v>88695</v>
      </c>
      <c r="BB201" s="20"/>
      <c r="BC201" s="20"/>
      <c r="BD201" s="20"/>
      <c r="BE201" s="20">
        <f t="shared" si="123"/>
        <v>0</v>
      </c>
      <c r="BF201" s="99"/>
      <c r="BG201" s="100"/>
      <c r="BH201" s="101"/>
      <c r="BI201" s="102" t="s">
        <v>788</v>
      </c>
      <c r="BJ201" s="103">
        <v>288</v>
      </c>
      <c r="BK201" s="64"/>
      <c r="BL201" s="64">
        <f t="shared" si="116"/>
        <v>3</v>
      </c>
      <c r="BM201" s="64">
        <f t="shared" si="117"/>
        <v>3</v>
      </c>
      <c r="BN201" s="64"/>
    </row>
    <row r="202" spans="1:66" s="58" customFormat="1" x14ac:dyDescent="0.45">
      <c r="A202" s="64"/>
      <c r="B202" s="20">
        <v>136</v>
      </c>
      <c r="C202" s="20"/>
      <c r="D202" s="20" t="s">
        <v>781</v>
      </c>
      <c r="E202" s="19" t="s">
        <v>83</v>
      </c>
      <c r="F202" s="2" t="s">
        <v>749</v>
      </c>
      <c r="G202" s="4" t="s">
        <v>760</v>
      </c>
      <c r="H202" s="3" t="s">
        <v>752</v>
      </c>
      <c r="I202" s="11" t="s">
        <v>758</v>
      </c>
      <c r="J202" s="83">
        <v>4</v>
      </c>
      <c r="K202" s="24" t="s">
        <v>1219</v>
      </c>
      <c r="L202" s="24"/>
      <c r="M202" s="83">
        <v>4</v>
      </c>
      <c r="N202" s="24" t="s">
        <v>1220</v>
      </c>
      <c r="O202" s="83">
        <v>4</v>
      </c>
      <c r="P202" s="83">
        <v>3285</v>
      </c>
      <c r="Q202" s="83">
        <f>IFERROR(VLOOKUP(N202,入力表リスト!$A$3:$B$82,2,FALSE),0)</f>
        <v>45</v>
      </c>
      <c r="R202" s="83">
        <f t="shared" si="127"/>
        <v>591.29999999999995</v>
      </c>
      <c r="S202" s="83">
        <f t="shared" si="112"/>
        <v>17739</v>
      </c>
      <c r="T202" s="123" t="s">
        <v>1527</v>
      </c>
      <c r="U202" s="98">
        <v>1</v>
      </c>
      <c r="V202" s="83"/>
      <c r="W202" s="24"/>
      <c r="X202" s="83"/>
      <c r="Y202" s="83"/>
      <c r="Z202" s="24"/>
      <c r="AA202" s="83"/>
      <c r="AB202" s="83"/>
      <c r="AC202" s="83">
        <f>IFERROR(VLOOKUP(Z202,入力表リスト!$A$3:$B$82,2,FALSE),0)</f>
        <v>0</v>
      </c>
      <c r="AD202" s="83">
        <f t="shared" si="118"/>
        <v>0</v>
      </c>
      <c r="AE202" s="83">
        <f t="shared" si="113"/>
        <v>0</v>
      </c>
      <c r="AF202" s="26"/>
      <c r="AG202" s="98"/>
      <c r="AH202" s="83"/>
      <c r="AI202" s="24"/>
      <c r="AJ202" s="83"/>
      <c r="AK202" s="83"/>
      <c r="AL202" s="24"/>
      <c r="AM202" s="83"/>
      <c r="AN202" s="83"/>
      <c r="AO202" s="83">
        <f>IFERROR(VLOOKUP(AL202,入力表リスト!$A$3:$B$82,2,FALSE),0)</f>
        <v>0</v>
      </c>
      <c r="AP202" s="83">
        <f t="shared" si="119"/>
        <v>0</v>
      </c>
      <c r="AQ202" s="83">
        <f t="shared" si="114"/>
        <v>0</v>
      </c>
      <c r="AR202" s="26"/>
      <c r="AS202" s="98"/>
      <c r="AT202" s="20"/>
      <c r="AU202" s="20"/>
      <c r="AV202" s="96">
        <f t="shared" si="115"/>
        <v>3285</v>
      </c>
      <c r="AW202" s="20"/>
      <c r="AX202" s="20">
        <f t="shared" si="124"/>
        <v>0</v>
      </c>
      <c r="AY202" s="20">
        <f t="shared" si="120"/>
        <v>0</v>
      </c>
      <c r="AZ202" s="96">
        <f t="shared" si="125"/>
        <v>591.29999999999995</v>
      </c>
      <c r="BA202" s="96">
        <f t="shared" si="126"/>
        <v>17739</v>
      </c>
      <c r="BB202" s="20"/>
      <c r="BC202" s="20"/>
      <c r="BD202" s="20"/>
      <c r="BE202" s="20">
        <f t="shared" si="123"/>
        <v>0</v>
      </c>
      <c r="BF202" s="99"/>
      <c r="BG202" s="100"/>
      <c r="BH202" s="101"/>
      <c r="BI202" s="20"/>
      <c r="BJ202" s="20"/>
      <c r="BK202" s="64"/>
      <c r="BL202" s="64">
        <f t="shared" si="116"/>
        <v>4</v>
      </c>
      <c r="BM202" s="64">
        <f t="shared" si="117"/>
        <v>4</v>
      </c>
      <c r="BN202" s="64"/>
    </row>
    <row r="203" spans="1:66" s="58" customFormat="1" x14ac:dyDescent="0.45">
      <c r="A203" s="64"/>
      <c r="B203" s="20">
        <v>137</v>
      </c>
      <c r="C203" s="20"/>
      <c r="D203" s="20" t="s">
        <v>781</v>
      </c>
      <c r="E203" s="20" t="s">
        <v>101</v>
      </c>
      <c r="F203" s="2" t="s">
        <v>300</v>
      </c>
      <c r="G203" s="4" t="s">
        <v>415</v>
      </c>
      <c r="H203" s="3" t="s">
        <v>426</v>
      </c>
      <c r="I203" s="11" t="s">
        <v>517</v>
      </c>
      <c r="J203" s="83">
        <v>1</v>
      </c>
      <c r="K203" s="24" t="s">
        <v>1246</v>
      </c>
      <c r="L203" s="24"/>
      <c r="M203" s="83">
        <v>1</v>
      </c>
      <c r="N203" s="24" t="s">
        <v>886</v>
      </c>
      <c r="O203" s="83">
        <v>1</v>
      </c>
      <c r="P203" s="83">
        <v>3285</v>
      </c>
      <c r="Q203" s="83">
        <f>IFERROR(VLOOKUP(N203,入力表リスト!$A$3:$B$82,2,FALSE),0)</f>
        <v>100</v>
      </c>
      <c r="R203" s="83">
        <f t="shared" si="127"/>
        <v>328.5</v>
      </c>
      <c r="S203" s="83">
        <f t="shared" si="112"/>
        <v>9855</v>
      </c>
      <c r="T203" s="26"/>
      <c r="U203" s="98"/>
      <c r="V203" s="83"/>
      <c r="W203" s="24"/>
      <c r="X203" s="83"/>
      <c r="Y203" s="83"/>
      <c r="Z203" s="24"/>
      <c r="AA203" s="83"/>
      <c r="AB203" s="83"/>
      <c r="AC203" s="83">
        <f>IFERROR(VLOOKUP(Z203,入力表リスト!$A$3:$B$82,2,FALSE),0)</f>
        <v>0</v>
      </c>
      <c r="AD203" s="83">
        <f t="shared" si="118"/>
        <v>0</v>
      </c>
      <c r="AE203" s="83">
        <f t="shared" si="113"/>
        <v>0</v>
      </c>
      <c r="AF203" s="26"/>
      <c r="AG203" s="98"/>
      <c r="AH203" s="83"/>
      <c r="AI203" s="24"/>
      <c r="AJ203" s="83"/>
      <c r="AK203" s="83"/>
      <c r="AL203" s="24"/>
      <c r="AM203" s="83"/>
      <c r="AN203" s="83"/>
      <c r="AO203" s="83">
        <f>IFERROR(VLOOKUP(AL203,入力表リスト!$A$3:$B$82,2,FALSE),0)</f>
        <v>0</v>
      </c>
      <c r="AP203" s="83">
        <f t="shared" si="119"/>
        <v>0</v>
      </c>
      <c r="AQ203" s="83">
        <f t="shared" si="114"/>
        <v>0</v>
      </c>
      <c r="AR203" s="26"/>
      <c r="AS203" s="98"/>
      <c r="AT203" s="20"/>
      <c r="AU203" s="20"/>
      <c r="AV203" s="96">
        <f t="shared" si="115"/>
        <v>3285</v>
      </c>
      <c r="AW203" s="20"/>
      <c r="AX203" s="20">
        <f t="shared" si="124"/>
        <v>0</v>
      </c>
      <c r="AY203" s="20">
        <f t="shared" si="120"/>
        <v>0</v>
      </c>
      <c r="AZ203" s="96">
        <f t="shared" si="125"/>
        <v>328.5</v>
      </c>
      <c r="BA203" s="96">
        <f t="shared" si="126"/>
        <v>9855</v>
      </c>
      <c r="BB203" s="20"/>
      <c r="BC203" s="20"/>
      <c r="BD203" s="20"/>
      <c r="BE203" s="20">
        <f t="shared" si="123"/>
        <v>0</v>
      </c>
      <c r="BF203" s="99"/>
      <c r="BG203" s="100"/>
      <c r="BH203" s="101"/>
      <c r="BI203" s="20"/>
      <c r="BJ203" s="20"/>
      <c r="BK203" s="64"/>
      <c r="BL203" s="64">
        <f t="shared" si="116"/>
        <v>1</v>
      </c>
      <c r="BM203" s="64">
        <f t="shared" si="117"/>
        <v>1</v>
      </c>
      <c r="BN203" s="64"/>
    </row>
    <row r="204" spans="1:66" s="58" customFormat="1" x14ac:dyDescent="0.45">
      <c r="A204" s="64"/>
      <c r="B204" s="20">
        <v>138</v>
      </c>
      <c r="C204" s="20"/>
      <c r="D204" s="20" t="s">
        <v>781</v>
      </c>
      <c r="E204" s="19" t="s">
        <v>646</v>
      </c>
      <c r="F204" s="2" t="s">
        <v>684</v>
      </c>
      <c r="G204" s="4" t="s">
        <v>415</v>
      </c>
      <c r="H204" s="3" t="s">
        <v>426</v>
      </c>
      <c r="I204" s="11" t="s">
        <v>726</v>
      </c>
      <c r="J204" s="83">
        <v>1</v>
      </c>
      <c r="K204" s="24" t="s">
        <v>1247</v>
      </c>
      <c r="L204" s="24"/>
      <c r="M204" s="83">
        <v>1</v>
      </c>
      <c r="N204" s="24" t="s">
        <v>1024</v>
      </c>
      <c r="O204" s="83">
        <v>1</v>
      </c>
      <c r="P204" s="83">
        <v>3285</v>
      </c>
      <c r="Q204" s="83">
        <f>IFERROR(VLOOKUP(N204,入力表リスト!$A$3:$B$82,2,FALSE),0)</f>
        <v>120</v>
      </c>
      <c r="R204" s="83">
        <f t="shared" si="127"/>
        <v>394.2</v>
      </c>
      <c r="S204" s="83">
        <f t="shared" si="112"/>
        <v>11826</v>
      </c>
      <c r="T204" s="26"/>
      <c r="U204" s="98"/>
      <c r="V204" s="83"/>
      <c r="W204" s="24"/>
      <c r="X204" s="83"/>
      <c r="Y204" s="83"/>
      <c r="Z204" s="24"/>
      <c r="AA204" s="83"/>
      <c r="AB204" s="83"/>
      <c r="AC204" s="83">
        <f>IFERROR(VLOOKUP(Z204,入力表リスト!$A$3:$B$82,2,FALSE),0)</f>
        <v>0</v>
      </c>
      <c r="AD204" s="83">
        <f t="shared" si="118"/>
        <v>0</v>
      </c>
      <c r="AE204" s="83">
        <f t="shared" si="113"/>
        <v>0</v>
      </c>
      <c r="AF204" s="26"/>
      <c r="AG204" s="98"/>
      <c r="AH204" s="83"/>
      <c r="AI204" s="24"/>
      <c r="AJ204" s="83"/>
      <c r="AK204" s="83"/>
      <c r="AL204" s="24"/>
      <c r="AM204" s="83"/>
      <c r="AN204" s="83"/>
      <c r="AO204" s="83">
        <f>IFERROR(VLOOKUP(AL204,入力表リスト!$A$3:$B$82,2,FALSE),0)</f>
        <v>0</v>
      </c>
      <c r="AP204" s="83">
        <f t="shared" si="119"/>
        <v>0</v>
      </c>
      <c r="AQ204" s="83">
        <f t="shared" si="114"/>
        <v>0</v>
      </c>
      <c r="AR204" s="26"/>
      <c r="AS204" s="98"/>
      <c r="AT204" s="20"/>
      <c r="AU204" s="20"/>
      <c r="AV204" s="96">
        <f t="shared" si="115"/>
        <v>3285</v>
      </c>
      <c r="AW204" s="20"/>
      <c r="AX204" s="20">
        <f t="shared" si="124"/>
        <v>0</v>
      </c>
      <c r="AY204" s="20">
        <f t="shared" si="120"/>
        <v>0</v>
      </c>
      <c r="AZ204" s="96">
        <f t="shared" si="125"/>
        <v>394.2</v>
      </c>
      <c r="BA204" s="96">
        <f t="shared" si="126"/>
        <v>11826</v>
      </c>
      <c r="BB204" s="20"/>
      <c r="BC204" s="20"/>
      <c r="BD204" s="20"/>
      <c r="BE204" s="20">
        <f t="shared" si="123"/>
        <v>0</v>
      </c>
      <c r="BF204" s="99"/>
      <c r="BG204" s="100"/>
      <c r="BH204" s="101"/>
      <c r="BI204" s="20"/>
      <c r="BJ204" s="20"/>
      <c r="BK204" s="64"/>
      <c r="BL204" s="64">
        <f t="shared" si="116"/>
        <v>1</v>
      </c>
      <c r="BM204" s="64">
        <f t="shared" si="117"/>
        <v>1</v>
      </c>
      <c r="BN204" s="64"/>
    </row>
    <row r="205" spans="1:66" s="58" customFormat="1" x14ac:dyDescent="0.45">
      <c r="A205" s="64"/>
      <c r="B205" s="20">
        <v>139</v>
      </c>
      <c r="C205" s="20"/>
      <c r="D205" s="20" t="s">
        <v>781</v>
      </c>
      <c r="E205" s="19" t="s">
        <v>104</v>
      </c>
      <c r="F205" s="2" t="s">
        <v>303</v>
      </c>
      <c r="G205" s="4" t="s">
        <v>414</v>
      </c>
      <c r="H205" s="3" t="s">
        <v>426</v>
      </c>
      <c r="I205" s="11" t="s">
        <v>520</v>
      </c>
      <c r="J205" s="83">
        <v>2</v>
      </c>
      <c r="K205" s="24" t="s">
        <v>874</v>
      </c>
      <c r="L205" s="24"/>
      <c r="M205" s="83">
        <v>2</v>
      </c>
      <c r="N205" s="24" t="s">
        <v>876</v>
      </c>
      <c r="O205" s="83">
        <v>2</v>
      </c>
      <c r="P205" s="83">
        <v>3285</v>
      </c>
      <c r="Q205" s="83">
        <f>IFERROR(VLOOKUP(N205,入力表リスト!$A$3:$B$82,2,FALSE),0)</f>
        <v>300</v>
      </c>
      <c r="R205" s="83">
        <f t="shared" si="127"/>
        <v>1971</v>
      </c>
      <c r="S205" s="83">
        <f t="shared" si="112"/>
        <v>59130</v>
      </c>
      <c r="T205" s="26"/>
      <c r="U205" s="98"/>
      <c r="V205" s="83"/>
      <c r="W205" s="24"/>
      <c r="X205" s="83"/>
      <c r="Y205" s="83"/>
      <c r="Z205" s="24"/>
      <c r="AA205" s="83"/>
      <c r="AB205" s="83"/>
      <c r="AC205" s="83">
        <f>IFERROR(VLOOKUP(Z205,入力表リスト!$A$3:$B$82,2,FALSE),0)</f>
        <v>0</v>
      </c>
      <c r="AD205" s="83">
        <f t="shared" si="118"/>
        <v>0</v>
      </c>
      <c r="AE205" s="83">
        <f t="shared" si="113"/>
        <v>0</v>
      </c>
      <c r="AF205" s="26"/>
      <c r="AG205" s="98"/>
      <c r="AH205" s="83"/>
      <c r="AI205" s="24"/>
      <c r="AJ205" s="83"/>
      <c r="AK205" s="83"/>
      <c r="AL205" s="24"/>
      <c r="AM205" s="83"/>
      <c r="AN205" s="83"/>
      <c r="AO205" s="83">
        <f>IFERROR(VLOOKUP(AL205,入力表リスト!$A$3:$B$82,2,FALSE),0)</f>
        <v>0</v>
      </c>
      <c r="AP205" s="83">
        <f t="shared" si="119"/>
        <v>0</v>
      </c>
      <c r="AQ205" s="83">
        <f t="shared" si="114"/>
        <v>0</v>
      </c>
      <c r="AR205" s="26"/>
      <c r="AS205" s="98"/>
      <c r="AT205" s="20"/>
      <c r="AU205" s="20"/>
      <c r="AV205" s="96">
        <f t="shared" si="115"/>
        <v>3285</v>
      </c>
      <c r="AW205" s="20"/>
      <c r="AX205" s="20">
        <f t="shared" si="124"/>
        <v>0</v>
      </c>
      <c r="AY205" s="20">
        <f t="shared" si="120"/>
        <v>0</v>
      </c>
      <c r="AZ205" s="96">
        <f t="shared" si="125"/>
        <v>1971</v>
      </c>
      <c r="BA205" s="96">
        <f t="shared" si="126"/>
        <v>59130</v>
      </c>
      <c r="BB205" s="20"/>
      <c r="BC205" s="20"/>
      <c r="BD205" s="20"/>
      <c r="BE205" s="20">
        <f t="shared" si="123"/>
        <v>0</v>
      </c>
      <c r="BF205" s="99"/>
      <c r="BG205" s="100"/>
      <c r="BH205" s="101"/>
      <c r="BI205" s="20"/>
      <c r="BJ205" s="20"/>
      <c r="BK205" s="64"/>
      <c r="BL205" s="64">
        <f t="shared" si="116"/>
        <v>2</v>
      </c>
      <c r="BM205" s="64">
        <f t="shared" si="117"/>
        <v>2</v>
      </c>
      <c r="BN205" s="64"/>
    </row>
    <row r="206" spans="1:66" s="58" customFormat="1" x14ac:dyDescent="0.45">
      <c r="A206" s="64"/>
      <c r="B206" s="20">
        <v>140</v>
      </c>
      <c r="C206" s="20"/>
      <c r="D206" s="20" t="s">
        <v>781</v>
      </c>
      <c r="E206" s="22" t="s">
        <v>116</v>
      </c>
      <c r="F206" s="2" t="s">
        <v>315</v>
      </c>
      <c r="G206" s="4" t="s">
        <v>414</v>
      </c>
      <c r="H206" s="3" t="s">
        <v>426</v>
      </c>
      <c r="I206" s="11" t="s">
        <v>532</v>
      </c>
      <c r="J206" s="83">
        <v>1</v>
      </c>
      <c r="K206" s="24" t="s">
        <v>807</v>
      </c>
      <c r="L206" s="24"/>
      <c r="M206" s="83">
        <v>1</v>
      </c>
      <c r="N206" s="24" t="s">
        <v>1243</v>
      </c>
      <c r="O206" s="83">
        <v>1</v>
      </c>
      <c r="P206" s="83">
        <v>3285</v>
      </c>
      <c r="Q206" s="83">
        <f>IFERROR(VLOOKUP(N206,入力表リスト!$A$3:$B$82,2,FALSE),0)</f>
        <v>200</v>
      </c>
      <c r="R206" s="83">
        <f t="shared" si="127"/>
        <v>657</v>
      </c>
      <c r="S206" s="83">
        <f t="shared" si="112"/>
        <v>19710</v>
      </c>
      <c r="T206" s="26" t="s">
        <v>1255</v>
      </c>
      <c r="U206" s="98"/>
      <c r="V206" s="83"/>
      <c r="W206" s="24"/>
      <c r="X206" s="83"/>
      <c r="Y206" s="83"/>
      <c r="Z206" s="24"/>
      <c r="AA206" s="83"/>
      <c r="AB206" s="83"/>
      <c r="AC206" s="83">
        <f>IFERROR(VLOOKUP(Z206,入力表リスト!$A$3:$B$82,2,FALSE),0)</f>
        <v>0</v>
      </c>
      <c r="AD206" s="83">
        <f t="shared" si="118"/>
        <v>0</v>
      </c>
      <c r="AE206" s="83">
        <f t="shared" si="113"/>
        <v>0</v>
      </c>
      <c r="AF206" s="26"/>
      <c r="AG206" s="98"/>
      <c r="AH206" s="83"/>
      <c r="AI206" s="24"/>
      <c r="AJ206" s="83"/>
      <c r="AK206" s="83"/>
      <c r="AL206" s="24"/>
      <c r="AM206" s="83"/>
      <c r="AN206" s="83"/>
      <c r="AO206" s="83">
        <f>IFERROR(VLOOKUP(AL206,入力表リスト!$A$3:$B$82,2,FALSE),0)</f>
        <v>0</v>
      </c>
      <c r="AP206" s="83">
        <f t="shared" si="119"/>
        <v>0</v>
      </c>
      <c r="AQ206" s="83">
        <f t="shared" si="114"/>
        <v>0</v>
      </c>
      <c r="AR206" s="26"/>
      <c r="AS206" s="98"/>
      <c r="AT206" s="20"/>
      <c r="AU206" s="20"/>
      <c r="AV206" s="96">
        <f t="shared" si="115"/>
        <v>3285</v>
      </c>
      <c r="AW206" s="20"/>
      <c r="AX206" s="20">
        <f t="shared" si="124"/>
        <v>0</v>
      </c>
      <c r="AY206" s="20">
        <f t="shared" si="120"/>
        <v>0</v>
      </c>
      <c r="AZ206" s="96">
        <f t="shared" si="125"/>
        <v>657</v>
      </c>
      <c r="BA206" s="96">
        <f t="shared" si="126"/>
        <v>19710</v>
      </c>
      <c r="BB206" s="20"/>
      <c r="BC206" s="20"/>
      <c r="BD206" s="20"/>
      <c r="BE206" s="20">
        <f t="shared" si="123"/>
        <v>0</v>
      </c>
      <c r="BF206" s="99"/>
      <c r="BG206" s="100"/>
      <c r="BH206" s="101"/>
      <c r="BI206" s="20"/>
      <c r="BJ206" s="20"/>
      <c r="BK206" s="64"/>
      <c r="BL206" s="64">
        <f t="shared" si="116"/>
        <v>1</v>
      </c>
      <c r="BM206" s="64">
        <f t="shared" si="117"/>
        <v>1</v>
      </c>
      <c r="BN206" s="64"/>
    </row>
    <row r="207" spans="1:66" s="58" customFormat="1" x14ac:dyDescent="0.45">
      <c r="A207" s="64"/>
      <c r="B207" s="20">
        <v>141</v>
      </c>
      <c r="C207" s="20"/>
      <c r="D207" s="20" t="s">
        <v>781</v>
      </c>
      <c r="E207" s="19" t="s">
        <v>650</v>
      </c>
      <c r="F207" s="2" t="s">
        <v>688</v>
      </c>
      <c r="G207" s="4" t="s">
        <v>414</v>
      </c>
      <c r="H207" s="3" t="s">
        <v>426</v>
      </c>
      <c r="I207" s="11" t="s">
        <v>730</v>
      </c>
      <c r="J207" s="83">
        <v>1</v>
      </c>
      <c r="K207" s="24" t="s">
        <v>1248</v>
      </c>
      <c r="L207" s="24"/>
      <c r="M207" s="83">
        <v>1</v>
      </c>
      <c r="N207" s="24" t="s">
        <v>1249</v>
      </c>
      <c r="O207" s="83">
        <v>1</v>
      </c>
      <c r="P207" s="83">
        <v>3285</v>
      </c>
      <c r="Q207" s="83">
        <f>IFERROR(VLOOKUP(N207,入力表リスト!$A$3:$B$82,2,FALSE),0)</f>
        <v>0</v>
      </c>
      <c r="R207" s="83">
        <f t="shared" si="127"/>
        <v>0</v>
      </c>
      <c r="S207" s="83">
        <f t="shared" si="112"/>
        <v>0</v>
      </c>
      <c r="T207" s="123" t="s">
        <v>885</v>
      </c>
      <c r="U207" s="98"/>
      <c r="V207" s="83"/>
      <c r="W207" s="24"/>
      <c r="X207" s="83"/>
      <c r="Y207" s="83"/>
      <c r="Z207" s="24"/>
      <c r="AA207" s="83"/>
      <c r="AB207" s="83"/>
      <c r="AC207" s="83">
        <f>IFERROR(VLOOKUP(Z207,入力表リスト!$A$3:$B$82,2,FALSE),0)</f>
        <v>0</v>
      </c>
      <c r="AD207" s="83">
        <f t="shared" si="118"/>
        <v>0</v>
      </c>
      <c r="AE207" s="83">
        <f t="shared" si="113"/>
        <v>0</v>
      </c>
      <c r="AF207" s="26"/>
      <c r="AG207" s="98"/>
      <c r="AH207" s="83"/>
      <c r="AI207" s="24"/>
      <c r="AJ207" s="83"/>
      <c r="AK207" s="83"/>
      <c r="AL207" s="24"/>
      <c r="AM207" s="83"/>
      <c r="AN207" s="83"/>
      <c r="AO207" s="83">
        <f>IFERROR(VLOOKUP(AL207,入力表リスト!$A$3:$B$82,2,FALSE),0)</f>
        <v>0</v>
      </c>
      <c r="AP207" s="83">
        <f t="shared" si="119"/>
        <v>0</v>
      </c>
      <c r="AQ207" s="83">
        <f t="shared" si="114"/>
        <v>0</v>
      </c>
      <c r="AR207" s="26"/>
      <c r="AS207" s="98"/>
      <c r="AT207" s="20"/>
      <c r="AU207" s="20"/>
      <c r="AV207" s="96">
        <f t="shared" si="115"/>
        <v>3285</v>
      </c>
      <c r="AW207" s="20"/>
      <c r="AX207" s="20">
        <f t="shared" si="124"/>
        <v>0</v>
      </c>
      <c r="AY207" s="20">
        <f t="shared" si="120"/>
        <v>0</v>
      </c>
      <c r="AZ207" s="96">
        <f t="shared" si="125"/>
        <v>0</v>
      </c>
      <c r="BA207" s="96">
        <f t="shared" si="126"/>
        <v>0</v>
      </c>
      <c r="BB207" s="20"/>
      <c r="BC207" s="20"/>
      <c r="BD207" s="20"/>
      <c r="BE207" s="20">
        <f t="shared" si="123"/>
        <v>0</v>
      </c>
      <c r="BF207" s="99"/>
      <c r="BG207" s="100"/>
      <c r="BH207" s="101"/>
      <c r="BI207" s="20"/>
      <c r="BJ207" s="20"/>
      <c r="BK207" s="64"/>
      <c r="BL207" s="64">
        <f t="shared" si="116"/>
        <v>1</v>
      </c>
      <c r="BM207" s="64">
        <f t="shared" si="117"/>
        <v>1</v>
      </c>
      <c r="BN207" s="64"/>
    </row>
    <row r="208" spans="1:66" s="58" customFormat="1" x14ac:dyDescent="0.45">
      <c r="A208" s="64"/>
      <c r="B208" s="121">
        <v>142</v>
      </c>
      <c r="C208" s="121"/>
      <c r="D208" s="121" t="s">
        <v>781</v>
      </c>
      <c r="E208" s="117" t="s">
        <v>126</v>
      </c>
      <c r="F208" s="178" t="s">
        <v>325</v>
      </c>
      <c r="G208" s="118" t="s">
        <v>419</v>
      </c>
      <c r="H208" s="118" t="s">
        <v>426</v>
      </c>
      <c r="I208" s="119" t="s">
        <v>542</v>
      </c>
      <c r="J208" s="161">
        <v>0</v>
      </c>
      <c r="K208" s="114" t="s">
        <v>1250</v>
      </c>
      <c r="L208" s="114"/>
      <c r="M208" s="161">
        <v>0</v>
      </c>
      <c r="N208" s="114" t="s">
        <v>1250</v>
      </c>
      <c r="O208" s="161">
        <v>0</v>
      </c>
      <c r="P208" s="161">
        <v>3285</v>
      </c>
      <c r="Q208" s="161">
        <f>IFERROR(VLOOKUP(N208,入力表リスト!$A$3:$B$82,2,FALSE),0)</f>
        <v>0</v>
      </c>
      <c r="R208" s="161">
        <f t="shared" si="127"/>
        <v>0</v>
      </c>
      <c r="S208" s="161">
        <f t="shared" si="112"/>
        <v>0</v>
      </c>
      <c r="T208" s="120" t="s">
        <v>1251</v>
      </c>
      <c r="U208" s="120"/>
      <c r="V208" s="161"/>
      <c r="W208" s="114"/>
      <c r="X208" s="161"/>
      <c r="Y208" s="161"/>
      <c r="Z208" s="114"/>
      <c r="AA208" s="161"/>
      <c r="AB208" s="161"/>
      <c r="AC208" s="161">
        <f>IFERROR(VLOOKUP(Z208,入力表リスト!$A$3:$B$82,2,FALSE),0)</f>
        <v>0</v>
      </c>
      <c r="AD208" s="161">
        <f t="shared" si="118"/>
        <v>0</v>
      </c>
      <c r="AE208" s="161">
        <f t="shared" si="113"/>
        <v>0</v>
      </c>
      <c r="AF208" s="120"/>
      <c r="AG208" s="120"/>
      <c r="AH208" s="161"/>
      <c r="AI208" s="114"/>
      <c r="AJ208" s="161"/>
      <c r="AK208" s="161"/>
      <c r="AL208" s="114"/>
      <c r="AM208" s="161"/>
      <c r="AN208" s="161"/>
      <c r="AO208" s="161">
        <f>IFERROR(VLOOKUP(AL208,入力表リスト!$A$3:$B$82,2,FALSE),0)</f>
        <v>0</v>
      </c>
      <c r="AP208" s="161">
        <f t="shared" si="119"/>
        <v>0</v>
      </c>
      <c r="AQ208" s="161">
        <f t="shared" si="114"/>
        <v>0</v>
      </c>
      <c r="AR208" s="120"/>
      <c r="AS208" s="120"/>
      <c r="AT208" s="121"/>
      <c r="AU208" s="121"/>
      <c r="AV208" s="161">
        <f t="shared" si="115"/>
        <v>3285</v>
      </c>
      <c r="AW208" s="121"/>
      <c r="AX208" s="121">
        <f t="shared" si="124"/>
        <v>0</v>
      </c>
      <c r="AY208" s="121">
        <f t="shared" si="120"/>
        <v>0</v>
      </c>
      <c r="AZ208" s="161" t="s">
        <v>1403</v>
      </c>
      <c r="BA208" s="161" t="s">
        <v>1403</v>
      </c>
      <c r="BB208" s="121"/>
      <c r="BC208" s="121"/>
      <c r="BD208" s="121"/>
      <c r="BE208" s="121">
        <f t="shared" si="123"/>
        <v>0</v>
      </c>
      <c r="BF208" s="99"/>
      <c r="BG208" s="100"/>
      <c r="BH208" s="101"/>
      <c r="BI208" s="20"/>
      <c r="BJ208" s="20"/>
      <c r="BK208" s="64"/>
      <c r="BL208" s="64">
        <f t="shared" si="116"/>
        <v>0</v>
      </c>
      <c r="BM208" s="64">
        <f t="shared" si="117"/>
        <v>0</v>
      </c>
      <c r="BN208" s="64"/>
    </row>
    <row r="209" spans="1:66" s="58" customFormat="1" x14ac:dyDescent="0.45">
      <c r="A209" s="64"/>
      <c r="B209" s="20">
        <v>143</v>
      </c>
      <c r="C209" s="20"/>
      <c r="D209" s="20" t="s">
        <v>781</v>
      </c>
      <c r="E209" s="19" t="s">
        <v>128</v>
      </c>
      <c r="F209" s="2" t="s">
        <v>327</v>
      </c>
      <c r="G209" s="4" t="s">
        <v>414</v>
      </c>
      <c r="H209" s="3" t="s">
        <v>426</v>
      </c>
      <c r="I209" s="11" t="s">
        <v>544</v>
      </c>
      <c r="J209" s="83">
        <v>1</v>
      </c>
      <c r="K209" s="24" t="s">
        <v>873</v>
      </c>
      <c r="L209" s="24"/>
      <c r="M209" s="83">
        <v>1</v>
      </c>
      <c r="N209" s="24" t="s">
        <v>1243</v>
      </c>
      <c r="O209" s="83">
        <v>1</v>
      </c>
      <c r="P209" s="83">
        <v>3285</v>
      </c>
      <c r="Q209" s="83">
        <f>IFERROR(VLOOKUP(N209,入力表リスト!$A$3:$B$82,2,FALSE),0)</f>
        <v>200</v>
      </c>
      <c r="R209" s="83">
        <f t="shared" si="127"/>
        <v>657</v>
      </c>
      <c r="S209" s="83">
        <f t="shared" si="112"/>
        <v>19710</v>
      </c>
      <c r="T209" s="26"/>
      <c r="U209" s="98"/>
      <c r="V209" s="83"/>
      <c r="W209" s="24"/>
      <c r="X209" s="83"/>
      <c r="Y209" s="83"/>
      <c r="Z209" s="24"/>
      <c r="AA209" s="83"/>
      <c r="AB209" s="83"/>
      <c r="AC209" s="83">
        <f>IFERROR(VLOOKUP(Z209,入力表リスト!$A$3:$B$82,2,FALSE),0)</f>
        <v>0</v>
      </c>
      <c r="AD209" s="83">
        <f t="shared" si="118"/>
        <v>0</v>
      </c>
      <c r="AE209" s="83">
        <f t="shared" si="113"/>
        <v>0</v>
      </c>
      <c r="AF209" s="26"/>
      <c r="AG209" s="98"/>
      <c r="AH209" s="83"/>
      <c r="AI209" s="24"/>
      <c r="AJ209" s="83"/>
      <c r="AK209" s="83"/>
      <c r="AL209" s="24"/>
      <c r="AM209" s="83"/>
      <c r="AN209" s="83"/>
      <c r="AO209" s="83">
        <f>IFERROR(VLOOKUP(AL209,入力表リスト!$A$3:$B$82,2,FALSE),0)</f>
        <v>0</v>
      </c>
      <c r="AP209" s="83">
        <f t="shared" si="119"/>
        <v>0</v>
      </c>
      <c r="AQ209" s="83">
        <f t="shared" si="114"/>
        <v>0</v>
      </c>
      <c r="AR209" s="26"/>
      <c r="AS209" s="98"/>
      <c r="AT209" s="20"/>
      <c r="AU209" s="20"/>
      <c r="AV209" s="96">
        <f t="shared" si="115"/>
        <v>3285</v>
      </c>
      <c r="AW209" s="20"/>
      <c r="AX209" s="20">
        <f t="shared" si="124"/>
        <v>0</v>
      </c>
      <c r="AY209" s="20">
        <f t="shared" si="120"/>
        <v>0</v>
      </c>
      <c r="AZ209" s="96">
        <f t="shared" ref="AZ209:AZ256" si="128">R209+AD209+AP209-AX209</f>
        <v>657</v>
      </c>
      <c r="BA209" s="96">
        <f t="shared" ref="BA209:BA256" si="129">S209+AE209+AQ209-AY209</f>
        <v>19710</v>
      </c>
      <c r="BB209" s="20"/>
      <c r="BC209" s="20"/>
      <c r="BD209" s="20"/>
      <c r="BE209" s="20">
        <f t="shared" si="123"/>
        <v>0</v>
      </c>
      <c r="BF209" s="99"/>
      <c r="BG209" s="100"/>
      <c r="BH209" s="101"/>
      <c r="BI209" s="20"/>
      <c r="BJ209" s="20"/>
      <c r="BK209" s="64"/>
      <c r="BL209" s="64">
        <f t="shared" si="116"/>
        <v>1</v>
      </c>
      <c r="BM209" s="64">
        <f t="shared" si="117"/>
        <v>1</v>
      </c>
      <c r="BN209" s="64"/>
    </row>
    <row r="210" spans="1:66" s="58" customFormat="1" x14ac:dyDescent="0.45">
      <c r="A210" s="64"/>
      <c r="B210" s="20">
        <v>144</v>
      </c>
      <c r="C210" s="20"/>
      <c r="D210" s="20" t="s">
        <v>781</v>
      </c>
      <c r="E210" s="19" t="s">
        <v>129</v>
      </c>
      <c r="F210" s="2" t="s">
        <v>328</v>
      </c>
      <c r="G210" s="4" t="s">
        <v>414</v>
      </c>
      <c r="H210" s="3" t="s">
        <v>426</v>
      </c>
      <c r="I210" s="11" t="s">
        <v>545</v>
      </c>
      <c r="J210" s="83">
        <v>1</v>
      </c>
      <c r="K210" s="24" t="s">
        <v>873</v>
      </c>
      <c r="L210" s="24"/>
      <c r="M210" s="83">
        <v>1</v>
      </c>
      <c r="N210" s="24" t="s">
        <v>1243</v>
      </c>
      <c r="O210" s="83">
        <v>1</v>
      </c>
      <c r="P210" s="83">
        <v>3285</v>
      </c>
      <c r="Q210" s="83">
        <f>IFERROR(VLOOKUP(N210,入力表リスト!$A$3:$B$82,2,FALSE),0)</f>
        <v>200</v>
      </c>
      <c r="R210" s="83">
        <f t="shared" si="127"/>
        <v>657</v>
      </c>
      <c r="S210" s="83">
        <f t="shared" si="112"/>
        <v>19710</v>
      </c>
      <c r="T210" s="26"/>
      <c r="U210" s="98"/>
      <c r="V210" s="83"/>
      <c r="W210" s="24"/>
      <c r="X210" s="83"/>
      <c r="Y210" s="83"/>
      <c r="Z210" s="24"/>
      <c r="AA210" s="83"/>
      <c r="AB210" s="83"/>
      <c r="AC210" s="83">
        <f>IFERROR(VLOOKUP(Z210,入力表リスト!$A$3:$B$82,2,FALSE),0)</f>
        <v>0</v>
      </c>
      <c r="AD210" s="83">
        <f t="shared" si="118"/>
        <v>0</v>
      </c>
      <c r="AE210" s="83">
        <f t="shared" si="113"/>
        <v>0</v>
      </c>
      <c r="AF210" s="26"/>
      <c r="AG210" s="98"/>
      <c r="AH210" s="83"/>
      <c r="AI210" s="24"/>
      <c r="AJ210" s="83"/>
      <c r="AK210" s="83"/>
      <c r="AL210" s="24"/>
      <c r="AM210" s="83"/>
      <c r="AN210" s="83"/>
      <c r="AO210" s="83">
        <f>IFERROR(VLOOKUP(AL210,入力表リスト!$A$3:$B$82,2,FALSE),0)</f>
        <v>0</v>
      </c>
      <c r="AP210" s="83">
        <f t="shared" si="119"/>
        <v>0</v>
      </c>
      <c r="AQ210" s="83">
        <f t="shared" si="114"/>
        <v>0</v>
      </c>
      <c r="AR210" s="26"/>
      <c r="AS210" s="98"/>
      <c r="AT210" s="20"/>
      <c r="AU210" s="20"/>
      <c r="AV210" s="96">
        <f t="shared" si="115"/>
        <v>3285</v>
      </c>
      <c r="AW210" s="20"/>
      <c r="AX210" s="20">
        <f t="shared" si="124"/>
        <v>0</v>
      </c>
      <c r="AY210" s="20">
        <f t="shared" si="120"/>
        <v>0</v>
      </c>
      <c r="AZ210" s="96">
        <f t="shared" si="128"/>
        <v>657</v>
      </c>
      <c r="BA210" s="96">
        <f t="shared" si="129"/>
        <v>19710</v>
      </c>
      <c r="BB210" s="20"/>
      <c r="BC210" s="20"/>
      <c r="BD210" s="20"/>
      <c r="BE210" s="20">
        <f t="shared" si="123"/>
        <v>0</v>
      </c>
      <c r="BF210" s="99"/>
      <c r="BG210" s="100"/>
      <c r="BH210" s="101"/>
      <c r="BI210" s="20"/>
      <c r="BJ210" s="20"/>
      <c r="BK210" s="64"/>
      <c r="BL210" s="64">
        <f t="shared" si="116"/>
        <v>1</v>
      </c>
      <c r="BM210" s="64">
        <f t="shared" si="117"/>
        <v>1</v>
      </c>
      <c r="BN210" s="64"/>
    </row>
    <row r="211" spans="1:66" s="58" customFormat="1" x14ac:dyDescent="0.45">
      <c r="A211" s="64"/>
      <c r="B211" s="20">
        <v>145</v>
      </c>
      <c r="C211" s="20"/>
      <c r="D211" s="20" t="s">
        <v>781</v>
      </c>
      <c r="E211" s="19" t="s">
        <v>130</v>
      </c>
      <c r="F211" s="2" t="s">
        <v>329</v>
      </c>
      <c r="G211" s="4" t="s">
        <v>414</v>
      </c>
      <c r="H211" s="3" t="s">
        <v>426</v>
      </c>
      <c r="I211" s="11" t="s">
        <v>546</v>
      </c>
      <c r="J211" s="83">
        <v>1</v>
      </c>
      <c r="K211" s="24" t="s">
        <v>807</v>
      </c>
      <c r="L211" s="24"/>
      <c r="M211" s="83">
        <v>1</v>
      </c>
      <c r="N211" s="24" t="s">
        <v>890</v>
      </c>
      <c r="O211" s="83">
        <v>1</v>
      </c>
      <c r="P211" s="83">
        <v>3285</v>
      </c>
      <c r="Q211" s="83">
        <f>IFERROR(VLOOKUP(N211,入力表リスト!$A$3:$B$82,2,FALSE),0)</f>
        <v>200</v>
      </c>
      <c r="R211" s="83">
        <f t="shared" si="127"/>
        <v>657</v>
      </c>
      <c r="S211" s="83">
        <f t="shared" ref="S211:S274" si="130">R211*$AY$10</f>
        <v>19710</v>
      </c>
      <c r="T211" s="26"/>
      <c r="U211" s="98"/>
      <c r="V211" s="83"/>
      <c r="W211" s="24"/>
      <c r="X211" s="83"/>
      <c r="Y211" s="83"/>
      <c r="Z211" s="24"/>
      <c r="AA211" s="83"/>
      <c r="AB211" s="83"/>
      <c r="AC211" s="83">
        <f>IFERROR(VLOOKUP(Z211,入力表リスト!$A$3:$B$82,2,FALSE),0)</f>
        <v>0</v>
      </c>
      <c r="AD211" s="83">
        <f t="shared" si="118"/>
        <v>0</v>
      </c>
      <c r="AE211" s="83">
        <f t="shared" ref="AE211:AE274" si="131">AD211*$AY$10</f>
        <v>0</v>
      </c>
      <c r="AF211" s="26"/>
      <c r="AG211" s="98"/>
      <c r="AH211" s="83"/>
      <c r="AI211" s="24"/>
      <c r="AJ211" s="83"/>
      <c r="AK211" s="83"/>
      <c r="AL211" s="24"/>
      <c r="AM211" s="83"/>
      <c r="AN211" s="83"/>
      <c r="AO211" s="83">
        <f>IFERROR(VLOOKUP(AL211,入力表リスト!$A$3:$B$82,2,FALSE),0)</f>
        <v>0</v>
      </c>
      <c r="AP211" s="83">
        <f t="shared" si="119"/>
        <v>0</v>
      </c>
      <c r="AQ211" s="83">
        <f t="shared" ref="AQ211:AQ274" si="132">AP211*$AY$10</f>
        <v>0</v>
      </c>
      <c r="AR211" s="26"/>
      <c r="AS211" s="98"/>
      <c r="AT211" s="20"/>
      <c r="AU211" s="20"/>
      <c r="AV211" s="96">
        <f t="shared" ref="AV211:AV274" si="133">P211+AB211+AN211</f>
        <v>3285</v>
      </c>
      <c r="AW211" s="20"/>
      <c r="AX211" s="20">
        <f t="shared" si="124"/>
        <v>0</v>
      </c>
      <c r="AY211" s="20">
        <f t="shared" si="120"/>
        <v>0</v>
      </c>
      <c r="AZ211" s="96">
        <f t="shared" si="128"/>
        <v>657</v>
      </c>
      <c r="BA211" s="96">
        <f t="shared" si="129"/>
        <v>19710</v>
      </c>
      <c r="BB211" s="20"/>
      <c r="BC211" s="20"/>
      <c r="BD211" s="20"/>
      <c r="BE211" s="20">
        <f t="shared" si="123"/>
        <v>0</v>
      </c>
      <c r="BF211" s="99"/>
      <c r="BG211" s="100"/>
      <c r="BH211" s="101"/>
      <c r="BI211" s="20"/>
      <c r="BJ211" s="20"/>
      <c r="BK211" s="64"/>
      <c r="BL211" s="64">
        <f t="shared" ref="BL211:BL274" si="134">SUM(J211,V211,AH211)</f>
        <v>1</v>
      </c>
      <c r="BM211" s="64">
        <f t="shared" ref="BM211:BM274" si="135">SUM(O211,AA211,AM211)</f>
        <v>1</v>
      </c>
      <c r="BN211" s="64"/>
    </row>
    <row r="212" spans="1:66" s="58" customFormat="1" x14ac:dyDescent="0.45">
      <c r="A212" s="64"/>
      <c r="B212" s="20">
        <v>146</v>
      </c>
      <c r="C212" s="20"/>
      <c r="D212" s="20" t="s">
        <v>781</v>
      </c>
      <c r="E212" s="19" t="s">
        <v>131</v>
      </c>
      <c r="F212" s="2" t="s">
        <v>330</v>
      </c>
      <c r="G212" s="4" t="s">
        <v>415</v>
      </c>
      <c r="H212" s="3" t="s">
        <v>426</v>
      </c>
      <c r="I212" s="11" t="s">
        <v>547</v>
      </c>
      <c r="J212" s="83">
        <v>2</v>
      </c>
      <c r="K212" s="24" t="s">
        <v>1252</v>
      </c>
      <c r="L212" s="24"/>
      <c r="M212" s="83">
        <v>2</v>
      </c>
      <c r="N212" s="24" t="s">
        <v>1389</v>
      </c>
      <c r="O212" s="83">
        <v>2</v>
      </c>
      <c r="P212" s="83">
        <v>3285</v>
      </c>
      <c r="Q212" s="83">
        <f>IFERROR(VLOOKUP(N212,入力表リスト!$A$3:$B$82,2,FALSE),0)</f>
        <v>300</v>
      </c>
      <c r="R212" s="83">
        <f t="shared" si="127"/>
        <v>1971</v>
      </c>
      <c r="S212" s="83">
        <f t="shared" si="130"/>
        <v>59130</v>
      </c>
      <c r="T212" s="26"/>
      <c r="U212" s="98"/>
      <c r="V212" s="83"/>
      <c r="W212" s="24"/>
      <c r="X212" s="83"/>
      <c r="Y212" s="83"/>
      <c r="Z212" s="24"/>
      <c r="AA212" s="83"/>
      <c r="AB212" s="83"/>
      <c r="AC212" s="83">
        <f>IFERROR(VLOOKUP(Z212,入力表リスト!$A$3:$B$82,2,FALSE),0)</f>
        <v>0</v>
      </c>
      <c r="AD212" s="83">
        <f t="shared" ref="AD212:AD275" si="136">AA212*AB212*AC212/1000</f>
        <v>0</v>
      </c>
      <c r="AE212" s="83">
        <f t="shared" si="131"/>
        <v>0</v>
      </c>
      <c r="AF212" s="26"/>
      <c r="AG212" s="98"/>
      <c r="AH212" s="83"/>
      <c r="AI212" s="24"/>
      <c r="AJ212" s="83"/>
      <c r="AK212" s="83"/>
      <c r="AL212" s="24"/>
      <c r="AM212" s="83"/>
      <c r="AN212" s="83"/>
      <c r="AO212" s="83">
        <f>IFERROR(VLOOKUP(AL212,入力表リスト!$A$3:$B$82,2,FALSE),0)</f>
        <v>0</v>
      </c>
      <c r="AP212" s="83">
        <f t="shared" ref="AP212:AP275" si="137">AM212*AN212*AO212/1000</f>
        <v>0</v>
      </c>
      <c r="AQ212" s="83">
        <f t="shared" si="132"/>
        <v>0</v>
      </c>
      <c r="AR212" s="26"/>
      <c r="AS212" s="98"/>
      <c r="AT212" s="20"/>
      <c r="AU212" s="20"/>
      <c r="AV212" s="96">
        <f t="shared" si="133"/>
        <v>3285</v>
      </c>
      <c r="AW212" s="20"/>
      <c r="AX212" s="20">
        <f t="shared" si="124"/>
        <v>0</v>
      </c>
      <c r="AY212" s="20">
        <f t="shared" ref="AY212:AY275" si="138">AX212*$AY$10</f>
        <v>0</v>
      </c>
      <c r="AZ212" s="96">
        <f t="shared" si="128"/>
        <v>1971</v>
      </c>
      <c r="BA212" s="96">
        <f t="shared" si="129"/>
        <v>59130</v>
      </c>
      <c r="BB212" s="20"/>
      <c r="BC212" s="20"/>
      <c r="BD212" s="20"/>
      <c r="BE212" s="20">
        <f t="shared" ref="BE212:BE275" si="139">SUM(BB212:BD212)</f>
        <v>0</v>
      </c>
      <c r="BF212" s="99"/>
      <c r="BG212" s="100"/>
      <c r="BH212" s="101"/>
      <c r="BI212" s="20"/>
      <c r="BJ212" s="20"/>
      <c r="BK212" s="64"/>
      <c r="BL212" s="64">
        <f t="shared" si="134"/>
        <v>2</v>
      </c>
      <c r="BM212" s="64">
        <f t="shared" si="135"/>
        <v>2</v>
      </c>
      <c r="BN212" s="64"/>
    </row>
    <row r="213" spans="1:66" s="58" customFormat="1" x14ac:dyDescent="0.45">
      <c r="A213" s="64"/>
      <c r="B213" s="20">
        <v>147</v>
      </c>
      <c r="C213" s="84">
        <v>1</v>
      </c>
      <c r="D213" s="84" t="s">
        <v>781</v>
      </c>
      <c r="E213" s="107" t="s">
        <v>143</v>
      </c>
      <c r="F213" s="2" t="s">
        <v>342</v>
      </c>
      <c r="G213" s="4" t="s">
        <v>414</v>
      </c>
      <c r="H213" s="3" t="s">
        <v>426</v>
      </c>
      <c r="I213" s="11" t="s">
        <v>558</v>
      </c>
      <c r="J213" s="83">
        <v>3</v>
      </c>
      <c r="K213" s="24" t="s">
        <v>868</v>
      </c>
      <c r="L213" s="24"/>
      <c r="M213" s="83">
        <v>3</v>
      </c>
      <c r="N213" s="24" t="s">
        <v>876</v>
      </c>
      <c r="O213" s="83">
        <v>3</v>
      </c>
      <c r="P213" s="83">
        <v>3285</v>
      </c>
      <c r="Q213" s="83">
        <f>IFERROR(VLOOKUP(N213,入力表リスト!$A$3:$B$82,2,FALSE),0)</f>
        <v>300</v>
      </c>
      <c r="R213" s="83">
        <f t="shared" si="127"/>
        <v>2956.5</v>
      </c>
      <c r="S213" s="83">
        <f t="shared" si="130"/>
        <v>88695</v>
      </c>
      <c r="T213" s="26"/>
      <c r="U213" s="98"/>
      <c r="V213" s="83"/>
      <c r="W213" s="24"/>
      <c r="X213" s="83"/>
      <c r="Y213" s="83"/>
      <c r="Z213" s="24"/>
      <c r="AA213" s="83"/>
      <c r="AB213" s="83"/>
      <c r="AC213" s="83">
        <f>IFERROR(VLOOKUP(Z213,入力表リスト!$A$3:$B$82,2,FALSE),0)</f>
        <v>0</v>
      </c>
      <c r="AD213" s="83">
        <f t="shared" si="136"/>
        <v>0</v>
      </c>
      <c r="AE213" s="83">
        <f t="shared" si="131"/>
        <v>0</v>
      </c>
      <c r="AF213" s="26"/>
      <c r="AG213" s="98"/>
      <c r="AH213" s="83"/>
      <c r="AI213" s="24"/>
      <c r="AJ213" s="83"/>
      <c r="AK213" s="83"/>
      <c r="AL213" s="24"/>
      <c r="AM213" s="83"/>
      <c r="AN213" s="83"/>
      <c r="AO213" s="83">
        <f>IFERROR(VLOOKUP(AL213,入力表リスト!$A$3:$B$82,2,FALSE),0)</f>
        <v>0</v>
      </c>
      <c r="AP213" s="83">
        <f t="shared" si="137"/>
        <v>0</v>
      </c>
      <c r="AQ213" s="83">
        <f t="shared" si="132"/>
        <v>0</v>
      </c>
      <c r="AR213" s="26"/>
      <c r="AS213" s="98"/>
      <c r="AT213" s="20"/>
      <c r="AU213" s="20"/>
      <c r="AV213" s="96">
        <f t="shared" si="133"/>
        <v>3285</v>
      </c>
      <c r="AW213" s="20"/>
      <c r="AX213" s="20">
        <f t="shared" ref="AX213:AX276" si="140">AU213*AV213*AW213/1000</f>
        <v>0</v>
      </c>
      <c r="AY213" s="20">
        <f t="shared" si="138"/>
        <v>0</v>
      </c>
      <c r="AZ213" s="96">
        <f t="shared" si="128"/>
        <v>2956.5</v>
      </c>
      <c r="BA213" s="96">
        <f t="shared" si="129"/>
        <v>88695</v>
      </c>
      <c r="BB213" s="20"/>
      <c r="BC213" s="20"/>
      <c r="BD213" s="20"/>
      <c r="BE213" s="20">
        <f t="shared" si="139"/>
        <v>0</v>
      </c>
      <c r="BF213" s="99"/>
      <c r="BG213" s="100"/>
      <c r="BH213" s="101"/>
      <c r="BI213" s="20"/>
      <c r="BJ213" s="20"/>
      <c r="BK213" s="64"/>
      <c r="BL213" s="64">
        <f t="shared" si="134"/>
        <v>3</v>
      </c>
      <c r="BM213" s="64">
        <f t="shared" si="135"/>
        <v>3</v>
      </c>
      <c r="BN213" s="64"/>
    </row>
    <row r="214" spans="1:66" s="58" customFormat="1" x14ac:dyDescent="0.45">
      <c r="A214" s="64"/>
      <c r="B214" s="20">
        <v>147</v>
      </c>
      <c r="C214" s="84">
        <v>2</v>
      </c>
      <c r="D214" s="84" t="s">
        <v>781</v>
      </c>
      <c r="E214" s="107" t="s">
        <v>143</v>
      </c>
      <c r="F214" s="2" t="s">
        <v>342</v>
      </c>
      <c r="G214" s="4" t="s">
        <v>414</v>
      </c>
      <c r="H214" s="3" t="s">
        <v>426</v>
      </c>
      <c r="I214" s="11" t="s">
        <v>558</v>
      </c>
      <c r="J214" s="83">
        <v>1</v>
      </c>
      <c r="K214" s="24" t="s">
        <v>883</v>
      </c>
      <c r="L214" s="24"/>
      <c r="M214" s="83">
        <v>1</v>
      </c>
      <c r="N214" s="24" t="s">
        <v>1484</v>
      </c>
      <c r="O214" s="83">
        <v>1</v>
      </c>
      <c r="P214" s="83">
        <v>3285</v>
      </c>
      <c r="Q214" s="83">
        <f>IFERROR(VLOOKUP(N214,入力表リスト!$A$3:$B$82,2,FALSE),0)</f>
        <v>100</v>
      </c>
      <c r="R214" s="83">
        <f t="shared" si="127"/>
        <v>328.5</v>
      </c>
      <c r="S214" s="83">
        <f t="shared" si="130"/>
        <v>9855</v>
      </c>
      <c r="T214" s="26"/>
      <c r="U214" s="98"/>
      <c r="V214" s="83"/>
      <c r="W214" s="24"/>
      <c r="X214" s="83"/>
      <c r="Y214" s="83"/>
      <c r="Z214" s="24"/>
      <c r="AA214" s="83"/>
      <c r="AB214" s="83"/>
      <c r="AC214" s="83">
        <f>IFERROR(VLOOKUP(Z214,入力表リスト!$A$3:$B$82,2,FALSE),0)</f>
        <v>0</v>
      </c>
      <c r="AD214" s="83">
        <f t="shared" si="136"/>
        <v>0</v>
      </c>
      <c r="AE214" s="83">
        <f t="shared" si="131"/>
        <v>0</v>
      </c>
      <c r="AF214" s="26"/>
      <c r="AG214" s="98"/>
      <c r="AH214" s="83"/>
      <c r="AI214" s="24"/>
      <c r="AJ214" s="83"/>
      <c r="AK214" s="83"/>
      <c r="AL214" s="24"/>
      <c r="AM214" s="83"/>
      <c r="AN214" s="83"/>
      <c r="AO214" s="83">
        <f>IFERROR(VLOOKUP(AL214,入力表リスト!$A$3:$B$82,2,FALSE),0)</f>
        <v>0</v>
      </c>
      <c r="AP214" s="83">
        <f t="shared" si="137"/>
        <v>0</v>
      </c>
      <c r="AQ214" s="83">
        <f t="shared" si="132"/>
        <v>0</v>
      </c>
      <c r="AR214" s="26"/>
      <c r="AS214" s="98"/>
      <c r="AT214" s="20"/>
      <c r="AU214" s="20"/>
      <c r="AV214" s="96">
        <f t="shared" si="133"/>
        <v>3285</v>
      </c>
      <c r="AW214" s="20"/>
      <c r="AX214" s="20">
        <f t="shared" si="140"/>
        <v>0</v>
      </c>
      <c r="AY214" s="20">
        <f t="shared" si="138"/>
        <v>0</v>
      </c>
      <c r="AZ214" s="96">
        <f t="shared" si="128"/>
        <v>328.5</v>
      </c>
      <c r="BA214" s="96">
        <f t="shared" si="129"/>
        <v>9855</v>
      </c>
      <c r="BB214" s="20"/>
      <c r="BC214" s="20"/>
      <c r="BD214" s="20"/>
      <c r="BE214" s="20">
        <f t="shared" si="139"/>
        <v>0</v>
      </c>
      <c r="BF214" s="99"/>
      <c r="BG214" s="100"/>
      <c r="BH214" s="101"/>
      <c r="BI214" s="20"/>
      <c r="BJ214" s="20"/>
      <c r="BK214" s="64"/>
      <c r="BL214" s="64">
        <f t="shared" si="134"/>
        <v>1</v>
      </c>
      <c r="BM214" s="64">
        <f t="shared" si="135"/>
        <v>1</v>
      </c>
      <c r="BN214" s="64"/>
    </row>
    <row r="215" spans="1:66" s="58" customFormat="1" x14ac:dyDescent="0.45">
      <c r="A215" s="64"/>
      <c r="B215" s="20">
        <v>148</v>
      </c>
      <c r="C215" s="84"/>
      <c r="D215" s="84" t="s">
        <v>781</v>
      </c>
      <c r="E215" s="107" t="s">
        <v>29</v>
      </c>
      <c r="F215" s="2" t="s">
        <v>231</v>
      </c>
      <c r="G215" s="4" t="s">
        <v>415</v>
      </c>
      <c r="H215" s="3" t="s">
        <v>426</v>
      </c>
      <c r="I215" s="11" t="s">
        <v>446</v>
      </c>
      <c r="J215" s="83">
        <v>1</v>
      </c>
      <c r="K215" s="24" t="s">
        <v>1253</v>
      </c>
      <c r="L215" s="24"/>
      <c r="M215" s="83">
        <v>1</v>
      </c>
      <c r="N215" s="24" t="s">
        <v>887</v>
      </c>
      <c r="O215" s="83">
        <v>1</v>
      </c>
      <c r="P215" s="83">
        <v>3285</v>
      </c>
      <c r="Q215" s="83">
        <f>IFERROR(VLOOKUP(N215,入力表リスト!$A$3:$B$82,2,FALSE),0)</f>
        <v>300</v>
      </c>
      <c r="R215" s="83">
        <f t="shared" si="127"/>
        <v>985.5</v>
      </c>
      <c r="S215" s="83">
        <f t="shared" si="130"/>
        <v>29565</v>
      </c>
      <c r="T215" s="26"/>
      <c r="U215" s="98"/>
      <c r="V215" s="83"/>
      <c r="W215" s="24"/>
      <c r="X215" s="83"/>
      <c r="Y215" s="83"/>
      <c r="Z215" s="24"/>
      <c r="AA215" s="83"/>
      <c r="AB215" s="83"/>
      <c r="AC215" s="83">
        <f>IFERROR(VLOOKUP(Z215,入力表リスト!$A$3:$B$82,2,FALSE),0)</f>
        <v>0</v>
      </c>
      <c r="AD215" s="83">
        <f t="shared" si="136"/>
        <v>0</v>
      </c>
      <c r="AE215" s="83">
        <f t="shared" si="131"/>
        <v>0</v>
      </c>
      <c r="AF215" s="26"/>
      <c r="AG215" s="98"/>
      <c r="AH215" s="83"/>
      <c r="AI215" s="24"/>
      <c r="AJ215" s="83"/>
      <c r="AK215" s="83"/>
      <c r="AL215" s="24"/>
      <c r="AM215" s="83"/>
      <c r="AN215" s="83"/>
      <c r="AO215" s="83">
        <f>IFERROR(VLOOKUP(AL215,入力表リスト!$A$3:$B$82,2,FALSE),0)</f>
        <v>0</v>
      </c>
      <c r="AP215" s="83">
        <f t="shared" si="137"/>
        <v>0</v>
      </c>
      <c r="AQ215" s="83">
        <f t="shared" si="132"/>
        <v>0</v>
      </c>
      <c r="AR215" s="26"/>
      <c r="AS215" s="98"/>
      <c r="AT215" s="20"/>
      <c r="AU215" s="20"/>
      <c r="AV215" s="96">
        <f t="shared" si="133"/>
        <v>3285</v>
      </c>
      <c r="AW215" s="20"/>
      <c r="AX215" s="20">
        <f t="shared" si="140"/>
        <v>0</v>
      </c>
      <c r="AY215" s="20">
        <f t="shared" si="138"/>
        <v>0</v>
      </c>
      <c r="AZ215" s="96">
        <f t="shared" si="128"/>
        <v>985.5</v>
      </c>
      <c r="BA215" s="96">
        <f t="shared" si="129"/>
        <v>29565</v>
      </c>
      <c r="BB215" s="20"/>
      <c r="BC215" s="20"/>
      <c r="BD215" s="20"/>
      <c r="BE215" s="20">
        <f t="shared" si="139"/>
        <v>0</v>
      </c>
      <c r="BF215" s="99"/>
      <c r="BG215" s="100"/>
      <c r="BH215" s="101"/>
      <c r="BI215" s="20"/>
      <c r="BJ215" s="20"/>
      <c r="BK215" s="64"/>
      <c r="BL215" s="64">
        <f t="shared" si="134"/>
        <v>1</v>
      </c>
      <c r="BM215" s="64">
        <f t="shared" si="135"/>
        <v>1</v>
      </c>
      <c r="BN215" s="64"/>
    </row>
    <row r="216" spans="1:66" s="58" customFormat="1" x14ac:dyDescent="0.45">
      <c r="A216" s="64"/>
      <c r="B216" s="20">
        <v>149</v>
      </c>
      <c r="C216" s="84">
        <v>1</v>
      </c>
      <c r="D216" s="84" t="s">
        <v>781</v>
      </c>
      <c r="E216" s="107" t="s">
        <v>152</v>
      </c>
      <c r="F216" s="2" t="s">
        <v>352</v>
      </c>
      <c r="G216" s="4" t="s">
        <v>414</v>
      </c>
      <c r="H216" s="3" t="s">
        <v>426</v>
      </c>
      <c r="I216" s="11" t="s">
        <v>567</v>
      </c>
      <c r="J216" s="83">
        <v>1</v>
      </c>
      <c r="K216" s="24" t="s">
        <v>896</v>
      </c>
      <c r="L216" s="24"/>
      <c r="M216" s="83">
        <v>1</v>
      </c>
      <c r="N216" s="24" t="s">
        <v>1024</v>
      </c>
      <c r="O216" s="83">
        <v>1</v>
      </c>
      <c r="P216" s="83">
        <v>3285</v>
      </c>
      <c r="Q216" s="83">
        <f>IFERROR(VLOOKUP(N216,入力表リスト!$A$3:$B$82,2,FALSE),0)</f>
        <v>120</v>
      </c>
      <c r="R216" s="83">
        <f t="shared" si="127"/>
        <v>394.2</v>
      </c>
      <c r="S216" s="83">
        <f t="shared" si="130"/>
        <v>11826</v>
      </c>
      <c r="T216" s="26"/>
      <c r="U216" s="98"/>
      <c r="V216" s="83"/>
      <c r="W216" s="24"/>
      <c r="X216" s="83"/>
      <c r="Y216" s="83"/>
      <c r="Z216" s="24"/>
      <c r="AA216" s="83"/>
      <c r="AB216" s="83"/>
      <c r="AC216" s="83">
        <f>IFERROR(VLOOKUP(Z216,入力表リスト!$A$3:$B$82,2,FALSE),0)</f>
        <v>0</v>
      </c>
      <c r="AD216" s="83">
        <f t="shared" si="136"/>
        <v>0</v>
      </c>
      <c r="AE216" s="83">
        <f t="shared" si="131"/>
        <v>0</v>
      </c>
      <c r="AF216" s="26"/>
      <c r="AG216" s="98"/>
      <c r="AH216" s="83"/>
      <c r="AI216" s="24"/>
      <c r="AJ216" s="83"/>
      <c r="AK216" s="83"/>
      <c r="AL216" s="24"/>
      <c r="AM216" s="83"/>
      <c r="AN216" s="83"/>
      <c r="AO216" s="83">
        <f>IFERROR(VLOOKUP(AL216,入力表リスト!$A$3:$B$82,2,FALSE),0)</f>
        <v>0</v>
      </c>
      <c r="AP216" s="83">
        <f t="shared" si="137"/>
        <v>0</v>
      </c>
      <c r="AQ216" s="83">
        <f t="shared" si="132"/>
        <v>0</v>
      </c>
      <c r="AR216" s="26"/>
      <c r="AS216" s="98"/>
      <c r="AT216" s="20"/>
      <c r="AU216" s="20"/>
      <c r="AV216" s="96">
        <f t="shared" si="133"/>
        <v>3285</v>
      </c>
      <c r="AW216" s="20"/>
      <c r="AX216" s="20">
        <f t="shared" si="140"/>
        <v>0</v>
      </c>
      <c r="AY216" s="20">
        <f t="shared" si="138"/>
        <v>0</v>
      </c>
      <c r="AZ216" s="96">
        <f t="shared" si="128"/>
        <v>394.2</v>
      </c>
      <c r="BA216" s="96">
        <f t="shared" si="129"/>
        <v>11826</v>
      </c>
      <c r="BB216" s="20"/>
      <c r="BC216" s="20"/>
      <c r="BD216" s="20"/>
      <c r="BE216" s="20">
        <f t="shared" si="139"/>
        <v>0</v>
      </c>
      <c r="BF216" s="99"/>
      <c r="BG216" s="100"/>
      <c r="BH216" s="101"/>
      <c r="BI216" s="20"/>
      <c r="BJ216" s="20"/>
      <c r="BK216" s="64"/>
      <c r="BL216" s="64">
        <f t="shared" si="134"/>
        <v>1</v>
      </c>
      <c r="BM216" s="64">
        <f t="shared" si="135"/>
        <v>1</v>
      </c>
      <c r="BN216" s="64"/>
    </row>
    <row r="217" spans="1:66" s="58" customFormat="1" x14ac:dyDescent="0.45">
      <c r="A217" s="64"/>
      <c r="B217" s="20">
        <v>149</v>
      </c>
      <c r="C217" s="84">
        <v>2</v>
      </c>
      <c r="D217" s="84" t="s">
        <v>781</v>
      </c>
      <c r="E217" s="107" t="s">
        <v>152</v>
      </c>
      <c r="F217" s="2" t="s">
        <v>352</v>
      </c>
      <c r="G217" s="4" t="s">
        <v>414</v>
      </c>
      <c r="H217" s="3" t="s">
        <v>426</v>
      </c>
      <c r="I217" s="11" t="s">
        <v>567</v>
      </c>
      <c r="J217" s="83">
        <v>1</v>
      </c>
      <c r="K217" s="24" t="s">
        <v>884</v>
      </c>
      <c r="L217" s="24"/>
      <c r="M217" s="83">
        <v>1</v>
      </c>
      <c r="N217" s="24" t="s">
        <v>884</v>
      </c>
      <c r="O217" s="83">
        <v>1</v>
      </c>
      <c r="P217" s="83">
        <v>3285</v>
      </c>
      <c r="Q217" s="83">
        <f>IFERROR(VLOOKUP(N217,入力表リスト!$A$3:$B$82,2,FALSE),0)</f>
        <v>0</v>
      </c>
      <c r="R217" s="83">
        <f t="shared" si="127"/>
        <v>0</v>
      </c>
      <c r="S217" s="83">
        <f t="shared" si="130"/>
        <v>0</v>
      </c>
      <c r="T217" s="123" t="s">
        <v>885</v>
      </c>
      <c r="U217" s="98"/>
      <c r="V217" s="83"/>
      <c r="W217" s="24"/>
      <c r="X217" s="83"/>
      <c r="Y217" s="83"/>
      <c r="Z217" s="24"/>
      <c r="AA217" s="83"/>
      <c r="AB217" s="83"/>
      <c r="AC217" s="83">
        <f>IFERROR(VLOOKUP(Z217,入力表リスト!$A$3:$B$82,2,FALSE),0)</f>
        <v>0</v>
      </c>
      <c r="AD217" s="83">
        <f t="shared" si="136"/>
        <v>0</v>
      </c>
      <c r="AE217" s="83">
        <f t="shared" si="131"/>
        <v>0</v>
      </c>
      <c r="AF217" s="26"/>
      <c r="AG217" s="98"/>
      <c r="AH217" s="83"/>
      <c r="AI217" s="24"/>
      <c r="AJ217" s="83"/>
      <c r="AK217" s="83"/>
      <c r="AL217" s="24"/>
      <c r="AM217" s="83"/>
      <c r="AN217" s="83"/>
      <c r="AO217" s="83">
        <f>IFERROR(VLOOKUP(AL217,入力表リスト!$A$3:$B$82,2,FALSE),0)</f>
        <v>0</v>
      </c>
      <c r="AP217" s="83">
        <f t="shared" si="137"/>
        <v>0</v>
      </c>
      <c r="AQ217" s="83">
        <f t="shared" si="132"/>
        <v>0</v>
      </c>
      <c r="AR217" s="26"/>
      <c r="AS217" s="98"/>
      <c r="AT217" s="20"/>
      <c r="AU217" s="20"/>
      <c r="AV217" s="96">
        <f t="shared" si="133"/>
        <v>3285</v>
      </c>
      <c r="AW217" s="20"/>
      <c r="AX217" s="20">
        <f t="shared" si="140"/>
        <v>0</v>
      </c>
      <c r="AY217" s="20">
        <f t="shared" si="138"/>
        <v>0</v>
      </c>
      <c r="AZ217" s="96">
        <f t="shared" si="128"/>
        <v>0</v>
      </c>
      <c r="BA217" s="96">
        <f t="shared" si="129"/>
        <v>0</v>
      </c>
      <c r="BB217" s="20"/>
      <c r="BC217" s="20"/>
      <c r="BD217" s="20"/>
      <c r="BE217" s="20">
        <f t="shared" si="139"/>
        <v>0</v>
      </c>
      <c r="BF217" s="99"/>
      <c r="BG217" s="100"/>
      <c r="BH217" s="101"/>
      <c r="BI217" s="20"/>
      <c r="BJ217" s="20"/>
      <c r="BK217" s="64"/>
      <c r="BL217" s="64">
        <f t="shared" si="134"/>
        <v>1</v>
      </c>
      <c r="BM217" s="64">
        <f t="shared" si="135"/>
        <v>1</v>
      </c>
      <c r="BN217" s="64"/>
    </row>
    <row r="218" spans="1:66" s="58" customFormat="1" x14ac:dyDescent="0.45">
      <c r="A218" s="64"/>
      <c r="B218" s="20">
        <v>150</v>
      </c>
      <c r="C218" s="84"/>
      <c r="D218" s="84" t="s">
        <v>781</v>
      </c>
      <c r="E218" s="127" t="s">
        <v>657</v>
      </c>
      <c r="F218" s="2" t="s">
        <v>695</v>
      </c>
      <c r="G218" s="4" t="s">
        <v>414</v>
      </c>
      <c r="H218" s="3" t="s">
        <v>426</v>
      </c>
      <c r="I218" s="11" t="s">
        <v>737</v>
      </c>
      <c r="J218" s="83">
        <v>2</v>
      </c>
      <c r="K218" s="24" t="s">
        <v>896</v>
      </c>
      <c r="L218" s="24"/>
      <c r="M218" s="83">
        <v>2</v>
      </c>
      <c r="N218" s="24" t="s">
        <v>886</v>
      </c>
      <c r="O218" s="83">
        <v>2</v>
      </c>
      <c r="P218" s="83">
        <v>3285</v>
      </c>
      <c r="Q218" s="83">
        <f>IFERROR(VLOOKUP(N218,入力表リスト!$A$3:$B$82,2,FALSE),0)</f>
        <v>100</v>
      </c>
      <c r="R218" s="83">
        <f t="shared" si="127"/>
        <v>657</v>
      </c>
      <c r="S218" s="83">
        <f t="shared" si="130"/>
        <v>19710</v>
      </c>
      <c r="T218" s="26"/>
      <c r="U218" s="98"/>
      <c r="V218" s="83"/>
      <c r="W218" s="24"/>
      <c r="X218" s="83"/>
      <c r="Y218" s="83"/>
      <c r="Z218" s="24"/>
      <c r="AA218" s="83"/>
      <c r="AB218" s="83"/>
      <c r="AC218" s="83">
        <f>IFERROR(VLOOKUP(Z218,入力表リスト!$A$3:$B$82,2,FALSE),0)</f>
        <v>0</v>
      </c>
      <c r="AD218" s="83">
        <f t="shared" si="136"/>
        <v>0</v>
      </c>
      <c r="AE218" s="83">
        <f t="shared" si="131"/>
        <v>0</v>
      </c>
      <c r="AF218" s="26"/>
      <c r="AG218" s="98"/>
      <c r="AH218" s="83"/>
      <c r="AI218" s="24"/>
      <c r="AJ218" s="83"/>
      <c r="AK218" s="83"/>
      <c r="AL218" s="24"/>
      <c r="AM218" s="83"/>
      <c r="AN218" s="83"/>
      <c r="AO218" s="83">
        <f>IFERROR(VLOOKUP(AL218,入力表リスト!$A$3:$B$82,2,FALSE),0)</f>
        <v>0</v>
      </c>
      <c r="AP218" s="83">
        <f t="shared" si="137"/>
        <v>0</v>
      </c>
      <c r="AQ218" s="83">
        <f t="shared" si="132"/>
        <v>0</v>
      </c>
      <c r="AR218" s="26"/>
      <c r="AS218" s="98"/>
      <c r="AT218" s="20"/>
      <c r="AU218" s="20"/>
      <c r="AV218" s="96">
        <f t="shared" si="133"/>
        <v>3285</v>
      </c>
      <c r="AW218" s="20"/>
      <c r="AX218" s="20">
        <f t="shared" si="140"/>
        <v>0</v>
      </c>
      <c r="AY218" s="20">
        <f t="shared" si="138"/>
        <v>0</v>
      </c>
      <c r="AZ218" s="96">
        <f t="shared" si="128"/>
        <v>657</v>
      </c>
      <c r="BA218" s="96">
        <f t="shared" si="129"/>
        <v>19710</v>
      </c>
      <c r="BB218" s="20"/>
      <c r="BC218" s="20"/>
      <c r="BD218" s="20"/>
      <c r="BE218" s="20">
        <f t="shared" si="139"/>
        <v>0</v>
      </c>
      <c r="BF218" s="99"/>
      <c r="BG218" s="100"/>
      <c r="BH218" s="101"/>
      <c r="BI218" s="20"/>
      <c r="BJ218" s="20"/>
      <c r="BK218" s="64"/>
      <c r="BL218" s="64">
        <f t="shared" si="134"/>
        <v>2</v>
      </c>
      <c r="BM218" s="64">
        <f t="shared" si="135"/>
        <v>2</v>
      </c>
      <c r="BN218" s="64"/>
    </row>
    <row r="219" spans="1:66" s="58" customFormat="1" x14ac:dyDescent="0.45">
      <c r="A219" s="64"/>
      <c r="B219" s="20">
        <v>151</v>
      </c>
      <c r="C219" s="84"/>
      <c r="D219" s="84" t="s">
        <v>781</v>
      </c>
      <c r="E219" s="107" t="s">
        <v>153</v>
      </c>
      <c r="F219" s="2" t="s">
        <v>353</v>
      </c>
      <c r="G219" s="4" t="s">
        <v>414</v>
      </c>
      <c r="H219" s="3" t="s">
        <v>426</v>
      </c>
      <c r="I219" s="11" t="s">
        <v>568</v>
      </c>
      <c r="J219" s="83">
        <v>1</v>
      </c>
      <c r="K219" s="24" t="s">
        <v>896</v>
      </c>
      <c r="L219" s="24"/>
      <c r="M219" s="83">
        <v>1</v>
      </c>
      <c r="N219" s="24" t="s">
        <v>886</v>
      </c>
      <c r="O219" s="83">
        <v>1</v>
      </c>
      <c r="P219" s="83">
        <v>3285</v>
      </c>
      <c r="Q219" s="83">
        <f>IFERROR(VLOOKUP(N219,入力表リスト!$A$3:$B$82,2,FALSE),0)</f>
        <v>100</v>
      </c>
      <c r="R219" s="83">
        <f t="shared" si="127"/>
        <v>328.5</v>
      </c>
      <c r="S219" s="83">
        <f t="shared" si="130"/>
        <v>9855</v>
      </c>
      <c r="T219" s="26"/>
      <c r="U219" s="98"/>
      <c r="V219" s="83"/>
      <c r="W219" s="24"/>
      <c r="X219" s="83"/>
      <c r="Y219" s="83"/>
      <c r="Z219" s="24"/>
      <c r="AA219" s="83"/>
      <c r="AB219" s="83"/>
      <c r="AC219" s="83">
        <f>IFERROR(VLOOKUP(Z219,入力表リスト!$A$3:$B$82,2,FALSE),0)</f>
        <v>0</v>
      </c>
      <c r="AD219" s="83">
        <f t="shared" si="136"/>
        <v>0</v>
      </c>
      <c r="AE219" s="83">
        <f t="shared" si="131"/>
        <v>0</v>
      </c>
      <c r="AF219" s="26"/>
      <c r="AG219" s="98"/>
      <c r="AH219" s="83"/>
      <c r="AI219" s="24"/>
      <c r="AJ219" s="83"/>
      <c r="AK219" s="83"/>
      <c r="AL219" s="24"/>
      <c r="AM219" s="83"/>
      <c r="AN219" s="83"/>
      <c r="AO219" s="83">
        <f>IFERROR(VLOOKUP(AL219,入力表リスト!$A$3:$B$82,2,FALSE),0)</f>
        <v>0</v>
      </c>
      <c r="AP219" s="83">
        <f t="shared" si="137"/>
        <v>0</v>
      </c>
      <c r="AQ219" s="83">
        <f t="shared" si="132"/>
        <v>0</v>
      </c>
      <c r="AR219" s="26"/>
      <c r="AS219" s="98"/>
      <c r="AT219" s="20"/>
      <c r="AU219" s="20"/>
      <c r="AV219" s="96">
        <f t="shared" si="133"/>
        <v>3285</v>
      </c>
      <c r="AW219" s="20"/>
      <c r="AX219" s="20">
        <f t="shared" si="140"/>
        <v>0</v>
      </c>
      <c r="AY219" s="20">
        <f t="shared" si="138"/>
        <v>0</v>
      </c>
      <c r="AZ219" s="96">
        <f t="shared" si="128"/>
        <v>328.5</v>
      </c>
      <c r="BA219" s="96">
        <f t="shared" si="129"/>
        <v>9855</v>
      </c>
      <c r="BB219" s="20"/>
      <c r="BC219" s="20"/>
      <c r="BD219" s="20"/>
      <c r="BE219" s="20">
        <f t="shared" si="139"/>
        <v>0</v>
      </c>
      <c r="BF219" s="99"/>
      <c r="BG219" s="100"/>
      <c r="BH219" s="101"/>
      <c r="BI219" s="20"/>
      <c r="BJ219" s="20"/>
      <c r="BK219" s="64"/>
      <c r="BL219" s="64">
        <f t="shared" si="134"/>
        <v>1</v>
      </c>
      <c r="BM219" s="64">
        <f t="shared" si="135"/>
        <v>1</v>
      </c>
      <c r="BN219" s="64"/>
    </row>
    <row r="220" spans="1:66" s="58" customFormat="1" x14ac:dyDescent="0.45">
      <c r="A220" s="64"/>
      <c r="B220" s="20">
        <v>152</v>
      </c>
      <c r="C220" s="20"/>
      <c r="D220" s="20" t="s">
        <v>781</v>
      </c>
      <c r="E220" s="19" t="s">
        <v>154</v>
      </c>
      <c r="F220" s="2" t="s">
        <v>354</v>
      </c>
      <c r="G220" s="4" t="s">
        <v>414</v>
      </c>
      <c r="H220" s="3" t="s">
        <v>426</v>
      </c>
      <c r="I220" s="11" t="s">
        <v>569</v>
      </c>
      <c r="J220" s="83">
        <v>1</v>
      </c>
      <c r="K220" s="24" t="s">
        <v>896</v>
      </c>
      <c r="L220" s="24"/>
      <c r="M220" s="83">
        <v>1</v>
      </c>
      <c r="N220" s="24" t="s">
        <v>886</v>
      </c>
      <c r="O220" s="83">
        <v>1</v>
      </c>
      <c r="P220" s="83">
        <v>3285</v>
      </c>
      <c r="Q220" s="83">
        <f>IFERROR(VLOOKUP(N220,入力表リスト!$A$3:$B$82,2,FALSE),0)</f>
        <v>100</v>
      </c>
      <c r="R220" s="83">
        <f t="shared" si="127"/>
        <v>328.5</v>
      </c>
      <c r="S220" s="83">
        <f t="shared" si="130"/>
        <v>9855</v>
      </c>
      <c r="T220" s="123" t="s">
        <v>1526</v>
      </c>
      <c r="U220" s="98">
        <v>1</v>
      </c>
      <c r="V220" s="83"/>
      <c r="W220" s="24"/>
      <c r="X220" s="83"/>
      <c r="Y220" s="83"/>
      <c r="Z220" s="24"/>
      <c r="AA220" s="83"/>
      <c r="AB220" s="83"/>
      <c r="AC220" s="83">
        <f>IFERROR(VLOOKUP(Z220,入力表リスト!$A$3:$B$82,2,FALSE),0)</f>
        <v>0</v>
      </c>
      <c r="AD220" s="83">
        <f t="shared" si="136"/>
        <v>0</v>
      </c>
      <c r="AE220" s="83">
        <f t="shared" si="131"/>
        <v>0</v>
      </c>
      <c r="AF220" s="26"/>
      <c r="AG220" s="98"/>
      <c r="AH220" s="83"/>
      <c r="AI220" s="24"/>
      <c r="AJ220" s="83"/>
      <c r="AK220" s="83"/>
      <c r="AL220" s="24"/>
      <c r="AM220" s="83"/>
      <c r="AN220" s="83"/>
      <c r="AO220" s="83">
        <f>IFERROR(VLOOKUP(AL220,入力表リスト!$A$3:$B$82,2,FALSE),0)</f>
        <v>0</v>
      </c>
      <c r="AP220" s="83">
        <f t="shared" si="137"/>
        <v>0</v>
      </c>
      <c r="AQ220" s="83">
        <f t="shared" si="132"/>
        <v>0</v>
      </c>
      <c r="AR220" s="26"/>
      <c r="AS220" s="98"/>
      <c r="AT220" s="20"/>
      <c r="AU220" s="20"/>
      <c r="AV220" s="96">
        <f t="shared" si="133"/>
        <v>3285</v>
      </c>
      <c r="AW220" s="20"/>
      <c r="AX220" s="20">
        <f t="shared" si="140"/>
        <v>0</v>
      </c>
      <c r="AY220" s="20">
        <f t="shared" si="138"/>
        <v>0</v>
      </c>
      <c r="AZ220" s="96">
        <f t="shared" si="128"/>
        <v>328.5</v>
      </c>
      <c r="BA220" s="96">
        <f t="shared" si="129"/>
        <v>9855</v>
      </c>
      <c r="BB220" s="20"/>
      <c r="BC220" s="20"/>
      <c r="BD220" s="20"/>
      <c r="BE220" s="20">
        <f t="shared" si="139"/>
        <v>0</v>
      </c>
      <c r="BF220" s="99"/>
      <c r="BG220" s="100"/>
      <c r="BH220" s="101"/>
      <c r="BI220" s="20"/>
      <c r="BJ220" s="20"/>
      <c r="BK220" s="64"/>
      <c r="BL220" s="64">
        <f t="shared" si="134"/>
        <v>1</v>
      </c>
      <c r="BM220" s="64">
        <f t="shared" si="135"/>
        <v>1</v>
      </c>
      <c r="BN220" s="64"/>
    </row>
    <row r="221" spans="1:66" s="58" customFormat="1" x14ac:dyDescent="0.45">
      <c r="A221" s="64"/>
      <c r="B221" s="20">
        <v>153</v>
      </c>
      <c r="C221" s="84"/>
      <c r="D221" s="84" t="s">
        <v>781</v>
      </c>
      <c r="E221" s="107" t="s">
        <v>155</v>
      </c>
      <c r="F221" s="2" t="s">
        <v>355</v>
      </c>
      <c r="G221" s="4" t="s">
        <v>414</v>
      </c>
      <c r="H221" s="3" t="s">
        <v>426</v>
      </c>
      <c r="I221" s="11" t="s">
        <v>570</v>
      </c>
      <c r="J221" s="83">
        <v>1</v>
      </c>
      <c r="K221" s="24" t="s">
        <v>896</v>
      </c>
      <c r="L221" s="24"/>
      <c r="M221" s="83">
        <v>1</v>
      </c>
      <c r="N221" s="24" t="s">
        <v>886</v>
      </c>
      <c r="O221" s="83">
        <v>1</v>
      </c>
      <c r="P221" s="83">
        <v>3285</v>
      </c>
      <c r="Q221" s="83">
        <f>IFERROR(VLOOKUP(N221,入力表リスト!$A$3:$B$82,2,FALSE),0)</f>
        <v>100</v>
      </c>
      <c r="R221" s="83">
        <f t="shared" si="127"/>
        <v>328.5</v>
      </c>
      <c r="S221" s="83">
        <f t="shared" si="130"/>
        <v>9855</v>
      </c>
      <c r="T221" s="26"/>
      <c r="U221" s="98"/>
      <c r="V221" s="83"/>
      <c r="W221" s="24"/>
      <c r="X221" s="83"/>
      <c r="Y221" s="83"/>
      <c r="Z221" s="24"/>
      <c r="AA221" s="83"/>
      <c r="AB221" s="83"/>
      <c r="AC221" s="83">
        <f>IFERROR(VLOOKUP(Z221,入力表リスト!$A$3:$B$82,2,FALSE),0)</f>
        <v>0</v>
      </c>
      <c r="AD221" s="83">
        <f t="shared" si="136"/>
        <v>0</v>
      </c>
      <c r="AE221" s="83">
        <f t="shared" si="131"/>
        <v>0</v>
      </c>
      <c r="AF221" s="26"/>
      <c r="AG221" s="98"/>
      <c r="AH221" s="83"/>
      <c r="AI221" s="24"/>
      <c r="AJ221" s="83"/>
      <c r="AK221" s="83"/>
      <c r="AL221" s="24"/>
      <c r="AM221" s="83"/>
      <c r="AN221" s="83"/>
      <c r="AO221" s="83">
        <f>IFERROR(VLOOKUP(AL221,入力表リスト!$A$3:$B$82,2,FALSE),0)</f>
        <v>0</v>
      </c>
      <c r="AP221" s="83">
        <f t="shared" si="137"/>
        <v>0</v>
      </c>
      <c r="AQ221" s="83">
        <f t="shared" si="132"/>
        <v>0</v>
      </c>
      <c r="AR221" s="26"/>
      <c r="AS221" s="98"/>
      <c r="AT221" s="20"/>
      <c r="AU221" s="20"/>
      <c r="AV221" s="96">
        <f t="shared" si="133"/>
        <v>3285</v>
      </c>
      <c r="AW221" s="20"/>
      <c r="AX221" s="20">
        <f t="shared" si="140"/>
        <v>0</v>
      </c>
      <c r="AY221" s="20">
        <f t="shared" si="138"/>
        <v>0</v>
      </c>
      <c r="AZ221" s="96">
        <f t="shared" si="128"/>
        <v>328.5</v>
      </c>
      <c r="BA221" s="96">
        <f t="shared" si="129"/>
        <v>9855</v>
      </c>
      <c r="BB221" s="20"/>
      <c r="BC221" s="20"/>
      <c r="BD221" s="20"/>
      <c r="BE221" s="20">
        <f t="shared" si="139"/>
        <v>0</v>
      </c>
      <c r="BF221" s="99"/>
      <c r="BG221" s="100"/>
      <c r="BH221" s="101"/>
      <c r="BI221" s="20"/>
      <c r="BJ221" s="20"/>
      <c r="BK221" s="64"/>
      <c r="BL221" s="64">
        <f t="shared" si="134"/>
        <v>1</v>
      </c>
      <c r="BM221" s="64">
        <f t="shared" si="135"/>
        <v>1</v>
      </c>
      <c r="BN221" s="64"/>
    </row>
    <row r="222" spans="1:66" s="58" customFormat="1" x14ac:dyDescent="0.45">
      <c r="A222" s="64"/>
      <c r="B222" s="20">
        <v>154</v>
      </c>
      <c r="C222" s="84"/>
      <c r="D222" s="84" t="s">
        <v>781</v>
      </c>
      <c r="E222" s="107" t="s">
        <v>158</v>
      </c>
      <c r="F222" s="2" t="s">
        <v>358</v>
      </c>
      <c r="G222" s="4" t="s">
        <v>414</v>
      </c>
      <c r="H222" s="3" t="s">
        <v>426</v>
      </c>
      <c r="I222" s="11" t="s">
        <v>573</v>
      </c>
      <c r="J222" s="83">
        <v>1</v>
      </c>
      <c r="K222" s="24" t="s">
        <v>807</v>
      </c>
      <c r="L222" s="24"/>
      <c r="M222" s="83">
        <v>1</v>
      </c>
      <c r="N222" s="24" t="s">
        <v>887</v>
      </c>
      <c r="O222" s="83">
        <v>1</v>
      </c>
      <c r="P222" s="83">
        <v>3285</v>
      </c>
      <c r="Q222" s="83">
        <f>IFERROR(VLOOKUP(N222,入力表リスト!$A$3:$B$82,2,FALSE),0)</f>
        <v>300</v>
      </c>
      <c r="R222" s="83">
        <f t="shared" si="127"/>
        <v>985.5</v>
      </c>
      <c r="S222" s="83">
        <f t="shared" si="130"/>
        <v>29565</v>
      </c>
      <c r="T222" s="26" t="s">
        <v>1254</v>
      </c>
      <c r="U222" s="98"/>
      <c r="V222" s="83"/>
      <c r="W222" s="24"/>
      <c r="X222" s="83"/>
      <c r="Y222" s="83"/>
      <c r="Z222" s="24"/>
      <c r="AA222" s="83"/>
      <c r="AB222" s="83"/>
      <c r="AC222" s="83">
        <f>IFERROR(VLOOKUP(Z222,入力表リスト!$A$3:$B$82,2,FALSE),0)</f>
        <v>0</v>
      </c>
      <c r="AD222" s="83">
        <f t="shared" si="136"/>
        <v>0</v>
      </c>
      <c r="AE222" s="83">
        <f t="shared" si="131"/>
        <v>0</v>
      </c>
      <c r="AF222" s="26"/>
      <c r="AG222" s="98"/>
      <c r="AH222" s="83"/>
      <c r="AI222" s="24"/>
      <c r="AJ222" s="83"/>
      <c r="AK222" s="83"/>
      <c r="AL222" s="24"/>
      <c r="AM222" s="83"/>
      <c r="AN222" s="83"/>
      <c r="AO222" s="83">
        <f>IFERROR(VLOOKUP(AL222,入力表リスト!$A$3:$B$82,2,FALSE),0)</f>
        <v>0</v>
      </c>
      <c r="AP222" s="83">
        <f t="shared" si="137"/>
        <v>0</v>
      </c>
      <c r="AQ222" s="83">
        <f t="shared" si="132"/>
        <v>0</v>
      </c>
      <c r="AR222" s="26"/>
      <c r="AS222" s="98"/>
      <c r="AT222" s="20"/>
      <c r="AU222" s="20"/>
      <c r="AV222" s="96">
        <f t="shared" si="133"/>
        <v>3285</v>
      </c>
      <c r="AW222" s="20"/>
      <c r="AX222" s="20">
        <f t="shared" si="140"/>
        <v>0</v>
      </c>
      <c r="AY222" s="20">
        <f t="shared" si="138"/>
        <v>0</v>
      </c>
      <c r="AZ222" s="96">
        <f t="shared" si="128"/>
        <v>985.5</v>
      </c>
      <c r="BA222" s="96">
        <f t="shared" si="129"/>
        <v>29565</v>
      </c>
      <c r="BB222" s="20"/>
      <c r="BC222" s="20"/>
      <c r="BD222" s="20"/>
      <c r="BE222" s="20">
        <f t="shared" si="139"/>
        <v>0</v>
      </c>
      <c r="BF222" s="99"/>
      <c r="BG222" s="100"/>
      <c r="BH222" s="101"/>
      <c r="BI222" s="20"/>
      <c r="BJ222" s="20"/>
      <c r="BK222" s="64"/>
      <c r="BL222" s="64">
        <f t="shared" si="134"/>
        <v>1</v>
      </c>
      <c r="BM222" s="64">
        <f t="shared" si="135"/>
        <v>1</v>
      </c>
      <c r="BN222" s="64"/>
    </row>
    <row r="223" spans="1:66" s="58" customFormat="1" x14ac:dyDescent="0.45">
      <c r="A223" s="64"/>
      <c r="B223" s="20">
        <v>155</v>
      </c>
      <c r="C223" s="20"/>
      <c r="D223" s="20" t="s">
        <v>781</v>
      </c>
      <c r="E223" s="19" t="s">
        <v>181</v>
      </c>
      <c r="F223" s="2" t="s">
        <v>382</v>
      </c>
      <c r="G223" s="4" t="s">
        <v>414</v>
      </c>
      <c r="H223" s="3" t="s">
        <v>426</v>
      </c>
      <c r="I223" s="11" t="s">
        <v>597</v>
      </c>
      <c r="J223" s="83">
        <v>3</v>
      </c>
      <c r="K223" s="24" t="s">
        <v>1505</v>
      </c>
      <c r="L223" s="24"/>
      <c r="M223" s="83">
        <v>3</v>
      </c>
      <c r="N223" s="24" t="s">
        <v>888</v>
      </c>
      <c r="O223" s="83">
        <v>3</v>
      </c>
      <c r="P223" s="83">
        <v>3285</v>
      </c>
      <c r="Q223" s="83">
        <f>IFERROR(VLOOKUP(N223,入力表リスト!$A$3:$B$82,2,FALSE),0)</f>
        <v>200</v>
      </c>
      <c r="R223" s="83">
        <f t="shared" si="127"/>
        <v>1971</v>
      </c>
      <c r="S223" s="83">
        <f t="shared" si="130"/>
        <v>59130</v>
      </c>
      <c r="T223" s="26"/>
      <c r="U223" s="98"/>
      <c r="V223" s="83"/>
      <c r="W223" s="24"/>
      <c r="X223" s="83"/>
      <c r="Y223" s="83"/>
      <c r="Z223" s="24"/>
      <c r="AA223" s="83"/>
      <c r="AB223" s="83"/>
      <c r="AC223" s="83">
        <f>IFERROR(VLOOKUP(Z223,入力表リスト!$A$3:$B$82,2,FALSE),0)</f>
        <v>0</v>
      </c>
      <c r="AD223" s="83">
        <f t="shared" si="136"/>
        <v>0</v>
      </c>
      <c r="AE223" s="83">
        <f t="shared" si="131"/>
        <v>0</v>
      </c>
      <c r="AF223" s="26"/>
      <c r="AG223" s="98"/>
      <c r="AH223" s="83"/>
      <c r="AI223" s="24"/>
      <c r="AJ223" s="83"/>
      <c r="AK223" s="83"/>
      <c r="AL223" s="24"/>
      <c r="AM223" s="83"/>
      <c r="AN223" s="83"/>
      <c r="AO223" s="83">
        <f>IFERROR(VLOOKUP(AL223,入力表リスト!$A$3:$B$82,2,FALSE),0)</f>
        <v>0</v>
      </c>
      <c r="AP223" s="83">
        <f t="shared" si="137"/>
        <v>0</v>
      </c>
      <c r="AQ223" s="83">
        <f t="shared" si="132"/>
        <v>0</v>
      </c>
      <c r="AR223" s="26"/>
      <c r="AS223" s="98"/>
      <c r="AT223" s="20"/>
      <c r="AU223" s="20"/>
      <c r="AV223" s="96">
        <f t="shared" si="133"/>
        <v>3285</v>
      </c>
      <c r="AW223" s="20"/>
      <c r="AX223" s="20">
        <f t="shared" si="140"/>
        <v>0</v>
      </c>
      <c r="AY223" s="20">
        <f t="shared" si="138"/>
        <v>0</v>
      </c>
      <c r="AZ223" s="96">
        <f t="shared" si="128"/>
        <v>1971</v>
      </c>
      <c r="BA223" s="96">
        <f t="shared" si="129"/>
        <v>59130</v>
      </c>
      <c r="BB223" s="20"/>
      <c r="BC223" s="20"/>
      <c r="BD223" s="20"/>
      <c r="BE223" s="20">
        <f t="shared" si="139"/>
        <v>0</v>
      </c>
      <c r="BF223" s="99"/>
      <c r="BG223" s="100"/>
      <c r="BH223" s="101"/>
      <c r="BI223" s="20"/>
      <c r="BJ223" s="20"/>
      <c r="BK223" s="64"/>
      <c r="BL223" s="64">
        <f t="shared" si="134"/>
        <v>3</v>
      </c>
      <c r="BM223" s="64">
        <f t="shared" si="135"/>
        <v>3</v>
      </c>
      <c r="BN223" s="64"/>
    </row>
    <row r="224" spans="1:66" s="58" customFormat="1" x14ac:dyDescent="0.45">
      <c r="A224" s="64"/>
      <c r="B224" s="20">
        <v>156</v>
      </c>
      <c r="C224" s="20"/>
      <c r="D224" s="20" t="s">
        <v>781</v>
      </c>
      <c r="E224" s="19" t="s">
        <v>182</v>
      </c>
      <c r="F224" s="2" t="s">
        <v>383</v>
      </c>
      <c r="G224" s="4" t="s">
        <v>414</v>
      </c>
      <c r="H224" s="3" t="s">
        <v>426</v>
      </c>
      <c r="I224" s="11" t="s">
        <v>598</v>
      </c>
      <c r="J224" s="83">
        <v>1</v>
      </c>
      <c r="K224" s="24" t="s">
        <v>868</v>
      </c>
      <c r="L224" s="24"/>
      <c r="M224" s="83">
        <v>1</v>
      </c>
      <c r="N224" s="24" t="s">
        <v>886</v>
      </c>
      <c r="O224" s="83">
        <v>1</v>
      </c>
      <c r="P224" s="83">
        <v>3285</v>
      </c>
      <c r="Q224" s="83">
        <f>IFERROR(VLOOKUP(N224,入力表リスト!$A$3:$B$82,2,FALSE),0)</f>
        <v>100</v>
      </c>
      <c r="R224" s="83">
        <f t="shared" si="127"/>
        <v>328.5</v>
      </c>
      <c r="S224" s="83">
        <f t="shared" si="130"/>
        <v>9855</v>
      </c>
      <c r="T224" s="26"/>
      <c r="U224" s="98"/>
      <c r="V224" s="83"/>
      <c r="W224" s="24"/>
      <c r="X224" s="83"/>
      <c r="Y224" s="83"/>
      <c r="Z224" s="24"/>
      <c r="AA224" s="83"/>
      <c r="AB224" s="83"/>
      <c r="AC224" s="83">
        <f>IFERROR(VLOOKUP(Z224,入力表リスト!$A$3:$B$82,2,FALSE),0)</f>
        <v>0</v>
      </c>
      <c r="AD224" s="83">
        <f t="shared" si="136"/>
        <v>0</v>
      </c>
      <c r="AE224" s="83">
        <f t="shared" si="131"/>
        <v>0</v>
      </c>
      <c r="AF224" s="26"/>
      <c r="AG224" s="98"/>
      <c r="AH224" s="83"/>
      <c r="AI224" s="24"/>
      <c r="AJ224" s="83"/>
      <c r="AK224" s="83"/>
      <c r="AL224" s="24"/>
      <c r="AM224" s="83"/>
      <c r="AN224" s="83"/>
      <c r="AO224" s="83">
        <f>IFERROR(VLOOKUP(AL224,入力表リスト!$A$3:$B$82,2,FALSE),0)</f>
        <v>0</v>
      </c>
      <c r="AP224" s="83">
        <f t="shared" si="137"/>
        <v>0</v>
      </c>
      <c r="AQ224" s="83">
        <f t="shared" si="132"/>
        <v>0</v>
      </c>
      <c r="AR224" s="26"/>
      <c r="AS224" s="98"/>
      <c r="AT224" s="20"/>
      <c r="AU224" s="20"/>
      <c r="AV224" s="96">
        <f t="shared" si="133"/>
        <v>3285</v>
      </c>
      <c r="AW224" s="20"/>
      <c r="AX224" s="20">
        <f t="shared" si="140"/>
        <v>0</v>
      </c>
      <c r="AY224" s="20">
        <f t="shared" si="138"/>
        <v>0</v>
      </c>
      <c r="AZ224" s="96">
        <f t="shared" si="128"/>
        <v>328.5</v>
      </c>
      <c r="BA224" s="96">
        <f t="shared" si="129"/>
        <v>9855</v>
      </c>
      <c r="BB224" s="20"/>
      <c r="BC224" s="20"/>
      <c r="BD224" s="20"/>
      <c r="BE224" s="20">
        <f t="shared" si="139"/>
        <v>0</v>
      </c>
      <c r="BF224" s="99"/>
      <c r="BG224" s="100"/>
      <c r="BH224" s="101"/>
      <c r="BI224" s="20"/>
      <c r="BJ224" s="20"/>
      <c r="BK224" s="64"/>
      <c r="BL224" s="64">
        <f t="shared" si="134"/>
        <v>1</v>
      </c>
      <c r="BM224" s="64">
        <f t="shared" si="135"/>
        <v>1</v>
      </c>
      <c r="BN224" s="64"/>
    </row>
    <row r="225" spans="1:66" s="58" customFormat="1" x14ac:dyDescent="0.45">
      <c r="A225" s="64"/>
      <c r="B225" s="20">
        <v>157</v>
      </c>
      <c r="C225" s="20"/>
      <c r="D225" s="20" t="s">
        <v>781</v>
      </c>
      <c r="E225" s="19" t="s">
        <v>183</v>
      </c>
      <c r="F225" s="2" t="s">
        <v>384</v>
      </c>
      <c r="G225" s="4" t="s">
        <v>414</v>
      </c>
      <c r="H225" s="3" t="s">
        <v>426</v>
      </c>
      <c r="I225" s="11" t="s">
        <v>599</v>
      </c>
      <c r="J225" s="83">
        <v>5</v>
      </c>
      <c r="K225" s="24" t="s">
        <v>1505</v>
      </c>
      <c r="L225" s="24"/>
      <c r="M225" s="83">
        <v>5</v>
      </c>
      <c r="N225" s="24" t="s">
        <v>888</v>
      </c>
      <c r="O225" s="83">
        <v>5</v>
      </c>
      <c r="P225" s="83">
        <v>3285</v>
      </c>
      <c r="Q225" s="83">
        <f>IFERROR(VLOOKUP(N225,入力表リスト!$A$3:$B$82,2,FALSE),0)</f>
        <v>200</v>
      </c>
      <c r="R225" s="83">
        <f t="shared" si="127"/>
        <v>3285</v>
      </c>
      <c r="S225" s="83">
        <f t="shared" si="130"/>
        <v>98550</v>
      </c>
      <c r="T225" s="123" t="s">
        <v>1527</v>
      </c>
      <c r="U225" s="98">
        <v>1</v>
      </c>
      <c r="V225" s="83"/>
      <c r="W225" s="24"/>
      <c r="X225" s="83"/>
      <c r="Y225" s="83"/>
      <c r="Z225" s="24"/>
      <c r="AA225" s="83"/>
      <c r="AB225" s="83"/>
      <c r="AC225" s="83">
        <f>IFERROR(VLOOKUP(Z225,入力表リスト!$A$3:$B$82,2,FALSE),0)</f>
        <v>0</v>
      </c>
      <c r="AD225" s="83">
        <f t="shared" si="136"/>
        <v>0</v>
      </c>
      <c r="AE225" s="83">
        <f t="shared" si="131"/>
        <v>0</v>
      </c>
      <c r="AF225" s="26"/>
      <c r="AG225" s="98"/>
      <c r="AH225" s="83"/>
      <c r="AI225" s="24"/>
      <c r="AJ225" s="83"/>
      <c r="AK225" s="83"/>
      <c r="AL225" s="24"/>
      <c r="AM225" s="83"/>
      <c r="AN225" s="83"/>
      <c r="AO225" s="83">
        <f>IFERROR(VLOOKUP(AL225,入力表リスト!$A$3:$B$82,2,FALSE),0)</f>
        <v>0</v>
      </c>
      <c r="AP225" s="83">
        <f t="shared" si="137"/>
        <v>0</v>
      </c>
      <c r="AQ225" s="83">
        <f t="shared" si="132"/>
        <v>0</v>
      </c>
      <c r="AR225" s="26"/>
      <c r="AS225" s="98"/>
      <c r="AT225" s="20"/>
      <c r="AU225" s="20"/>
      <c r="AV225" s="96">
        <f t="shared" si="133"/>
        <v>3285</v>
      </c>
      <c r="AW225" s="20"/>
      <c r="AX225" s="20">
        <f t="shared" si="140"/>
        <v>0</v>
      </c>
      <c r="AY225" s="20">
        <f t="shared" si="138"/>
        <v>0</v>
      </c>
      <c r="AZ225" s="96">
        <f t="shared" si="128"/>
        <v>3285</v>
      </c>
      <c r="BA225" s="96">
        <f t="shared" si="129"/>
        <v>98550</v>
      </c>
      <c r="BB225" s="20"/>
      <c r="BC225" s="20"/>
      <c r="BD225" s="20"/>
      <c r="BE225" s="20">
        <f t="shared" si="139"/>
        <v>0</v>
      </c>
      <c r="BF225" s="99"/>
      <c r="BG225" s="100"/>
      <c r="BH225" s="101"/>
      <c r="BI225" s="102" t="s">
        <v>788</v>
      </c>
      <c r="BJ225" s="103">
        <v>436</v>
      </c>
      <c r="BK225" s="64"/>
      <c r="BL225" s="64">
        <f t="shared" si="134"/>
        <v>5</v>
      </c>
      <c r="BM225" s="64">
        <f t="shared" si="135"/>
        <v>5</v>
      </c>
      <c r="BN225" s="64"/>
    </row>
    <row r="226" spans="1:66" s="58" customFormat="1" x14ac:dyDescent="0.45">
      <c r="A226" s="64"/>
      <c r="B226" s="20">
        <v>158</v>
      </c>
      <c r="C226" s="84"/>
      <c r="D226" s="84" t="s">
        <v>781</v>
      </c>
      <c r="E226" s="107" t="s">
        <v>189</v>
      </c>
      <c r="F226" s="2" t="s">
        <v>391</v>
      </c>
      <c r="G226" s="4" t="s">
        <v>414</v>
      </c>
      <c r="H226" s="3" t="s">
        <v>426</v>
      </c>
      <c r="I226" s="11" t="s">
        <v>606</v>
      </c>
      <c r="J226" s="83">
        <v>2</v>
      </c>
      <c r="K226" s="24" t="s">
        <v>874</v>
      </c>
      <c r="L226" s="24"/>
      <c r="M226" s="83">
        <v>2</v>
      </c>
      <c r="N226" s="24" t="s">
        <v>887</v>
      </c>
      <c r="O226" s="83">
        <v>2</v>
      </c>
      <c r="P226" s="83">
        <v>3285</v>
      </c>
      <c r="Q226" s="83">
        <f>IFERROR(VLOOKUP(N226,入力表リスト!$A$3:$B$82,2,FALSE),0)</f>
        <v>300</v>
      </c>
      <c r="R226" s="83">
        <f t="shared" si="127"/>
        <v>1971</v>
      </c>
      <c r="S226" s="83">
        <f t="shared" si="130"/>
        <v>59130</v>
      </c>
      <c r="T226" s="26"/>
      <c r="U226" s="98"/>
      <c r="V226" s="83"/>
      <c r="W226" s="24"/>
      <c r="X226" s="83"/>
      <c r="Y226" s="83"/>
      <c r="Z226" s="24"/>
      <c r="AA226" s="83"/>
      <c r="AB226" s="83"/>
      <c r="AC226" s="83">
        <f>IFERROR(VLOOKUP(Z226,入力表リスト!$A$3:$B$82,2,FALSE),0)</f>
        <v>0</v>
      </c>
      <c r="AD226" s="83">
        <f t="shared" si="136"/>
        <v>0</v>
      </c>
      <c r="AE226" s="83">
        <f t="shared" si="131"/>
        <v>0</v>
      </c>
      <c r="AF226" s="26"/>
      <c r="AG226" s="98"/>
      <c r="AH226" s="83"/>
      <c r="AI226" s="24"/>
      <c r="AJ226" s="83"/>
      <c r="AK226" s="83"/>
      <c r="AL226" s="24"/>
      <c r="AM226" s="83"/>
      <c r="AN226" s="83"/>
      <c r="AO226" s="83">
        <f>IFERROR(VLOOKUP(AL226,入力表リスト!$A$3:$B$82,2,FALSE),0)</f>
        <v>0</v>
      </c>
      <c r="AP226" s="83">
        <f t="shared" si="137"/>
        <v>0</v>
      </c>
      <c r="AQ226" s="83">
        <f t="shared" si="132"/>
        <v>0</v>
      </c>
      <c r="AR226" s="26"/>
      <c r="AS226" s="98"/>
      <c r="AT226" s="20"/>
      <c r="AU226" s="20"/>
      <c r="AV226" s="96">
        <f t="shared" si="133"/>
        <v>3285</v>
      </c>
      <c r="AW226" s="20"/>
      <c r="AX226" s="20">
        <f t="shared" si="140"/>
        <v>0</v>
      </c>
      <c r="AY226" s="20">
        <f t="shared" si="138"/>
        <v>0</v>
      </c>
      <c r="AZ226" s="96">
        <f t="shared" si="128"/>
        <v>1971</v>
      </c>
      <c r="BA226" s="96">
        <f t="shared" si="129"/>
        <v>59130</v>
      </c>
      <c r="BB226" s="20"/>
      <c r="BC226" s="20"/>
      <c r="BD226" s="20"/>
      <c r="BE226" s="20">
        <f t="shared" si="139"/>
        <v>0</v>
      </c>
      <c r="BF226" s="99"/>
      <c r="BG226" s="100"/>
      <c r="BH226" s="101"/>
      <c r="BI226" s="20"/>
      <c r="BJ226" s="20"/>
      <c r="BK226" s="64"/>
      <c r="BL226" s="64">
        <f t="shared" si="134"/>
        <v>2</v>
      </c>
      <c r="BM226" s="64">
        <f t="shared" si="135"/>
        <v>2</v>
      </c>
      <c r="BN226" s="64"/>
    </row>
    <row r="227" spans="1:66" s="58" customFormat="1" ht="32.4" x14ac:dyDescent="0.45">
      <c r="A227" s="64"/>
      <c r="B227" s="126">
        <v>159</v>
      </c>
      <c r="C227" s="126">
        <v>1</v>
      </c>
      <c r="D227" s="126" t="s">
        <v>781</v>
      </c>
      <c r="E227" s="21" t="s">
        <v>27</v>
      </c>
      <c r="F227" s="2" t="s">
        <v>229</v>
      </c>
      <c r="G227" s="4" t="s">
        <v>416</v>
      </c>
      <c r="H227" s="3" t="s">
        <v>425</v>
      </c>
      <c r="I227" s="11" t="s">
        <v>1275</v>
      </c>
      <c r="J227" s="83">
        <v>2</v>
      </c>
      <c r="K227" s="24" t="s">
        <v>1143</v>
      </c>
      <c r="L227" s="24"/>
      <c r="M227" s="83">
        <v>2</v>
      </c>
      <c r="N227" s="24" t="s">
        <v>1363</v>
      </c>
      <c r="O227" s="83">
        <v>2</v>
      </c>
      <c r="P227" s="83">
        <v>3285</v>
      </c>
      <c r="Q227" s="83">
        <f>IFERROR(VLOOKUP(N227,入力表リスト!$A$3:$B$82,2,FALSE),0)</f>
        <v>300</v>
      </c>
      <c r="R227" s="83">
        <f t="shared" si="127"/>
        <v>1971</v>
      </c>
      <c r="S227" s="83">
        <f t="shared" si="130"/>
        <v>59130</v>
      </c>
      <c r="T227" s="104" t="s">
        <v>1528</v>
      </c>
      <c r="U227" s="98">
        <v>1</v>
      </c>
      <c r="V227" s="83"/>
      <c r="W227" s="24"/>
      <c r="X227" s="83"/>
      <c r="Y227" s="83"/>
      <c r="Z227" s="24"/>
      <c r="AA227" s="83"/>
      <c r="AB227" s="83"/>
      <c r="AC227" s="83">
        <f>IFERROR(VLOOKUP(Z227,入力表リスト!$A$3:$B$82,2,FALSE),0)</f>
        <v>0</v>
      </c>
      <c r="AD227" s="83">
        <f t="shared" si="136"/>
        <v>0</v>
      </c>
      <c r="AE227" s="83">
        <f t="shared" si="131"/>
        <v>0</v>
      </c>
      <c r="AF227" s="26"/>
      <c r="AG227" s="98"/>
      <c r="AH227" s="83"/>
      <c r="AI227" s="24"/>
      <c r="AJ227" s="83"/>
      <c r="AK227" s="83"/>
      <c r="AL227" s="24"/>
      <c r="AM227" s="83"/>
      <c r="AN227" s="83"/>
      <c r="AO227" s="83">
        <f>IFERROR(VLOOKUP(AL227,入力表リスト!$A$3:$B$82,2,FALSE),0)</f>
        <v>0</v>
      </c>
      <c r="AP227" s="83">
        <f t="shared" si="137"/>
        <v>0</v>
      </c>
      <c r="AQ227" s="83">
        <f t="shared" si="132"/>
        <v>0</v>
      </c>
      <c r="AR227" s="26"/>
      <c r="AS227" s="98"/>
      <c r="AT227" s="20"/>
      <c r="AU227" s="20"/>
      <c r="AV227" s="96">
        <f t="shared" si="133"/>
        <v>3285</v>
      </c>
      <c r="AW227" s="20"/>
      <c r="AX227" s="20">
        <f t="shared" si="140"/>
        <v>0</v>
      </c>
      <c r="AY227" s="20">
        <f t="shared" si="138"/>
        <v>0</v>
      </c>
      <c r="AZ227" s="96">
        <f t="shared" si="128"/>
        <v>1971</v>
      </c>
      <c r="BA227" s="96">
        <f t="shared" si="129"/>
        <v>59130</v>
      </c>
      <c r="BB227" s="20"/>
      <c r="BC227" s="20"/>
      <c r="BD227" s="20"/>
      <c r="BE227" s="20">
        <f t="shared" si="139"/>
        <v>0</v>
      </c>
      <c r="BF227" s="99"/>
      <c r="BG227" s="100"/>
      <c r="BH227" s="101"/>
      <c r="BI227" s="20"/>
      <c r="BJ227" s="20"/>
      <c r="BK227" s="64"/>
      <c r="BL227" s="64">
        <f t="shared" si="134"/>
        <v>2</v>
      </c>
      <c r="BM227" s="64">
        <f t="shared" si="135"/>
        <v>2</v>
      </c>
      <c r="BN227" s="64"/>
    </row>
    <row r="228" spans="1:66" s="58" customFormat="1" x14ac:dyDescent="0.45">
      <c r="A228" s="64"/>
      <c r="B228" s="129">
        <v>159</v>
      </c>
      <c r="C228" s="129">
        <v>2</v>
      </c>
      <c r="D228" s="129" t="s">
        <v>781</v>
      </c>
      <c r="E228" s="21" t="s">
        <v>27</v>
      </c>
      <c r="F228" s="2" t="s">
        <v>229</v>
      </c>
      <c r="G228" s="4" t="s">
        <v>416</v>
      </c>
      <c r="H228" s="3" t="s">
        <v>425</v>
      </c>
      <c r="I228" s="11" t="s">
        <v>1275</v>
      </c>
      <c r="J228" s="83">
        <v>2</v>
      </c>
      <c r="K228" s="24" t="s">
        <v>1143</v>
      </c>
      <c r="L228" s="24"/>
      <c r="M228" s="83">
        <v>1</v>
      </c>
      <c r="N228" s="24" t="s">
        <v>1362</v>
      </c>
      <c r="O228" s="83">
        <v>2</v>
      </c>
      <c r="P228" s="83">
        <v>3285</v>
      </c>
      <c r="Q228" s="83">
        <f>IFERROR(VLOOKUP(N228,入力表リスト!$A$3:$B$82,2,FALSE),0)</f>
        <v>300</v>
      </c>
      <c r="R228" s="83">
        <f t="shared" si="127"/>
        <v>1971</v>
      </c>
      <c r="S228" s="83">
        <f t="shared" si="130"/>
        <v>59130</v>
      </c>
      <c r="T228" s="26" t="s">
        <v>1364</v>
      </c>
      <c r="U228" s="98"/>
      <c r="V228" s="83"/>
      <c r="W228" s="24"/>
      <c r="X228" s="83"/>
      <c r="Y228" s="83"/>
      <c r="Z228" s="24"/>
      <c r="AA228" s="83"/>
      <c r="AB228" s="83"/>
      <c r="AC228" s="83">
        <f>IFERROR(VLOOKUP(Z228,入力表リスト!$A$3:$B$82,2,FALSE),0)</f>
        <v>0</v>
      </c>
      <c r="AD228" s="83">
        <f t="shared" si="136"/>
        <v>0</v>
      </c>
      <c r="AE228" s="83">
        <f t="shared" si="131"/>
        <v>0</v>
      </c>
      <c r="AF228" s="26"/>
      <c r="AG228" s="98"/>
      <c r="AH228" s="83"/>
      <c r="AI228" s="24"/>
      <c r="AJ228" s="83"/>
      <c r="AK228" s="83"/>
      <c r="AL228" s="24"/>
      <c r="AM228" s="83"/>
      <c r="AN228" s="83"/>
      <c r="AO228" s="83">
        <f>IFERROR(VLOOKUP(AL228,入力表リスト!$A$3:$B$82,2,FALSE),0)</f>
        <v>0</v>
      </c>
      <c r="AP228" s="83">
        <f t="shared" si="137"/>
        <v>0</v>
      </c>
      <c r="AQ228" s="83">
        <f t="shared" si="132"/>
        <v>0</v>
      </c>
      <c r="AR228" s="26"/>
      <c r="AS228" s="98"/>
      <c r="AT228" s="20"/>
      <c r="AU228" s="20"/>
      <c r="AV228" s="96">
        <f t="shared" si="133"/>
        <v>3285</v>
      </c>
      <c r="AW228" s="20"/>
      <c r="AX228" s="20">
        <f t="shared" si="140"/>
        <v>0</v>
      </c>
      <c r="AY228" s="20">
        <f t="shared" si="138"/>
        <v>0</v>
      </c>
      <c r="AZ228" s="96">
        <f t="shared" si="128"/>
        <v>1971</v>
      </c>
      <c r="BA228" s="96">
        <f t="shared" si="129"/>
        <v>59130</v>
      </c>
      <c r="BB228" s="20"/>
      <c r="BC228" s="20"/>
      <c r="BD228" s="20"/>
      <c r="BE228" s="20">
        <f t="shared" si="139"/>
        <v>0</v>
      </c>
      <c r="BF228" s="99"/>
      <c r="BG228" s="100"/>
      <c r="BH228" s="101"/>
      <c r="BI228" s="20"/>
      <c r="BJ228" s="20"/>
      <c r="BK228" s="64"/>
      <c r="BL228" s="64">
        <f t="shared" si="134"/>
        <v>2</v>
      </c>
      <c r="BM228" s="64">
        <f t="shared" si="135"/>
        <v>2</v>
      </c>
      <c r="BN228" s="64"/>
    </row>
    <row r="229" spans="1:66" s="58" customFormat="1" ht="32.4" x14ac:dyDescent="0.45">
      <c r="A229" s="64"/>
      <c r="B229" s="129">
        <v>159</v>
      </c>
      <c r="C229" s="126">
        <v>3</v>
      </c>
      <c r="D229" s="129" t="s">
        <v>781</v>
      </c>
      <c r="E229" s="21" t="s">
        <v>27</v>
      </c>
      <c r="F229" s="2" t="s">
        <v>229</v>
      </c>
      <c r="G229" s="4" t="s">
        <v>416</v>
      </c>
      <c r="H229" s="3" t="s">
        <v>425</v>
      </c>
      <c r="I229" s="11" t="s">
        <v>1275</v>
      </c>
      <c r="J229" s="83">
        <v>2</v>
      </c>
      <c r="K229" s="24" t="s">
        <v>1143</v>
      </c>
      <c r="L229" s="24"/>
      <c r="M229" s="83">
        <v>2</v>
      </c>
      <c r="N229" s="24" t="s">
        <v>1362</v>
      </c>
      <c r="O229" s="83">
        <v>2</v>
      </c>
      <c r="P229" s="83">
        <v>3285</v>
      </c>
      <c r="Q229" s="83">
        <f>IFERROR(VLOOKUP(N229,入力表リスト!$A$3:$B$82,2,FALSE),0)</f>
        <v>300</v>
      </c>
      <c r="R229" s="83">
        <f t="shared" si="127"/>
        <v>1971</v>
      </c>
      <c r="S229" s="83">
        <f t="shared" si="130"/>
        <v>59130</v>
      </c>
      <c r="T229" s="104" t="s">
        <v>1480</v>
      </c>
      <c r="U229" s="98"/>
      <c r="V229" s="83"/>
      <c r="W229" s="24"/>
      <c r="X229" s="83"/>
      <c r="Y229" s="83"/>
      <c r="Z229" s="24"/>
      <c r="AA229" s="83"/>
      <c r="AB229" s="83"/>
      <c r="AC229" s="83">
        <f>IFERROR(VLOOKUP(Z229,入力表リスト!$A$3:$B$82,2,FALSE),0)</f>
        <v>0</v>
      </c>
      <c r="AD229" s="83">
        <f t="shared" si="136"/>
        <v>0</v>
      </c>
      <c r="AE229" s="83">
        <f t="shared" si="131"/>
        <v>0</v>
      </c>
      <c r="AF229" s="26"/>
      <c r="AG229" s="98"/>
      <c r="AH229" s="83"/>
      <c r="AI229" s="24"/>
      <c r="AJ229" s="83"/>
      <c r="AK229" s="83"/>
      <c r="AL229" s="24"/>
      <c r="AM229" s="83"/>
      <c r="AN229" s="83"/>
      <c r="AO229" s="83">
        <f>IFERROR(VLOOKUP(AL229,入力表リスト!$A$3:$B$82,2,FALSE),0)</f>
        <v>0</v>
      </c>
      <c r="AP229" s="83">
        <f t="shared" si="137"/>
        <v>0</v>
      </c>
      <c r="AQ229" s="83">
        <f t="shared" si="132"/>
        <v>0</v>
      </c>
      <c r="AR229" s="26"/>
      <c r="AS229" s="98"/>
      <c r="AT229" s="20"/>
      <c r="AU229" s="20"/>
      <c r="AV229" s="96">
        <f t="shared" si="133"/>
        <v>3285</v>
      </c>
      <c r="AW229" s="20"/>
      <c r="AX229" s="20">
        <f t="shared" si="140"/>
        <v>0</v>
      </c>
      <c r="AY229" s="20">
        <f t="shared" si="138"/>
        <v>0</v>
      </c>
      <c r="AZ229" s="96">
        <f t="shared" si="128"/>
        <v>1971</v>
      </c>
      <c r="BA229" s="96">
        <f t="shared" si="129"/>
        <v>59130</v>
      </c>
      <c r="BB229" s="20"/>
      <c r="BC229" s="20"/>
      <c r="BD229" s="20"/>
      <c r="BE229" s="20">
        <f t="shared" si="139"/>
        <v>0</v>
      </c>
      <c r="BF229" s="99"/>
      <c r="BG229" s="100"/>
      <c r="BH229" s="101"/>
      <c r="BI229" s="20"/>
      <c r="BJ229" s="20"/>
      <c r="BK229" s="64"/>
      <c r="BL229" s="64">
        <f t="shared" si="134"/>
        <v>2</v>
      </c>
      <c r="BM229" s="64">
        <f t="shared" si="135"/>
        <v>2</v>
      </c>
      <c r="BN229" s="64"/>
    </row>
    <row r="230" spans="1:66" s="58" customFormat="1" x14ac:dyDescent="0.45">
      <c r="A230" s="64"/>
      <c r="B230" s="129">
        <v>159</v>
      </c>
      <c r="C230" s="129">
        <v>4</v>
      </c>
      <c r="D230" s="129" t="s">
        <v>781</v>
      </c>
      <c r="E230" s="21" t="s">
        <v>27</v>
      </c>
      <c r="F230" s="2" t="s">
        <v>229</v>
      </c>
      <c r="G230" s="4" t="s">
        <v>416</v>
      </c>
      <c r="H230" s="3" t="s">
        <v>425</v>
      </c>
      <c r="I230" s="11" t="s">
        <v>1275</v>
      </c>
      <c r="J230" s="83">
        <v>2</v>
      </c>
      <c r="K230" s="24" t="s">
        <v>1124</v>
      </c>
      <c r="L230" s="24"/>
      <c r="M230" s="83">
        <v>2</v>
      </c>
      <c r="N230" s="24" t="s">
        <v>1265</v>
      </c>
      <c r="O230" s="83">
        <v>2</v>
      </c>
      <c r="P230" s="83">
        <v>3285</v>
      </c>
      <c r="Q230" s="83">
        <f>IFERROR(VLOOKUP(N230,入力表リスト!$A$3:$B$82,2,FALSE),0)</f>
        <v>0</v>
      </c>
      <c r="R230" s="83">
        <f t="shared" si="127"/>
        <v>0</v>
      </c>
      <c r="S230" s="83">
        <f t="shared" si="130"/>
        <v>0</v>
      </c>
      <c r="T230" s="26" t="s">
        <v>1474</v>
      </c>
      <c r="U230" s="98"/>
      <c r="V230" s="83"/>
      <c r="W230" s="24"/>
      <c r="X230" s="83"/>
      <c r="Y230" s="83"/>
      <c r="Z230" s="24"/>
      <c r="AA230" s="83"/>
      <c r="AB230" s="83"/>
      <c r="AC230" s="83">
        <f>IFERROR(VLOOKUP(Z230,入力表リスト!$A$3:$B$82,2,FALSE),0)</f>
        <v>0</v>
      </c>
      <c r="AD230" s="83">
        <f t="shared" si="136"/>
        <v>0</v>
      </c>
      <c r="AE230" s="83">
        <f t="shared" si="131"/>
        <v>0</v>
      </c>
      <c r="AF230" s="26"/>
      <c r="AG230" s="98"/>
      <c r="AH230" s="83"/>
      <c r="AI230" s="24"/>
      <c r="AJ230" s="83"/>
      <c r="AK230" s="83"/>
      <c r="AL230" s="24"/>
      <c r="AM230" s="83"/>
      <c r="AN230" s="83"/>
      <c r="AO230" s="83">
        <f>IFERROR(VLOOKUP(AL230,入力表リスト!$A$3:$B$82,2,FALSE),0)</f>
        <v>0</v>
      </c>
      <c r="AP230" s="83">
        <f t="shared" si="137"/>
        <v>0</v>
      </c>
      <c r="AQ230" s="83">
        <f t="shared" si="132"/>
        <v>0</v>
      </c>
      <c r="AR230" s="26"/>
      <c r="AS230" s="98"/>
      <c r="AT230" s="20"/>
      <c r="AU230" s="20"/>
      <c r="AV230" s="96">
        <f t="shared" si="133"/>
        <v>3285</v>
      </c>
      <c r="AW230" s="20"/>
      <c r="AX230" s="20">
        <f t="shared" si="140"/>
        <v>0</v>
      </c>
      <c r="AY230" s="20">
        <f t="shared" si="138"/>
        <v>0</v>
      </c>
      <c r="AZ230" s="96">
        <f t="shared" si="128"/>
        <v>0</v>
      </c>
      <c r="BA230" s="96">
        <f t="shared" si="129"/>
        <v>0</v>
      </c>
      <c r="BB230" s="20"/>
      <c r="BC230" s="20"/>
      <c r="BD230" s="20"/>
      <c r="BE230" s="20">
        <f t="shared" si="139"/>
        <v>0</v>
      </c>
      <c r="BF230" s="99"/>
      <c r="BG230" s="100"/>
      <c r="BH230" s="101"/>
      <c r="BI230" s="20"/>
      <c r="BJ230" s="20"/>
      <c r="BK230" s="64"/>
      <c r="BL230" s="64">
        <f t="shared" si="134"/>
        <v>2</v>
      </c>
      <c r="BM230" s="64">
        <f t="shared" si="135"/>
        <v>2</v>
      </c>
      <c r="BN230" s="64"/>
    </row>
    <row r="231" spans="1:66" s="58" customFormat="1" x14ac:dyDescent="0.45">
      <c r="A231" s="64"/>
      <c r="B231" s="129">
        <v>159</v>
      </c>
      <c r="C231" s="126">
        <v>5</v>
      </c>
      <c r="D231" s="129" t="s">
        <v>781</v>
      </c>
      <c r="E231" s="21" t="s">
        <v>1266</v>
      </c>
      <c r="F231" s="2" t="s">
        <v>229</v>
      </c>
      <c r="G231" s="4" t="s">
        <v>416</v>
      </c>
      <c r="H231" s="3" t="s">
        <v>425</v>
      </c>
      <c r="I231" s="11" t="s">
        <v>1275</v>
      </c>
      <c r="J231" s="83">
        <v>23</v>
      </c>
      <c r="K231" s="24" t="s">
        <v>871</v>
      </c>
      <c r="L231" s="24"/>
      <c r="M231" s="83">
        <v>23</v>
      </c>
      <c r="N231" s="24" t="s">
        <v>1118</v>
      </c>
      <c r="O231" s="83">
        <v>23</v>
      </c>
      <c r="P231" s="83">
        <v>3285</v>
      </c>
      <c r="Q231" s="83">
        <f>IFERROR(VLOOKUP(N231,入力表リスト!$A$3:$B$82,2,FALSE),0)</f>
        <v>200</v>
      </c>
      <c r="R231" s="83">
        <f t="shared" si="127"/>
        <v>15111</v>
      </c>
      <c r="S231" s="83">
        <f t="shared" si="130"/>
        <v>453330</v>
      </c>
      <c r="T231" s="104"/>
      <c r="U231" s="125"/>
      <c r="V231" s="83"/>
      <c r="W231" s="24"/>
      <c r="X231" s="83"/>
      <c r="Y231" s="83"/>
      <c r="Z231" s="24"/>
      <c r="AA231" s="83"/>
      <c r="AB231" s="83"/>
      <c r="AC231" s="83">
        <f>IFERROR(VLOOKUP(Z231,入力表リスト!$A$3:$B$82,2,FALSE),0)</f>
        <v>0</v>
      </c>
      <c r="AD231" s="83">
        <f t="shared" si="136"/>
        <v>0</v>
      </c>
      <c r="AE231" s="83">
        <f t="shared" si="131"/>
        <v>0</v>
      </c>
      <c r="AF231" s="26"/>
      <c r="AG231" s="98"/>
      <c r="AH231" s="83"/>
      <c r="AI231" s="24"/>
      <c r="AJ231" s="83"/>
      <c r="AK231" s="83"/>
      <c r="AL231" s="24"/>
      <c r="AM231" s="83"/>
      <c r="AN231" s="83"/>
      <c r="AO231" s="83">
        <f>IFERROR(VLOOKUP(AL231,入力表リスト!$A$3:$B$82,2,FALSE),0)</f>
        <v>0</v>
      </c>
      <c r="AP231" s="83">
        <f t="shared" si="137"/>
        <v>0</v>
      </c>
      <c r="AQ231" s="83">
        <f t="shared" si="132"/>
        <v>0</v>
      </c>
      <c r="AR231" s="26"/>
      <c r="AS231" s="98"/>
      <c r="AT231" s="20"/>
      <c r="AU231" s="20"/>
      <c r="AV231" s="96">
        <f t="shared" si="133"/>
        <v>3285</v>
      </c>
      <c r="AW231" s="20"/>
      <c r="AX231" s="20">
        <f t="shared" si="140"/>
        <v>0</v>
      </c>
      <c r="AY231" s="20">
        <f t="shared" si="138"/>
        <v>0</v>
      </c>
      <c r="AZ231" s="96">
        <f t="shared" si="128"/>
        <v>15111</v>
      </c>
      <c r="BA231" s="96">
        <f t="shared" si="129"/>
        <v>453330</v>
      </c>
      <c r="BB231" s="20"/>
      <c r="BC231" s="20"/>
      <c r="BD231" s="20"/>
      <c r="BE231" s="20">
        <f t="shared" si="139"/>
        <v>0</v>
      </c>
      <c r="BF231" s="99"/>
      <c r="BG231" s="100"/>
      <c r="BH231" s="101"/>
      <c r="BI231" s="20"/>
      <c r="BJ231" s="20"/>
      <c r="BK231" s="64"/>
      <c r="BL231" s="64">
        <f t="shared" si="134"/>
        <v>23</v>
      </c>
      <c r="BM231" s="64">
        <f t="shared" si="135"/>
        <v>23</v>
      </c>
      <c r="BN231" s="64"/>
    </row>
    <row r="232" spans="1:66" s="58" customFormat="1" x14ac:dyDescent="0.45">
      <c r="A232" s="64"/>
      <c r="B232" s="129">
        <v>159</v>
      </c>
      <c r="C232" s="129">
        <v>6</v>
      </c>
      <c r="D232" s="129" t="s">
        <v>781</v>
      </c>
      <c r="E232" s="21" t="s">
        <v>1266</v>
      </c>
      <c r="F232" s="2" t="s">
        <v>229</v>
      </c>
      <c r="G232" s="4" t="s">
        <v>416</v>
      </c>
      <c r="H232" s="3" t="s">
        <v>425</v>
      </c>
      <c r="I232" s="11" t="s">
        <v>1275</v>
      </c>
      <c r="J232" s="83">
        <v>48</v>
      </c>
      <c r="K232" s="24" t="s">
        <v>990</v>
      </c>
      <c r="L232" s="24"/>
      <c r="M232" s="83">
        <v>6</v>
      </c>
      <c r="N232" s="24" t="s">
        <v>1365</v>
      </c>
      <c r="O232" s="83">
        <v>48</v>
      </c>
      <c r="P232" s="83">
        <v>750</v>
      </c>
      <c r="Q232" s="83">
        <f>IFERROR(VLOOKUP(N232,入力表リスト!$A$3:$B$82,2,FALSE),0)</f>
        <v>1000</v>
      </c>
      <c r="R232" s="83">
        <f t="shared" si="127"/>
        <v>36000</v>
      </c>
      <c r="S232" s="83">
        <f t="shared" si="130"/>
        <v>1080000</v>
      </c>
      <c r="T232" s="104"/>
      <c r="U232" s="125"/>
      <c r="V232" s="83"/>
      <c r="W232" s="24"/>
      <c r="X232" s="83"/>
      <c r="Y232" s="83"/>
      <c r="Z232" s="24"/>
      <c r="AA232" s="83"/>
      <c r="AB232" s="83"/>
      <c r="AC232" s="83">
        <f>IFERROR(VLOOKUP(Z232,入力表リスト!$A$3:$B$82,2,FALSE),0)</f>
        <v>0</v>
      </c>
      <c r="AD232" s="83">
        <f t="shared" si="136"/>
        <v>0</v>
      </c>
      <c r="AE232" s="83">
        <f t="shared" si="131"/>
        <v>0</v>
      </c>
      <c r="AF232" s="26"/>
      <c r="AG232" s="98"/>
      <c r="AH232" s="83"/>
      <c r="AI232" s="24"/>
      <c r="AJ232" s="83"/>
      <c r="AK232" s="83"/>
      <c r="AL232" s="24"/>
      <c r="AM232" s="83"/>
      <c r="AN232" s="83"/>
      <c r="AO232" s="83">
        <f>IFERROR(VLOOKUP(AL232,入力表リスト!$A$3:$B$82,2,FALSE),0)</f>
        <v>0</v>
      </c>
      <c r="AP232" s="83">
        <f t="shared" si="137"/>
        <v>0</v>
      </c>
      <c r="AQ232" s="83">
        <f t="shared" si="132"/>
        <v>0</v>
      </c>
      <c r="AR232" s="26"/>
      <c r="AS232" s="98"/>
      <c r="AT232" s="20"/>
      <c r="AU232" s="20"/>
      <c r="AV232" s="96">
        <f t="shared" si="133"/>
        <v>750</v>
      </c>
      <c r="AW232" s="20"/>
      <c r="AX232" s="20">
        <f t="shared" si="140"/>
        <v>0</v>
      </c>
      <c r="AY232" s="20">
        <f t="shared" si="138"/>
        <v>0</v>
      </c>
      <c r="AZ232" s="96">
        <f t="shared" si="128"/>
        <v>36000</v>
      </c>
      <c r="BA232" s="96">
        <f t="shared" si="129"/>
        <v>1080000</v>
      </c>
      <c r="BB232" s="20"/>
      <c r="BC232" s="20"/>
      <c r="BD232" s="20"/>
      <c r="BE232" s="20">
        <f t="shared" si="139"/>
        <v>0</v>
      </c>
      <c r="BF232" s="99"/>
      <c r="BG232" s="100"/>
      <c r="BH232" s="101"/>
      <c r="BI232" s="20"/>
      <c r="BJ232" s="20"/>
      <c r="BK232" s="64"/>
      <c r="BL232" s="64">
        <f t="shared" si="134"/>
        <v>48</v>
      </c>
      <c r="BM232" s="64">
        <f t="shared" si="135"/>
        <v>48</v>
      </c>
      <c r="BN232" s="64"/>
    </row>
    <row r="233" spans="1:66" s="58" customFormat="1" x14ac:dyDescent="0.45">
      <c r="A233" s="64"/>
      <c r="B233" s="129">
        <v>159</v>
      </c>
      <c r="C233" s="126">
        <v>7</v>
      </c>
      <c r="D233" s="129" t="s">
        <v>781</v>
      </c>
      <c r="E233" s="21" t="s">
        <v>1274</v>
      </c>
      <c r="F233" s="2" t="s">
        <v>229</v>
      </c>
      <c r="G233" s="4" t="s">
        <v>416</v>
      </c>
      <c r="H233" s="3" t="s">
        <v>425</v>
      </c>
      <c r="I233" s="11" t="s">
        <v>1275</v>
      </c>
      <c r="J233" s="83"/>
      <c r="K233" s="24"/>
      <c r="L233" s="24"/>
      <c r="M233" s="83"/>
      <c r="N233" s="24"/>
      <c r="O233" s="83"/>
      <c r="P233" s="83"/>
      <c r="Q233" s="83">
        <f>IFERROR(VLOOKUP(N233,入力表リスト!$A$3:$B$82,2,FALSE),0)</f>
        <v>0</v>
      </c>
      <c r="R233" s="83">
        <f t="shared" si="127"/>
        <v>0</v>
      </c>
      <c r="S233" s="83">
        <f t="shared" si="130"/>
        <v>0</v>
      </c>
      <c r="T233" s="26"/>
      <c r="U233" s="98"/>
      <c r="V233" s="83"/>
      <c r="W233" s="24"/>
      <c r="X233" s="83"/>
      <c r="Y233" s="83"/>
      <c r="Z233" s="24"/>
      <c r="AA233" s="83"/>
      <c r="AB233" s="83"/>
      <c r="AC233" s="83">
        <f>IFERROR(VLOOKUP(Z233,入力表リスト!$A$3:$B$82,2,FALSE),0)</f>
        <v>0</v>
      </c>
      <c r="AD233" s="83">
        <f t="shared" si="136"/>
        <v>0</v>
      </c>
      <c r="AE233" s="83">
        <f t="shared" si="131"/>
        <v>0</v>
      </c>
      <c r="AF233" s="26"/>
      <c r="AG233" s="98"/>
      <c r="AH233" s="83">
        <v>10</v>
      </c>
      <c r="AI233" s="24" t="s">
        <v>1310</v>
      </c>
      <c r="AJ233" s="83"/>
      <c r="AK233" s="83">
        <v>5</v>
      </c>
      <c r="AL233" s="24" t="s">
        <v>1126</v>
      </c>
      <c r="AM233" s="83">
        <v>10</v>
      </c>
      <c r="AN233" s="83">
        <v>320</v>
      </c>
      <c r="AO233" s="83">
        <f>IFERROR(VLOOKUP(AL233,入力表リスト!$A$3:$B$82,2,FALSE),0)</f>
        <v>47</v>
      </c>
      <c r="AP233" s="83">
        <f t="shared" si="137"/>
        <v>150.4</v>
      </c>
      <c r="AQ233" s="83">
        <f t="shared" si="132"/>
        <v>4512</v>
      </c>
      <c r="AR233" s="26" t="s">
        <v>1291</v>
      </c>
      <c r="AS233" s="98"/>
      <c r="AT233" s="20"/>
      <c r="AU233" s="20"/>
      <c r="AV233" s="96">
        <f t="shared" si="133"/>
        <v>320</v>
      </c>
      <c r="AW233" s="20"/>
      <c r="AX233" s="20">
        <f t="shared" si="140"/>
        <v>0</v>
      </c>
      <c r="AY233" s="20">
        <f t="shared" si="138"/>
        <v>0</v>
      </c>
      <c r="AZ233" s="96">
        <f t="shared" si="128"/>
        <v>150.4</v>
      </c>
      <c r="BA233" s="96">
        <f t="shared" si="129"/>
        <v>4512</v>
      </c>
      <c r="BB233" s="20"/>
      <c r="BC233" s="20"/>
      <c r="BD233" s="20"/>
      <c r="BE233" s="20">
        <f t="shared" si="139"/>
        <v>0</v>
      </c>
      <c r="BF233" s="99"/>
      <c r="BG233" s="100"/>
      <c r="BH233" s="101"/>
      <c r="BI233" s="20"/>
      <c r="BJ233" s="20"/>
      <c r="BK233" s="64"/>
      <c r="BL233" s="64">
        <f t="shared" si="134"/>
        <v>10</v>
      </c>
      <c r="BM233" s="64">
        <f t="shared" si="135"/>
        <v>10</v>
      </c>
      <c r="BN233" s="64"/>
    </row>
    <row r="234" spans="1:66" s="58" customFormat="1" x14ac:dyDescent="0.45">
      <c r="A234" s="64"/>
      <c r="B234" s="129">
        <v>159</v>
      </c>
      <c r="C234" s="129">
        <v>8</v>
      </c>
      <c r="D234" s="129" t="s">
        <v>781</v>
      </c>
      <c r="E234" s="21" t="s">
        <v>1274</v>
      </c>
      <c r="F234" s="2" t="s">
        <v>229</v>
      </c>
      <c r="G234" s="4" t="s">
        <v>416</v>
      </c>
      <c r="H234" s="3" t="s">
        <v>425</v>
      </c>
      <c r="I234" s="11" t="s">
        <v>1275</v>
      </c>
      <c r="J234" s="83"/>
      <c r="K234" s="24"/>
      <c r="L234" s="24"/>
      <c r="M234" s="83"/>
      <c r="N234" s="24"/>
      <c r="O234" s="83"/>
      <c r="P234" s="83"/>
      <c r="Q234" s="83">
        <f>IFERROR(VLOOKUP(N234,入力表リスト!$A$3:$B$82,2,FALSE),0)</f>
        <v>0</v>
      </c>
      <c r="R234" s="83">
        <f t="shared" si="127"/>
        <v>0</v>
      </c>
      <c r="S234" s="83">
        <f t="shared" si="130"/>
        <v>0</v>
      </c>
      <c r="T234" s="26"/>
      <c r="U234" s="98"/>
      <c r="V234" s="83"/>
      <c r="W234" s="24"/>
      <c r="X234" s="83"/>
      <c r="Y234" s="83"/>
      <c r="Z234" s="24"/>
      <c r="AA234" s="83"/>
      <c r="AB234" s="83"/>
      <c r="AC234" s="83">
        <f>IFERROR(VLOOKUP(Z234,入力表リスト!$A$3:$B$82,2,FALSE),0)</f>
        <v>0</v>
      </c>
      <c r="AD234" s="83">
        <f t="shared" si="136"/>
        <v>0</v>
      </c>
      <c r="AE234" s="83">
        <f t="shared" si="131"/>
        <v>0</v>
      </c>
      <c r="AF234" s="26"/>
      <c r="AG234" s="98"/>
      <c r="AH234" s="83">
        <v>4</v>
      </c>
      <c r="AI234" s="24" t="s">
        <v>1308</v>
      </c>
      <c r="AJ234" s="83"/>
      <c r="AK234" s="83">
        <v>2</v>
      </c>
      <c r="AL234" s="24" t="s">
        <v>999</v>
      </c>
      <c r="AM234" s="83">
        <v>4</v>
      </c>
      <c r="AN234" s="83">
        <v>320</v>
      </c>
      <c r="AO234" s="83">
        <f>IFERROR(VLOOKUP(AL234,入力表リスト!$A$3:$B$82,2,FALSE),0)</f>
        <v>22</v>
      </c>
      <c r="AP234" s="83">
        <f t="shared" si="137"/>
        <v>28.16</v>
      </c>
      <c r="AQ234" s="83">
        <f t="shared" si="132"/>
        <v>844.8</v>
      </c>
      <c r="AR234" s="26" t="s">
        <v>1292</v>
      </c>
      <c r="AS234" s="98"/>
      <c r="AT234" s="20"/>
      <c r="AU234" s="20"/>
      <c r="AV234" s="96">
        <f t="shared" si="133"/>
        <v>320</v>
      </c>
      <c r="AW234" s="20"/>
      <c r="AX234" s="20">
        <f t="shared" si="140"/>
        <v>0</v>
      </c>
      <c r="AY234" s="20">
        <f t="shared" si="138"/>
        <v>0</v>
      </c>
      <c r="AZ234" s="96">
        <f t="shared" si="128"/>
        <v>28.16</v>
      </c>
      <c r="BA234" s="96">
        <f t="shared" si="129"/>
        <v>844.8</v>
      </c>
      <c r="BB234" s="20"/>
      <c r="BC234" s="20"/>
      <c r="BD234" s="20"/>
      <c r="BE234" s="20">
        <f t="shared" si="139"/>
        <v>0</v>
      </c>
      <c r="BF234" s="99"/>
      <c r="BG234" s="100"/>
      <c r="BH234" s="101"/>
      <c r="BI234" s="20"/>
      <c r="BJ234" s="20"/>
      <c r="BK234" s="64"/>
      <c r="BL234" s="64">
        <f t="shared" si="134"/>
        <v>4</v>
      </c>
      <c r="BM234" s="64">
        <f t="shared" si="135"/>
        <v>4</v>
      </c>
      <c r="BN234" s="64"/>
    </row>
    <row r="235" spans="1:66" s="58" customFormat="1" x14ac:dyDescent="0.45">
      <c r="A235" s="64"/>
      <c r="B235" s="129">
        <v>159</v>
      </c>
      <c r="C235" s="126">
        <v>9</v>
      </c>
      <c r="D235" s="129" t="s">
        <v>781</v>
      </c>
      <c r="E235" s="21" t="s">
        <v>1274</v>
      </c>
      <c r="F235" s="2" t="s">
        <v>229</v>
      </c>
      <c r="G235" s="4" t="s">
        <v>416</v>
      </c>
      <c r="H235" s="3" t="s">
        <v>425</v>
      </c>
      <c r="I235" s="11" t="s">
        <v>1275</v>
      </c>
      <c r="J235" s="83"/>
      <c r="K235" s="24"/>
      <c r="L235" s="24"/>
      <c r="M235" s="83"/>
      <c r="N235" s="24"/>
      <c r="O235" s="83"/>
      <c r="P235" s="83"/>
      <c r="Q235" s="83">
        <f>IFERROR(VLOOKUP(N235,入力表リスト!$A$3:$B$82,2,FALSE),0)</f>
        <v>0</v>
      </c>
      <c r="R235" s="83">
        <f t="shared" si="127"/>
        <v>0</v>
      </c>
      <c r="S235" s="83">
        <f t="shared" si="130"/>
        <v>0</v>
      </c>
      <c r="T235" s="26"/>
      <c r="U235" s="98"/>
      <c r="V235" s="83"/>
      <c r="W235" s="24"/>
      <c r="X235" s="83"/>
      <c r="Y235" s="83"/>
      <c r="Z235" s="24"/>
      <c r="AA235" s="83"/>
      <c r="AB235" s="83"/>
      <c r="AC235" s="83">
        <f>IFERROR(VLOOKUP(Z235,入力表リスト!$A$3:$B$82,2,FALSE),0)</f>
        <v>0</v>
      </c>
      <c r="AD235" s="83">
        <f t="shared" si="136"/>
        <v>0</v>
      </c>
      <c r="AE235" s="83">
        <f t="shared" si="131"/>
        <v>0</v>
      </c>
      <c r="AF235" s="26"/>
      <c r="AG235" s="98"/>
      <c r="AH235" s="83">
        <v>1</v>
      </c>
      <c r="AI235" s="24" t="s">
        <v>985</v>
      </c>
      <c r="AJ235" s="83"/>
      <c r="AK235" s="83">
        <v>1</v>
      </c>
      <c r="AL235" s="24" t="s">
        <v>1051</v>
      </c>
      <c r="AM235" s="83">
        <v>1</v>
      </c>
      <c r="AN235" s="83">
        <v>320</v>
      </c>
      <c r="AO235" s="83">
        <f>IFERROR(VLOOKUP(AL235,入力表リスト!$A$3:$B$82,2,FALSE),0)</f>
        <v>10</v>
      </c>
      <c r="AP235" s="83">
        <f t="shared" si="137"/>
        <v>3.2</v>
      </c>
      <c r="AQ235" s="83">
        <f t="shared" si="132"/>
        <v>96</v>
      </c>
      <c r="AR235" s="26" t="s">
        <v>1294</v>
      </c>
      <c r="AS235" s="98"/>
      <c r="AT235" s="20"/>
      <c r="AU235" s="20"/>
      <c r="AV235" s="96">
        <f t="shared" si="133"/>
        <v>320</v>
      </c>
      <c r="AW235" s="20"/>
      <c r="AX235" s="20">
        <f t="shared" si="140"/>
        <v>0</v>
      </c>
      <c r="AY235" s="20">
        <f t="shared" si="138"/>
        <v>0</v>
      </c>
      <c r="AZ235" s="96">
        <f t="shared" si="128"/>
        <v>3.2</v>
      </c>
      <c r="BA235" s="96">
        <f t="shared" si="129"/>
        <v>96</v>
      </c>
      <c r="BB235" s="20"/>
      <c r="BC235" s="20"/>
      <c r="BD235" s="20"/>
      <c r="BE235" s="20">
        <f t="shared" si="139"/>
        <v>0</v>
      </c>
      <c r="BF235" s="99"/>
      <c r="BG235" s="100"/>
      <c r="BH235" s="101"/>
      <c r="BI235" s="20"/>
      <c r="BJ235" s="20"/>
      <c r="BK235" s="64"/>
      <c r="BL235" s="64">
        <f t="shared" si="134"/>
        <v>1</v>
      </c>
      <c r="BM235" s="64">
        <f t="shared" si="135"/>
        <v>1</v>
      </c>
      <c r="BN235" s="64"/>
    </row>
    <row r="236" spans="1:66" s="58" customFormat="1" x14ac:dyDescent="0.45">
      <c r="A236" s="64"/>
      <c r="B236" s="129">
        <v>159</v>
      </c>
      <c r="C236" s="129">
        <v>10</v>
      </c>
      <c r="D236" s="129" t="s">
        <v>781</v>
      </c>
      <c r="E236" s="21" t="s">
        <v>1274</v>
      </c>
      <c r="F236" s="2" t="s">
        <v>229</v>
      </c>
      <c r="G236" s="4" t="s">
        <v>416</v>
      </c>
      <c r="H236" s="3" t="s">
        <v>425</v>
      </c>
      <c r="I236" s="11" t="s">
        <v>1275</v>
      </c>
      <c r="J236" s="83"/>
      <c r="K236" s="24"/>
      <c r="L236" s="24"/>
      <c r="M236" s="83"/>
      <c r="N236" s="24"/>
      <c r="O236" s="83"/>
      <c r="P236" s="83"/>
      <c r="Q236" s="83">
        <f>IFERROR(VLOOKUP(N236,入力表リスト!$A$3:$B$82,2,FALSE),0)</f>
        <v>0</v>
      </c>
      <c r="R236" s="83">
        <f t="shared" si="127"/>
        <v>0</v>
      </c>
      <c r="S236" s="83">
        <f t="shared" si="130"/>
        <v>0</v>
      </c>
      <c r="T236" s="26"/>
      <c r="U236" s="98"/>
      <c r="V236" s="83"/>
      <c r="W236" s="24"/>
      <c r="X236" s="83"/>
      <c r="Y236" s="83"/>
      <c r="Z236" s="24"/>
      <c r="AA236" s="83"/>
      <c r="AB236" s="83"/>
      <c r="AC236" s="83">
        <f>IFERROR(VLOOKUP(Z236,入力表リスト!$A$3:$B$82,2,FALSE),0)</f>
        <v>0</v>
      </c>
      <c r="AD236" s="83">
        <f t="shared" si="136"/>
        <v>0</v>
      </c>
      <c r="AE236" s="83">
        <f t="shared" si="131"/>
        <v>0</v>
      </c>
      <c r="AF236" s="26"/>
      <c r="AG236" s="98"/>
      <c r="AH236" s="83">
        <v>1</v>
      </c>
      <c r="AI236" s="24" t="s">
        <v>1293</v>
      </c>
      <c r="AJ236" s="83"/>
      <c r="AK236" s="83">
        <v>1</v>
      </c>
      <c r="AL236" s="24" t="s">
        <v>1295</v>
      </c>
      <c r="AM236" s="83">
        <v>1</v>
      </c>
      <c r="AN236" s="83">
        <v>320</v>
      </c>
      <c r="AO236" s="83">
        <f>IFERROR(VLOOKUP(AL236,入力表リスト!$A$3:$B$82,2,FALSE),0)</f>
        <v>40</v>
      </c>
      <c r="AP236" s="83">
        <f t="shared" si="137"/>
        <v>12.8</v>
      </c>
      <c r="AQ236" s="83">
        <f t="shared" si="132"/>
        <v>384</v>
      </c>
      <c r="AR236" s="26" t="s">
        <v>1294</v>
      </c>
      <c r="AS236" s="98"/>
      <c r="AT236" s="20"/>
      <c r="AU236" s="20"/>
      <c r="AV236" s="96">
        <f t="shared" si="133"/>
        <v>320</v>
      </c>
      <c r="AW236" s="20"/>
      <c r="AX236" s="20">
        <f t="shared" si="140"/>
        <v>0</v>
      </c>
      <c r="AY236" s="20">
        <f t="shared" si="138"/>
        <v>0</v>
      </c>
      <c r="AZ236" s="96">
        <f t="shared" si="128"/>
        <v>12.8</v>
      </c>
      <c r="BA236" s="96">
        <f t="shared" si="129"/>
        <v>384</v>
      </c>
      <c r="BB236" s="20"/>
      <c r="BC236" s="20"/>
      <c r="BD236" s="20"/>
      <c r="BE236" s="20">
        <f t="shared" si="139"/>
        <v>0</v>
      </c>
      <c r="BF236" s="99"/>
      <c r="BG236" s="100"/>
      <c r="BH236" s="101"/>
      <c r="BI236" s="20"/>
      <c r="BJ236" s="20"/>
      <c r="BK236" s="64"/>
      <c r="BL236" s="64">
        <f t="shared" si="134"/>
        <v>1</v>
      </c>
      <c r="BM236" s="64">
        <f t="shared" si="135"/>
        <v>1</v>
      </c>
      <c r="BN236" s="64"/>
    </row>
    <row r="237" spans="1:66" s="58" customFormat="1" x14ac:dyDescent="0.45">
      <c r="A237" s="64"/>
      <c r="B237" s="129">
        <v>159</v>
      </c>
      <c r="C237" s="126">
        <v>11</v>
      </c>
      <c r="D237" s="129" t="s">
        <v>781</v>
      </c>
      <c r="E237" s="21" t="s">
        <v>1274</v>
      </c>
      <c r="F237" s="2" t="s">
        <v>229</v>
      </c>
      <c r="G237" s="4" t="s">
        <v>416</v>
      </c>
      <c r="H237" s="3" t="s">
        <v>425</v>
      </c>
      <c r="I237" s="11" t="s">
        <v>1275</v>
      </c>
      <c r="J237" s="83"/>
      <c r="K237" s="24"/>
      <c r="L237" s="24"/>
      <c r="M237" s="83"/>
      <c r="N237" s="24"/>
      <c r="O237" s="83"/>
      <c r="P237" s="83"/>
      <c r="Q237" s="83">
        <f>IFERROR(VLOOKUP(N237,入力表リスト!$A$3:$B$82,2,FALSE),0)</f>
        <v>0</v>
      </c>
      <c r="R237" s="83">
        <f t="shared" si="127"/>
        <v>0</v>
      </c>
      <c r="S237" s="83">
        <f t="shared" si="130"/>
        <v>0</v>
      </c>
      <c r="T237" s="26"/>
      <c r="U237" s="98"/>
      <c r="V237" s="83"/>
      <c r="W237" s="24"/>
      <c r="X237" s="83"/>
      <c r="Y237" s="83"/>
      <c r="Z237" s="24"/>
      <c r="AA237" s="83"/>
      <c r="AB237" s="83"/>
      <c r="AC237" s="83">
        <f>IFERROR(VLOOKUP(Z237,入力表リスト!$A$3:$B$82,2,FALSE),0)</f>
        <v>0</v>
      </c>
      <c r="AD237" s="83">
        <f t="shared" si="136"/>
        <v>0</v>
      </c>
      <c r="AE237" s="83">
        <f t="shared" si="131"/>
        <v>0</v>
      </c>
      <c r="AF237" s="26"/>
      <c r="AG237" s="98"/>
      <c r="AH237" s="83">
        <v>1</v>
      </c>
      <c r="AI237" s="24" t="s">
        <v>1293</v>
      </c>
      <c r="AJ237" s="83"/>
      <c r="AK237" s="83">
        <v>1</v>
      </c>
      <c r="AL237" s="24" t="s">
        <v>1124</v>
      </c>
      <c r="AM237" s="83">
        <v>1</v>
      </c>
      <c r="AN237" s="83">
        <v>320</v>
      </c>
      <c r="AO237" s="83">
        <f>IFERROR(VLOOKUP(AL237,入力表リスト!$A$3:$B$82,2,FALSE),0)</f>
        <v>0</v>
      </c>
      <c r="AP237" s="83">
        <f t="shared" si="137"/>
        <v>0</v>
      </c>
      <c r="AQ237" s="83">
        <f t="shared" si="132"/>
        <v>0</v>
      </c>
      <c r="AR237" s="26" t="s">
        <v>1475</v>
      </c>
      <c r="AS237" s="98"/>
      <c r="AT237" s="20"/>
      <c r="AU237" s="20"/>
      <c r="AV237" s="96">
        <f t="shared" si="133"/>
        <v>320</v>
      </c>
      <c r="AW237" s="20"/>
      <c r="AX237" s="20">
        <f t="shared" si="140"/>
        <v>0</v>
      </c>
      <c r="AY237" s="20">
        <f t="shared" si="138"/>
        <v>0</v>
      </c>
      <c r="AZ237" s="96">
        <f t="shared" si="128"/>
        <v>0</v>
      </c>
      <c r="BA237" s="96">
        <f t="shared" si="129"/>
        <v>0</v>
      </c>
      <c r="BB237" s="20"/>
      <c r="BC237" s="20"/>
      <c r="BD237" s="20"/>
      <c r="BE237" s="20">
        <f t="shared" si="139"/>
        <v>0</v>
      </c>
      <c r="BF237" s="99"/>
      <c r="BG237" s="100"/>
      <c r="BH237" s="101"/>
      <c r="BI237" s="20"/>
      <c r="BJ237" s="20"/>
      <c r="BK237" s="64"/>
      <c r="BL237" s="64">
        <f t="shared" si="134"/>
        <v>1</v>
      </c>
      <c r="BM237" s="64">
        <f t="shared" si="135"/>
        <v>1</v>
      </c>
      <c r="BN237" s="64"/>
    </row>
    <row r="238" spans="1:66" s="58" customFormat="1" x14ac:dyDescent="0.45">
      <c r="A238" s="64"/>
      <c r="B238" s="129">
        <v>159</v>
      </c>
      <c r="C238" s="129">
        <v>12</v>
      </c>
      <c r="D238" s="129" t="s">
        <v>781</v>
      </c>
      <c r="E238" s="21" t="s">
        <v>1274</v>
      </c>
      <c r="F238" s="2" t="s">
        <v>229</v>
      </c>
      <c r="G238" s="4" t="s">
        <v>416</v>
      </c>
      <c r="H238" s="3" t="s">
        <v>425</v>
      </c>
      <c r="I238" s="11" t="s">
        <v>1275</v>
      </c>
      <c r="J238" s="83"/>
      <c r="K238" s="24"/>
      <c r="L238" s="24"/>
      <c r="M238" s="83"/>
      <c r="N238" s="24"/>
      <c r="O238" s="83"/>
      <c r="P238" s="83"/>
      <c r="Q238" s="83">
        <f>IFERROR(VLOOKUP(N238,入力表リスト!$A$3:$B$82,2,FALSE),0)</f>
        <v>0</v>
      </c>
      <c r="R238" s="83">
        <f t="shared" si="127"/>
        <v>0</v>
      </c>
      <c r="S238" s="83">
        <f t="shared" si="130"/>
        <v>0</v>
      </c>
      <c r="T238" s="26"/>
      <c r="U238" s="98"/>
      <c r="V238" s="83"/>
      <c r="W238" s="24"/>
      <c r="X238" s="83"/>
      <c r="Y238" s="83"/>
      <c r="Z238" s="24"/>
      <c r="AA238" s="83"/>
      <c r="AB238" s="83"/>
      <c r="AC238" s="83">
        <f>IFERROR(VLOOKUP(Z238,入力表リスト!$A$3:$B$82,2,FALSE),0)</f>
        <v>0</v>
      </c>
      <c r="AD238" s="83">
        <f t="shared" si="136"/>
        <v>0</v>
      </c>
      <c r="AE238" s="83">
        <f t="shared" si="131"/>
        <v>0</v>
      </c>
      <c r="AF238" s="26"/>
      <c r="AG238" s="98"/>
      <c r="AH238" s="83">
        <v>2</v>
      </c>
      <c r="AI238" s="24" t="s">
        <v>1310</v>
      </c>
      <c r="AJ238" s="83"/>
      <c r="AK238" s="83">
        <v>1</v>
      </c>
      <c r="AL238" s="24" t="s">
        <v>1126</v>
      </c>
      <c r="AM238" s="83">
        <v>2</v>
      </c>
      <c r="AN238" s="83">
        <v>320</v>
      </c>
      <c r="AO238" s="83">
        <f>IFERROR(VLOOKUP(AL238,入力表リスト!$A$3:$B$82,2,FALSE),0)</f>
        <v>47</v>
      </c>
      <c r="AP238" s="83">
        <f t="shared" si="137"/>
        <v>30.08</v>
      </c>
      <c r="AQ238" s="83">
        <f t="shared" si="132"/>
        <v>902.4</v>
      </c>
      <c r="AR238" s="26" t="s">
        <v>1296</v>
      </c>
      <c r="AS238" s="98"/>
      <c r="AT238" s="20"/>
      <c r="AU238" s="20"/>
      <c r="AV238" s="96">
        <f t="shared" si="133"/>
        <v>320</v>
      </c>
      <c r="AW238" s="20"/>
      <c r="AX238" s="20">
        <f t="shared" si="140"/>
        <v>0</v>
      </c>
      <c r="AY238" s="20">
        <f t="shared" si="138"/>
        <v>0</v>
      </c>
      <c r="AZ238" s="96">
        <f t="shared" si="128"/>
        <v>30.08</v>
      </c>
      <c r="BA238" s="96">
        <f t="shared" si="129"/>
        <v>902.4</v>
      </c>
      <c r="BB238" s="20"/>
      <c r="BC238" s="20"/>
      <c r="BD238" s="20"/>
      <c r="BE238" s="20">
        <f t="shared" si="139"/>
        <v>0</v>
      </c>
      <c r="BF238" s="99"/>
      <c r="BG238" s="100"/>
      <c r="BH238" s="101"/>
      <c r="BI238" s="20"/>
      <c r="BJ238" s="20"/>
      <c r="BK238" s="64"/>
      <c r="BL238" s="64">
        <f t="shared" si="134"/>
        <v>2</v>
      </c>
      <c r="BM238" s="64">
        <f t="shared" si="135"/>
        <v>2</v>
      </c>
      <c r="BN238" s="64"/>
    </row>
    <row r="239" spans="1:66" s="58" customFormat="1" x14ac:dyDescent="0.45">
      <c r="A239" s="64"/>
      <c r="B239" s="129">
        <v>159</v>
      </c>
      <c r="C239" s="126">
        <v>13</v>
      </c>
      <c r="D239" s="129" t="s">
        <v>781</v>
      </c>
      <c r="E239" s="21" t="s">
        <v>1274</v>
      </c>
      <c r="F239" s="2" t="s">
        <v>229</v>
      </c>
      <c r="G239" s="4" t="s">
        <v>416</v>
      </c>
      <c r="H239" s="3" t="s">
        <v>425</v>
      </c>
      <c r="I239" s="11" t="s">
        <v>1275</v>
      </c>
      <c r="J239" s="83"/>
      <c r="K239" s="24"/>
      <c r="L239" s="24"/>
      <c r="M239" s="83"/>
      <c r="N239" s="24"/>
      <c r="O239" s="83"/>
      <c r="P239" s="83"/>
      <c r="Q239" s="83">
        <f>IFERROR(VLOOKUP(N239,入力表リスト!$A$3:$B$82,2,FALSE),0)</f>
        <v>0</v>
      </c>
      <c r="R239" s="83">
        <f t="shared" si="127"/>
        <v>0</v>
      </c>
      <c r="S239" s="83">
        <f t="shared" si="130"/>
        <v>0</v>
      </c>
      <c r="T239" s="26"/>
      <c r="U239" s="98"/>
      <c r="V239" s="83"/>
      <c r="W239" s="24"/>
      <c r="X239" s="83"/>
      <c r="Y239" s="83"/>
      <c r="Z239" s="24"/>
      <c r="AA239" s="83"/>
      <c r="AB239" s="83"/>
      <c r="AC239" s="83">
        <f>IFERROR(VLOOKUP(Z239,入力表リスト!$A$3:$B$82,2,FALSE),0)</f>
        <v>0</v>
      </c>
      <c r="AD239" s="83">
        <f t="shared" si="136"/>
        <v>0</v>
      </c>
      <c r="AE239" s="83">
        <f t="shared" si="131"/>
        <v>0</v>
      </c>
      <c r="AF239" s="26"/>
      <c r="AG239" s="98"/>
      <c r="AH239" s="83">
        <v>1</v>
      </c>
      <c r="AI239" s="24" t="s">
        <v>985</v>
      </c>
      <c r="AJ239" s="83"/>
      <c r="AK239" s="83">
        <v>1</v>
      </c>
      <c r="AL239" s="24" t="s">
        <v>1051</v>
      </c>
      <c r="AM239" s="83">
        <v>1</v>
      </c>
      <c r="AN239" s="83">
        <v>320</v>
      </c>
      <c r="AO239" s="83">
        <f>IFERROR(VLOOKUP(AL239,入力表リスト!$A$3:$B$82,2,FALSE),0)</f>
        <v>10</v>
      </c>
      <c r="AP239" s="83">
        <f t="shared" si="137"/>
        <v>3.2</v>
      </c>
      <c r="AQ239" s="83">
        <f t="shared" si="132"/>
        <v>96</v>
      </c>
      <c r="AR239" s="26" t="s">
        <v>1296</v>
      </c>
      <c r="AS239" s="98"/>
      <c r="AT239" s="20"/>
      <c r="AU239" s="20"/>
      <c r="AV239" s="96">
        <f t="shared" si="133"/>
        <v>320</v>
      </c>
      <c r="AW239" s="20"/>
      <c r="AX239" s="20">
        <f t="shared" si="140"/>
        <v>0</v>
      </c>
      <c r="AY239" s="20">
        <f t="shared" si="138"/>
        <v>0</v>
      </c>
      <c r="AZ239" s="96">
        <f t="shared" si="128"/>
        <v>3.2</v>
      </c>
      <c r="BA239" s="96">
        <f t="shared" si="129"/>
        <v>96</v>
      </c>
      <c r="BB239" s="20"/>
      <c r="BC239" s="20"/>
      <c r="BD239" s="20"/>
      <c r="BE239" s="20">
        <f t="shared" si="139"/>
        <v>0</v>
      </c>
      <c r="BF239" s="99"/>
      <c r="BG239" s="100"/>
      <c r="BH239" s="101"/>
      <c r="BI239" s="20"/>
      <c r="BJ239" s="20"/>
      <c r="BK239" s="64"/>
      <c r="BL239" s="64">
        <f t="shared" si="134"/>
        <v>1</v>
      </c>
      <c r="BM239" s="64">
        <f t="shared" si="135"/>
        <v>1</v>
      </c>
      <c r="BN239" s="64"/>
    </row>
    <row r="240" spans="1:66" s="58" customFormat="1" x14ac:dyDescent="0.45">
      <c r="A240" s="64"/>
      <c r="B240" s="129">
        <v>159</v>
      </c>
      <c r="C240" s="129">
        <v>14</v>
      </c>
      <c r="D240" s="129" t="s">
        <v>781</v>
      </c>
      <c r="E240" s="21" t="s">
        <v>1274</v>
      </c>
      <c r="F240" s="2" t="s">
        <v>229</v>
      </c>
      <c r="G240" s="4" t="s">
        <v>416</v>
      </c>
      <c r="H240" s="3" t="s">
        <v>425</v>
      </c>
      <c r="I240" s="11" t="s">
        <v>1275</v>
      </c>
      <c r="J240" s="83"/>
      <c r="K240" s="24"/>
      <c r="L240" s="24"/>
      <c r="M240" s="83"/>
      <c r="N240" s="24"/>
      <c r="O240" s="83"/>
      <c r="P240" s="83"/>
      <c r="Q240" s="83">
        <f>IFERROR(VLOOKUP(N240,入力表リスト!$A$3:$B$82,2,FALSE),0)</f>
        <v>0</v>
      </c>
      <c r="R240" s="83">
        <f t="shared" si="127"/>
        <v>0</v>
      </c>
      <c r="S240" s="83">
        <f t="shared" si="130"/>
        <v>0</v>
      </c>
      <c r="T240" s="26"/>
      <c r="U240" s="98"/>
      <c r="V240" s="83"/>
      <c r="W240" s="24"/>
      <c r="X240" s="83"/>
      <c r="Y240" s="83"/>
      <c r="Z240" s="24"/>
      <c r="AA240" s="83"/>
      <c r="AB240" s="83"/>
      <c r="AC240" s="83">
        <f>IFERROR(VLOOKUP(Z240,入力表リスト!$A$3:$B$82,2,FALSE),0)</f>
        <v>0</v>
      </c>
      <c r="AD240" s="83">
        <f t="shared" si="136"/>
        <v>0</v>
      </c>
      <c r="AE240" s="83">
        <f t="shared" si="131"/>
        <v>0</v>
      </c>
      <c r="AF240" s="26"/>
      <c r="AG240" s="98"/>
      <c r="AH240" s="83">
        <v>3</v>
      </c>
      <c r="AI240" s="24" t="s">
        <v>1311</v>
      </c>
      <c r="AJ240" s="83"/>
      <c r="AK240" s="83">
        <v>3</v>
      </c>
      <c r="AL240" s="24" t="s">
        <v>1126</v>
      </c>
      <c r="AM240" s="83">
        <v>3</v>
      </c>
      <c r="AN240" s="83">
        <v>320</v>
      </c>
      <c r="AO240" s="83">
        <f>IFERROR(VLOOKUP(AL240,入力表リスト!$A$3:$B$82,2,FALSE),0)</f>
        <v>47</v>
      </c>
      <c r="AP240" s="83">
        <f t="shared" si="137"/>
        <v>45.12</v>
      </c>
      <c r="AQ240" s="83">
        <f t="shared" si="132"/>
        <v>1353.6</v>
      </c>
      <c r="AR240" s="26" t="s">
        <v>1297</v>
      </c>
      <c r="AS240" s="98"/>
      <c r="AT240" s="20"/>
      <c r="AU240" s="20"/>
      <c r="AV240" s="96">
        <f t="shared" si="133"/>
        <v>320</v>
      </c>
      <c r="AW240" s="20"/>
      <c r="AX240" s="20">
        <f t="shared" si="140"/>
        <v>0</v>
      </c>
      <c r="AY240" s="20">
        <f t="shared" si="138"/>
        <v>0</v>
      </c>
      <c r="AZ240" s="96">
        <f t="shared" si="128"/>
        <v>45.12</v>
      </c>
      <c r="BA240" s="96">
        <f t="shared" si="129"/>
        <v>1353.6</v>
      </c>
      <c r="BB240" s="20"/>
      <c r="BC240" s="20"/>
      <c r="BD240" s="20"/>
      <c r="BE240" s="20">
        <f t="shared" si="139"/>
        <v>0</v>
      </c>
      <c r="BF240" s="99"/>
      <c r="BG240" s="100"/>
      <c r="BH240" s="101"/>
      <c r="BI240" s="20"/>
      <c r="BJ240" s="20"/>
      <c r="BK240" s="64"/>
      <c r="BL240" s="64">
        <f t="shared" si="134"/>
        <v>3</v>
      </c>
      <c r="BM240" s="64">
        <f t="shared" si="135"/>
        <v>3</v>
      </c>
      <c r="BN240" s="64"/>
    </row>
    <row r="241" spans="1:66" s="58" customFormat="1" x14ac:dyDescent="0.45">
      <c r="A241" s="64"/>
      <c r="B241" s="129">
        <v>159</v>
      </c>
      <c r="C241" s="126">
        <v>15</v>
      </c>
      <c r="D241" s="129" t="s">
        <v>781</v>
      </c>
      <c r="E241" s="21" t="s">
        <v>1274</v>
      </c>
      <c r="F241" s="2" t="s">
        <v>229</v>
      </c>
      <c r="G241" s="4" t="s">
        <v>416</v>
      </c>
      <c r="H241" s="3" t="s">
        <v>425</v>
      </c>
      <c r="I241" s="11" t="s">
        <v>1275</v>
      </c>
      <c r="J241" s="83"/>
      <c r="K241" s="24"/>
      <c r="L241" s="24"/>
      <c r="M241" s="83"/>
      <c r="N241" s="24"/>
      <c r="O241" s="83"/>
      <c r="P241" s="83"/>
      <c r="Q241" s="83">
        <f>IFERROR(VLOOKUP(N241,入力表リスト!$A$3:$B$82,2,FALSE),0)</f>
        <v>0</v>
      </c>
      <c r="R241" s="83">
        <f t="shared" si="127"/>
        <v>0</v>
      </c>
      <c r="S241" s="83">
        <f t="shared" si="130"/>
        <v>0</v>
      </c>
      <c r="T241" s="26"/>
      <c r="U241" s="98"/>
      <c r="V241" s="83"/>
      <c r="W241" s="24"/>
      <c r="X241" s="83"/>
      <c r="Y241" s="83"/>
      <c r="Z241" s="24"/>
      <c r="AA241" s="83"/>
      <c r="AB241" s="83"/>
      <c r="AC241" s="83">
        <f>IFERROR(VLOOKUP(Z241,入力表リスト!$A$3:$B$82,2,FALSE),0)</f>
        <v>0</v>
      </c>
      <c r="AD241" s="83">
        <f t="shared" si="136"/>
        <v>0</v>
      </c>
      <c r="AE241" s="83">
        <f t="shared" si="131"/>
        <v>0</v>
      </c>
      <c r="AF241" s="26"/>
      <c r="AG241" s="98"/>
      <c r="AH241" s="83">
        <v>3</v>
      </c>
      <c r="AI241" s="24" t="s">
        <v>1311</v>
      </c>
      <c r="AJ241" s="83"/>
      <c r="AK241" s="83">
        <v>3</v>
      </c>
      <c r="AL241" s="24" t="s">
        <v>1126</v>
      </c>
      <c r="AM241" s="83">
        <v>3</v>
      </c>
      <c r="AN241" s="83">
        <v>320</v>
      </c>
      <c r="AO241" s="83">
        <f>IFERROR(VLOOKUP(AL241,入力表リスト!$A$3:$B$82,2,FALSE),0)</f>
        <v>47</v>
      </c>
      <c r="AP241" s="83">
        <f t="shared" si="137"/>
        <v>45.12</v>
      </c>
      <c r="AQ241" s="83">
        <f t="shared" si="132"/>
        <v>1353.6</v>
      </c>
      <c r="AR241" s="26" t="s">
        <v>1298</v>
      </c>
      <c r="AS241" s="98"/>
      <c r="AT241" s="20"/>
      <c r="AU241" s="20"/>
      <c r="AV241" s="96">
        <f t="shared" si="133"/>
        <v>320</v>
      </c>
      <c r="AW241" s="20"/>
      <c r="AX241" s="20">
        <f t="shared" si="140"/>
        <v>0</v>
      </c>
      <c r="AY241" s="20">
        <f t="shared" si="138"/>
        <v>0</v>
      </c>
      <c r="AZ241" s="96">
        <f t="shared" si="128"/>
        <v>45.12</v>
      </c>
      <c r="BA241" s="96">
        <f t="shared" si="129"/>
        <v>1353.6</v>
      </c>
      <c r="BB241" s="20"/>
      <c r="BC241" s="20"/>
      <c r="BD241" s="20"/>
      <c r="BE241" s="20">
        <f t="shared" si="139"/>
        <v>0</v>
      </c>
      <c r="BF241" s="99"/>
      <c r="BG241" s="100"/>
      <c r="BH241" s="101"/>
      <c r="BI241" s="20"/>
      <c r="BJ241" s="20"/>
      <c r="BK241" s="64"/>
      <c r="BL241" s="64">
        <f t="shared" si="134"/>
        <v>3</v>
      </c>
      <c r="BM241" s="64">
        <f t="shared" si="135"/>
        <v>3</v>
      </c>
      <c r="BN241" s="64"/>
    </row>
    <row r="242" spans="1:66" s="58" customFormat="1" x14ac:dyDescent="0.45">
      <c r="A242" s="64"/>
      <c r="B242" s="129">
        <v>159</v>
      </c>
      <c r="C242" s="129">
        <v>16</v>
      </c>
      <c r="D242" s="129" t="s">
        <v>781</v>
      </c>
      <c r="E242" s="21" t="s">
        <v>1274</v>
      </c>
      <c r="F242" s="2" t="s">
        <v>229</v>
      </c>
      <c r="G242" s="4" t="s">
        <v>416</v>
      </c>
      <c r="H242" s="3" t="s">
        <v>425</v>
      </c>
      <c r="I242" s="11" t="s">
        <v>1275</v>
      </c>
      <c r="J242" s="83"/>
      <c r="K242" s="24"/>
      <c r="L242" s="24"/>
      <c r="M242" s="83"/>
      <c r="N242" s="24"/>
      <c r="O242" s="83"/>
      <c r="P242" s="83"/>
      <c r="Q242" s="83">
        <f>IFERROR(VLOOKUP(N242,入力表リスト!$A$3:$B$82,2,FALSE),0)</f>
        <v>0</v>
      </c>
      <c r="R242" s="83">
        <f t="shared" si="127"/>
        <v>0</v>
      </c>
      <c r="S242" s="83">
        <f t="shared" si="130"/>
        <v>0</v>
      </c>
      <c r="T242" s="26"/>
      <c r="U242" s="98"/>
      <c r="V242" s="83"/>
      <c r="W242" s="24"/>
      <c r="X242" s="83"/>
      <c r="Y242" s="83"/>
      <c r="Z242" s="24"/>
      <c r="AA242" s="83"/>
      <c r="AB242" s="83"/>
      <c r="AC242" s="83">
        <f>IFERROR(VLOOKUP(Z242,入力表リスト!$A$3:$B$82,2,FALSE),0)</f>
        <v>0</v>
      </c>
      <c r="AD242" s="83">
        <f t="shared" si="136"/>
        <v>0</v>
      </c>
      <c r="AE242" s="83">
        <f t="shared" si="131"/>
        <v>0</v>
      </c>
      <c r="AF242" s="26"/>
      <c r="AG242" s="98"/>
      <c r="AH242" s="83">
        <v>3</v>
      </c>
      <c r="AI242" s="24" t="s">
        <v>1217</v>
      </c>
      <c r="AJ242" s="83"/>
      <c r="AK242" s="83">
        <v>3</v>
      </c>
      <c r="AL242" s="24" t="s">
        <v>999</v>
      </c>
      <c r="AM242" s="83">
        <v>3</v>
      </c>
      <c r="AN242" s="83">
        <v>320</v>
      </c>
      <c r="AO242" s="83">
        <f>IFERROR(VLOOKUP(AL242,入力表リスト!$A$3:$B$82,2,FALSE),0)</f>
        <v>22</v>
      </c>
      <c r="AP242" s="83">
        <f t="shared" si="137"/>
        <v>21.12</v>
      </c>
      <c r="AQ242" s="83">
        <f t="shared" si="132"/>
        <v>633.6</v>
      </c>
      <c r="AR242" s="26" t="s">
        <v>1299</v>
      </c>
      <c r="AS242" s="98"/>
      <c r="AT242" s="20"/>
      <c r="AU242" s="20"/>
      <c r="AV242" s="96">
        <f t="shared" si="133"/>
        <v>320</v>
      </c>
      <c r="AW242" s="20"/>
      <c r="AX242" s="20">
        <f t="shared" si="140"/>
        <v>0</v>
      </c>
      <c r="AY242" s="20">
        <f t="shared" si="138"/>
        <v>0</v>
      </c>
      <c r="AZ242" s="96">
        <f t="shared" si="128"/>
        <v>21.12</v>
      </c>
      <c r="BA242" s="96">
        <f t="shared" si="129"/>
        <v>633.6</v>
      </c>
      <c r="BB242" s="20"/>
      <c r="BC242" s="20"/>
      <c r="BD242" s="20"/>
      <c r="BE242" s="20">
        <f t="shared" si="139"/>
        <v>0</v>
      </c>
      <c r="BF242" s="99"/>
      <c r="BG242" s="100"/>
      <c r="BH242" s="101"/>
      <c r="BI242" s="20"/>
      <c r="BJ242" s="20"/>
      <c r="BK242" s="64"/>
      <c r="BL242" s="64">
        <f t="shared" si="134"/>
        <v>3</v>
      </c>
      <c r="BM242" s="64">
        <f t="shared" si="135"/>
        <v>3</v>
      </c>
      <c r="BN242" s="64"/>
    </row>
    <row r="243" spans="1:66" s="58" customFormat="1" x14ac:dyDescent="0.45">
      <c r="A243" s="64"/>
      <c r="B243" s="129">
        <v>159</v>
      </c>
      <c r="C243" s="126">
        <v>17</v>
      </c>
      <c r="D243" s="129" t="s">
        <v>781</v>
      </c>
      <c r="E243" s="21" t="s">
        <v>1274</v>
      </c>
      <c r="F243" s="2" t="s">
        <v>229</v>
      </c>
      <c r="G243" s="4" t="s">
        <v>416</v>
      </c>
      <c r="H243" s="3" t="s">
        <v>425</v>
      </c>
      <c r="I243" s="11" t="s">
        <v>1275</v>
      </c>
      <c r="J243" s="83"/>
      <c r="K243" s="24"/>
      <c r="L243" s="24"/>
      <c r="M243" s="83"/>
      <c r="N243" s="24"/>
      <c r="O243" s="83"/>
      <c r="P243" s="83"/>
      <c r="Q243" s="83">
        <f>IFERROR(VLOOKUP(N243,入力表リスト!$A$3:$B$82,2,FALSE),0)</f>
        <v>0</v>
      </c>
      <c r="R243" s="83">
        <f t="shared" si="127"/>
        <v>0</v>
      </c>
      <c r="S243" s="83">
        <f t="shared" si="130"/>
        <v>0</v>
      </c>
      <c r="T243" s="26"/>
      <c r="U243" s="98"/>
      <c r="V243" s="83"/>
      <c r="W243" s="24"/>
      <c r="X243" s="83"/>
      <c r="Y243" s="83"/>
      <c r="Z243" s="24"/>
      <c r="AA243" s="83"/>
      <c r="AB243" s="83"/>
      <c r="AC243" s="83">
        <f>IFERROR(VLOOKUP(Z243,入力表リスト!$A$3:$B$82,2,FALSE),0)</f>
        <v>0</v>
      </c>
      <c r="AD243" s="83">
        <f t="shared" si="136"/>
        <v>0</v>
      </c>
      <c r="AE243" s="83">
        <f t="shared" si="131"/>
        <v>0</v>
      </c>
      <c r="AF243" s="26"/>
      <c r="AG243" s="98"/>
      <c r="AH243" s="83">
        <v>4</v>
      </c>
      <c r="AI243" s="24" t="s">
        <v>1310</v>
      </c>
      <c r="AJ243" s="83"/>
      <c r="AK243" s="83">
        <v>2</v>
      </c>
      <c r="AL243" s="24" t="s">
        <v>1126</v>
      </c>
      <c r="AM243" s="83">
        <v>4</v>
      </c>
      <c r="AN243" s="83">
        <v>320</v>
      </c>
      <c r="AO243" s="83">
        <f>IFERROR(VLOOKUP(AL243,入力表リスト!$A$3:$B$82,2,FALSE),0)</f>
        <v>47</v>
      </c>
      <c r="AP243" s="83">
        <f t="shared" si="137"/>
        <v>60.16</v>
      </c>
      <c r="AQ243" s="83">
        <f t="shared" si="132"/>
        <v>1804.8</v>
      </c>
      <c r="AR243" s="26" t="s">
        <v>1301</v>
      </c>
      <c r="AS243" s="98"/>
      <c r="AT243" s="20"/>
      <c r="AU243" s="20"/>
      <c r="AV243" s="96">
        <f t="shared" si="133"/>
        <v>320</v>
      </c>
      <c r="AW243" s="20"/>
      <c r="AX243" s="20">
        <f t="shared" si="140"/>
        <v>0</v>
      </c>
      <c r="AY243" s="20">
        <f t="shared" si="138"/>
        <v>0</v>
      </c>
      <c r="AZ243" s="96">
        <f t="shared" si="128"/>
        <v>60.16</v>
      </c>
      <c r="BA243" s="96">
        <f t="shared" si="129"/>
        <v>1804.8</v>
      </c>
      <c r="BB243" s="20"/>
      <c r="BC243" s="20"/>
      <c r="BD243" s="20"/>
      <c r="BE243" s="20">
        <f t="shared" si="139"/>
        <v>0</v>
      </c>
      <c r="BF243" s="99"/>
      <c r="BG243" s="100"/>
      <c r="BH243" s="101"/>
      <c r="BI243" s="20"/>
      <c r="BJ243" s="20"/>
      <c r="BK243" s="64"/>
      <c r="BL243" s="64">
        <f t="shared" si="134"/>
        <v>4</v>
      </c>
      <c r="BM243" s="64">
        <f t="shared" si="135"/>
        <v>4</v>
      </c>
      <c r="BN243" s="64"/>
    </row>
    <row r="244" spans="1:66" s="58" customFormat="1" x14ac:dyDescent="0.45">
      <c r="A244" s="64"/>
      <c r="B244" s="129">
        <v>159</v>
      </c>
      <c r="C244" s="129">
        <v>18</v>
      </c>
      <c r="D244" s="129" t="s">
        <v>781</v>
      </c>
      <c r="E244" s="21" t="s">
        <v>1274</v>
      </c>
      <c r="F244" s="2" t="s">
        <v>229</v>
      </c>
      <c r="G244" s="4" t="s">
        <v>416</v>
      </c>
      <c r="H244" s="3" t="s">
        <v>425</v>
      </c>
      <c r="I244" s="11" t="s">
        <v>1275</v>
      </c>
      <c r="J244" s="83"/>
      <c r="K244" s="24"/>
      <c r="L244" s="24"/>
      <c r="M244" s="83"/>
      <c r="N244" s="24"/>
      <c r="O244" s="83"/>
      <c r="P244" s="83"/>
      <c r="Q244" s="83">
        <f>IFERROR(VLOOKUP(N244,入力表リスト!$A$3:$B$82,2,FALSE),0)</f>
        <v>0</v>
      </c>
      <c r="R244" s="83">
        <f t="shared" ref="R244:R307" si="141">O244*P244*Q244/1000</f>
        <v>0</v>
      </c>
      <c r="S244" s="83">
        <f t="shared" si="130"/>
        <v>0</v>
      </c>
      <c r="T244" s="26"/>
      <c r="U244" s="98"/>
      <c r="V244" s="83"/>
      <c r="W244" s="24"/>
      <c r="X244" s="83"/>
      <c r="Y244" s="83"/>
      <c r="Z244" s="24"/>
      <c r="AA244" s="83"/>
      <c r="AB244" s="83"/>
      <c r="AC244" s="83">
        <f>IFERROR(VLOOKUP(Z244,入力表リスト!$A$3:$B$82,2,FALSE),0)</f>
        <v>0</v>
      </c>
      <c r="AD244" s="83">
        <f t="shared" si="136"/>
        <v>0</v>
      </c>
      <c r="AE244" s="83">
        <f t="shared" si="131"/>
        <v>0</v>
      </c>
      <c r="AF244" s="26"/>
      <c r="AG244" s="98"/>
      <c r="AH244" s="83">
        <v>8</v>
      </c>
      <c r="AI244" s="24" t="s">
        <v>1310</v>
      </c>
      <c r="AJ244" s="83"/>
      <c r="AK244" s="83">
        <v>4</v>
      </c>
      <c r="AL244" s="24" t="s">
        <v>1126</v>
      </c>
      <c r="AM244" s="83">
        <v>8</v>
      </c>
      <c r="AN244" s="83">
        <v>320</v>
      </c>
      <c r="AO244" s="83">
        <f>IFERROR(VLOOKUP(AL244,入力表リスト!$A$3:$B$82,2,FALSE),0)</f>
        <v>47</v>
      </c>
      <c r="AP244" s="83">
        <f t="shared" si="137"/>
        <v>120.32</v>
      </c>
      <c r="AQ244" s="83">
        <f t="shared" si="132"/>
        <v>3609.6</v>
      </c>
      <c r="AR244" s="26" t="s">
        <v>1302</v>
      </c>
      <c r="AS244" s="98"/>
      <c r="AT244" s="20"/>
      <c r="AU244" s="20"/>
      <c r="AV244" s="96">
        <f t="shared" si="133"/>
        <v>320</v>
      </c>
      <c r="AW244" s="20"/>
      <c r="AX244" s="20">
        <f t="shared" si="140"/>
        <v>0</v>
      </c>
      <c r="AY244" s="20">
        <f t="shared" si="138"/>
        <v>0</v>
      </c>
      <c r="AZ244" s="96">
        <f t="shared" si="128"/>
        <v>120.32</v>
      </c>
      <c r="BA244" s="96">
        <f t="shared" si="129"/>
        <v>3609.6</v>
      </c>
      <c r="BB244" s="20"/>
      <c r="BC244" s="20"/>
      <c r="BD244" s="20"/>
      <c r="BE244" s="20">
        <f t="shared" si="139"/>
        <v>0</v>
      </c>
      <c r="BF244" s="99"/>
      <c r="BG244" s="100"/>
      <c r="BH244" s="101"/>
      <c r="BI244" s="20"/>
      <c r="BJ244" s="20"/>
      <c r="BK244" s="64"/>
      <c r="BL244" s="64">
        <f t="shared" si="134"/>
        <v>8</v>
      </c>
      <c r="BM244" s="64">
        <f t="shared" si="135"/>
        <v>8</v>
      </c>
      <c r="BN244" s="64"/>
    </row>
    <row r="245" spans="1:66" s="58" customFormat="1" x14ac:dyDescent="0.45">
      <c r="A245" s="64"/>
      <c r="B245" s="129">
        <v>159</v>
      </c>
      <c r="C245" s="126">
        <v>19</v>
      </c>
      <c r="D245" s="129" t="s">
        <v>781</v>
      </c>
      <c r="E245" s="21" t="s">
        <v>1303</v>
      </c>
      <c r="F245" s="2" t="s">
        <v>229</v>
      </c>
      <c r="G245" s="4" t="s">
        <v>416</v>
      </c>
      <c r="H245" s="3" t="s">
        <v>425</v>
      </c>
      <c r="I245" s="11" t="s">
        <v>1275</v>
      </c>
      <c r="J245" s="83"/>
      <c r="K245" s="24"/>
      <c r="L245" s="24"/>
      <c r="M245" s="83"/>
      <c r="N245" s="24"/>
      <c r="O245" s="83"/>
      <c r="P245" s="83"/>
      <c r="Q245" s="83">
        <f>IFERROR(VLOOKUP(N245,入力表リスト!$A$3:$B$82,2,FALSE),0)</f>
        <v>0</v>
      </c>
      <c r="R245" s="83">
        <f t="shared" si="141"/>
        <v>0</v>
      </c>
      <c r="S245" s="83">
        <f t="shared" si="130"/>
        <v>0</v>
      </c>
      <c r="T245" s="26"/>
      <c r="U245" s="98"/>
      <c r="V245" s="83"/>
      <c r="W245" s="24"/>
      <c r="X245" s="83"/>
      <c r="Y245" s="83"/>
      <c r="Z245" s="24"/>
      <c r="AA245" s="83"/>
      <c r="AB245" s="83"/>
      <c r="AC245" s="83">
        <f>IFERROR(VLOOKUP(Z245,入力表リスト!$A$3:$B$82,2,FALSE),0)</f>
        <v>0</v>
      </c>
      <c r="AD245" s="83">
        <f t="shared" si="136"/>
        <v>0</v>
      </c>
      <c r="AE245" s="83">
        <f t="shared" si="131"/>
        <v>0</v>
      </c>
      <c r="AF245" s="26"/>
      <c r="AG245" s="98"/>
      <c r="AH245" s="83">
        <v>4</v>
      </c>
      <c r="AI245" s="24" t="s">
        <v>1316</v>
      </c>
      <c r="AJ245" s="83"/>
      <c r="AK245" s="83">
        <v>2</v>
      </c>
      <c r="AL245" s="24" t="s">
        <v>1126</v>
      </c>
      <c r="AM245" s="83">
        <v>4</v>
      </c>
      <c r="AN245" s="83">
        <v>320</v>
      </c>
      <c r="AO245" s="83">
        <f>IFERROR(VLOOKUP(AL245,入力表リスト!$A$3:$B$82,2,FALSE),0)</f>
        <v>47</v>
      </c>
      <c r="AP245" s="83">
        <f t="shared" si="137"/>
        <v>60.16</v>
      </c>
      <c r="AQ245" s="83">
        <f t="shared" si="132"/>
        <v>1804.8</v>
      </c>
      <c r="AR245" s="26" t="s">
        <v>1304</v>
      </c>
      <c r="AS245" s="98"/>
      <c r="AT245" s="20"/>
      <c r="AU245" s="20"/>
      <c r="AV245" s="96">
        <f t="shared" si="133"/>
        <v>320</v>
      </c>
      <c r="AW245" s="20"/>
      <c r="AX245" s="20">
        <f t="shared" si="140"/>
        <v>0</v>
      </c>
      <c r="AY245" s="20">
        <f t="shared" si="138"/>
        <v>0</v>
      </c>
      <c r="AZ245" s="96">
        <f t="shared" si="128"/>
        <v>60.16</v>
      </c>
      <c r="BA245" s="96">
        <f t="shared" si="129"/>
        <v>1804.8</v>
      </c>
      <c r="BB245" s="20"/>
      <c r="BC245" s="20"/>
      <c r="BD245" s="20"/>
      <c r="BE245" s="20">
        <f t="shared" si="139"/>
        <v>0</v>
      </c>
      <c r="BF245" s="99"/>
      <c r="BG245" s="100"/>
      <c r="BH245" s="101"/>
      <c r="BI245" s="20"/>
      <c r="BJ245" s="20"/>
      <c r="BK245" s="64"/>
      <c r="BL245" s="64">
        <f t="shared" si="134"/>
        <v>4</v>
      </c>
      <c r="BM245" s="64">
        <f t="shared" si="135"/>
        <v>4</v>
      </c>
      <c r="BN245" s="64"/>
    </row>
    <row r="246" spans="1:66" s="58" customFormat="1" x14ac:dyDescent="0.45">
      <c r="A246" s="64"/>
      <c r="B246" s="129">
        <v>159</v>
      </c>
      <c r="C246" s="129">
        <v>20</v>
      </c>
      <c r="D246" s="129" t="s">
        <v>781</v>
      </c>
      <c r="E246" s="21" t="s">
        <v>1303</v>
      </c>
      <c r="F246" s="2" t="s">
        <v>229</v>
      </c>
      <c r="G246" s="4" t="s">
        <v>416</v>
      </c>
      <c r="H246" s="3" t="s">
        <v>425</v>
      </c>
      <c r="I246" s="11" t="s">
        <v>1275</v>
      </c>
      <c r="J246" s="83"/>
      <c r="K246" s="24"/>
      <c r="L246" s="24"/>
      <c r="M246" s="83"/>
      <c r="N246" s="24"/>
      <c r="O246" s="83"/>
      <c r="P246" s="83"/>
      <c r="Q246" s="83">
        <f>IFERROR(VLOOKUP(N246,入力表リスト!$A$3:$B$82,2,FALSE),0)</f>
        <v>0</v>
      </c>
      <c r="R246" s="83">
        <f t="shared" si="141"/>
        <v>0</v>
      </c>
      <c r="S246" s="83">
        <f t="shared" si="130"/>
        <v>0</v>
      </c>
      <c r="T246" s="26"/>
      <c r="U246" s="98"/>
      <c r="V246" s="83"/>
      <c r="W246" s="24"/>
      <c r="X246" s="83"/>
      <c r="Y246" s="83"/>
      <c r="Z246" s="24"/>
      <c r="AA246" s="83"/>
      <c r="AB246" s="83"/>
      <c r="AC246" s="83">
        <f>IFERROR(VLOOKUP(Z246,入力表リスト!$A$3:$B$82,2,FALSE),0)</f>
        <v>0</v>
      </c>
      <c r="AD246" s="83">
        <f t="shared" si="136"/>
        <v>0</v>
      </c>
      <c r="AE246" s="83">
        <f t="shared" si="131"/>
        <v>0</v>
      </c>
      <c r="AF246" s="26"/>
      <c r="AG246" s="98"/>
      <c r="AH246" s="83">
        <v>12</v>
      </c>
      <c r="AI246" s="24" t="s">
        <v>1316</v>
      </c>
      <c r="AJ246" s="83"/>
      <c r="AK246" s="83">
        <v>6</v>
      </c>
      <c r="AL246" s="24" t="s">
        <v>1126</v>
      </c>
      <c r="AM246" s="83">
        <v>12</v>
      </c>
      <c r="AN246" s="83">
        <v>320</v>
      </c>
      <c r="AO246" s="83">
        <f>IFERROR(VLOOKUP(AL246,入力表リスト!$A$3:$B$82,2,FALSE),0)</f>
        <v>47</v>
      </c>
      <c r="AP246" s="83">
        <f t="shared" si="137"/>
        <v>180.48</v>
      </c>
      <c r="AQ246" s="83">
        <f t="shared" si="132"/>
        <v>5414.4</v>
      </c>
      <c r="AR246" s="26" t="s">
        <v>1305</v>
      </c>
      <c r="AS246" s="98"/>
      <c r="AT246" s="20"/>
      <c r="AU246" s="20"/>
      <c r="AV246" s="96">
        <f t="shared" si="133"/>
        <v>320</v>
      </c>
      <c r="AW246" s="20"/>
      <c r="AX246" s="20">
        <f t="shared" si="140"/>
        <v>0</v>
      </c>
      <c r="AY246" s="20">
        <f t="shared" si="138"/>
        <v>0</v>
      </c>
      <c r="AZ246" s="96">
        <f t="shared" si="128"/>
        <v>180.48</v>
      </c>
      <c r="BA246" s="96">
        <f t="shared" si="129"/>
        <v>5414.4</v>
      </c>
      <c r="BB246" s="20"/>
      <c r="BC246" s="20"/>
      <c r="BD246" s="20"/>
      <c r="BE246" s="20">
        <f t="shared" si="139"/>
        <v>0</v>
      </c>
      <c r="BF246" s="99"/>
      <c r="BG246" s="100"/>
      <c r="BH246" s="101"/>
      <c r="BI246" s="20"/>
      <c r="BJ246" s="20"/>
      <c r="BK246" s="64"/>
      <c r="BL246" s="64">
        <f t="shared" si="134"/>
        <v>12</v>
      </c>
      <c r="BM246" s="64">
        <f t="shared" si="135"/>
        <v>12</v>
      </c>
      <c r="BN246" s="64"/>
    </row>
    <row r="247" spans="1:66" s="58" customFormat="1" x14ac:dyDescent="0.45">
      <c r="A247" s="64"/>
      <c r="B247" s="126">
        <v>160</v>
      </c>
      <c r="C247" s="126">
        <v>1</v>
      </c>
      <c r="D247" s="126" t="s">
        <v>781</v>
      </c>
      <c r="E247" s="21" t="s">
        <v>32</v>
      </c>
      <c r="F247" s="2" t="s">
        <v>234</v>
      </c>
      <c r="G247" s="4" t="s">
        <v>414</v>
      </c>
      <c r="H247" s="3" t="s">
        <v>425</v>
      </c>
      <c r="I247" s="11" t="s">
        <v>449</v>
      </c>
      <c r="J247" s="83">
        <v>1</v>
      </c>
      <c r="K247" s="24" t="s">
        <v>807</v>
      </c>
      <c r="L247" s="24"/>
      <c r="M247" s="83">
        <v>1</v>
      </c>
      <c r="N247" s="24" t="s">
        <v>1442</v>
      </c>
      <c r="O247" s="83">
        <v>1</v>
      </c>
      <c r="P247" s="83">
        <v>3285</v>
      </c>
      <c r="Q247" s="83">
        <f>IFERROR(VLOOKUP(N247,入力表リスト!$A$3:$B$82,2,FALSE),0)</f>
        <v>400</v>
      </c>
      <c r="R247" s="83">
        <f t="shared" si="141"/>
        <v>1314</v>
      </c>
      <c r="S247" s="83">
        <f t="shared" si="130"/>
        <v>39420</v>
      </c>
      <c r="T247" s="26"/>
      <c r="U247" s="98"/>
      <c r="V247" s="83"/>
      <c r="W247" s="24"/>
      <c r="X247" s="83"/>
      <c r="Y247" s="83"/>
      <c r="Z247" s="24"/>
      <c r="AA247" s="83"/>
      <c r="AB247" s="83"/>
      <c r="AC247" s="83">
        <f>IFERROR(VLOOKUP(Z247,入力表リスト!$A$3:$B$82,2,FALSE),0)</f>
        <v>0</v>
      </c>
      <c r="AD247" s="83">
        <f t="shared" si="136"/>
        <v>0</v>
      </c>
      <c r="AE247" s="83">
        <f t="shared" si="131"/>
        <v>0</v>
      </c>
      <c r="AF247" s="26"/>
      <c r="AG247" s="98"/>
      <c r="AH247" s="83"/>
      <c r="AI247" s="24"/>
      <c r="AJ247" s="83"/>
      <c r="AK247" s="83"/>
      <c r="AL247" s="24"/>
      <c r="AM247" s="83"/>
      <c r="AN247" s="83"/>
      <c r="AO247" s="83">
        <f>IFERROR(VLOOKUP(AL247,入力表リスト!$A$3:$B$82,2,FALSE),0)</f>
        <v>0</v>
      </c>
      <c r="AP247" s="83">
        <f t="shared" si="137"/>
        <v>0</v>
      </c>
      <c r="AQ247" s="83">
        <f t="shared" si="132"/>
        <v>0</v>
      </c>
      <c r="AR247" s="26"/>
      <c r="AS247" s="98"/>
      <c r="AT247" s="20"/>
      <c r="AU247" s="20"/>
      <c r="AV247" s="96">
        <f t="shared" si="133"/>
        <v>3285</v>
      </c>
      <c r="AW247" s="20"/>
      <c r="AX247" s="20">
        <f t="shared" si="140"/>
        <v>0</v>
      </c>
      <c r="AY247" s="20">
        <f t="shared" si="138"/>
        <v>0</v>
      </c>
      <c r="AZ247" s="96">
        <f t="shared" si="128"/>
        <v>1314</v>
      </c>
      <c r="BA247" s="96">
        <f t="shared" si="129"/>
        <v>39420</v>
      </c>
      <c r="BB247" s="20"/>
      <c r="BC247" s="20"/>
      <c r="BD247" s="20"/>
      <c r="BE247" s="20">
        <f t="shared" si="139"/>
        <v>0</v>
      </c>
      <c r="BF247" s="99"/>
      <c r="BG247" s="100"/>
      <c r="BH247" s="101"/>
      <c r="BI247" s="20"/>
      <c r="BJ247" s="20"/>
      <c r="BK247" s="64"/>
      <c r="BL247" s="64">
        <f t="shared" si="134"/>
        <v>1</v>
      </c>
      <c r="BM247" s="64">
        <f t="shared" si="135"/>
        <v>1</v>
      </c>
      <c r="BN247" s="64"/>
    </row>
    <row r="248" spans="1:66" s="58" customFormat="1" x14ac:dyDescent="0.45">
      <c r="A248" s="64"/>
      <c r="B248" s="126">
        <v>160</v>
      </c>
      <c r="C248" s="126">
        <v>2</v>
      </c>
      <c r="D248" s="126" t="s">
        <v>781</v>
      </c>
      <c r="E248" s="21" t="s">
        <v>32</v>
      </c>
      <c r="F248" s="2" t="s">
        <v>234</v>
      </c>
      <c r="G248" s="4" t="s">
        <v>414</v>
      </c>
      <c r="H248" s="3" t="s">
        <v>425</v>
      </c>
      <c r="I248" s="11" t="s">
        <v>449</v>
      </c>
      <c r="J248" s="83">
        <v>1</v>
      </c>
      <c r="K248" s="24" t="s">
        <v>807</v>
      </c>
      <c r="L248" s="24"/>
      <c r="M248" s="83">
        <v>1</v>
      </c>
      <c r="N248" s="24" t="s">
        <v>1041</v>
      </c>
      <c r="O248" s="83">
        <v>1</v>
      </c>
      <c r="P248" s="83">
        <v>3285</v>
      </c>
      <c r="Q248" s="83">
        <f>IFERROR(VLOOKUP(N248,入力表リスト!$A$3:$B$82,2,FALSE),0)</f>
        <v>40</v>
      </c>
      <c r="R248" s="83">
        <f t="shared" si="141"/>
        <v>131.4</v>
      </c>
      <c r="S248" s="83">
        <f t="shared" si="130"/>
        <v>3942</v>
      </c>
      <c r="T248" s="26"/>
      <c r="U248" s="98"/>
      <c r="V248" s="83"/>
      <c r="W248" s="24"/>
      <c r="X248" s="83"/>
      <c r="Y248" s="83"/>
      <c r="Z248" s="24"/>
      <c r="AA248" s="83"/>
      <c r="AB248" s="83"/>
      <c r="AC248" s="83">
        <f>IFERROR(VLOOKUP(Z248,入力表リスト!$A$3:$B$82,2,FALSE),0)</f>
        <v>0</v>
      </c>
      <c r="AD248" s="83">
        <f t="shared" si="136"/>
        <v>0</v>
      </c>
      <c r="AE248" s="83">
        <f t="shared" si="131"/>
        <v>0</v>
      </c>
      <c r="AF248" s="26"/>
      <c r="AG248" s="98"/>
      <c r="AH248" s="83"/>
      <c r="AI248" s="24"/>
      <c r="AJ248" s="83"/>
      <c r="AK248" s="83"/>
      <c r="AL248" s="24"/>
      <c r="AM248" s="83"/>
      <c r="AN248" s="83"/>
      <c r="AO248" s="83">
        <f>IFERROR(VLOOKUP(AL248,入力表リスト!$A$3:$B$82,2,FALSE),0)</f>
        <v>0</v>
      </c>
      <c r="AP248" s="83">
        <f t="shared" si="137"/>
        <v>0</v>
      </c>
      <c r="AQ248" s="83">
        <f t="shared" si="132"/>
        <v>0</v>
      </c>
      <c r="AR248" s="26"/>
      <c r="AS248" s="98"/>
      <c r="AT248" s="20"/>
      <c r="AU248" s="20"/>
      <c r="AV248" s="96">
        <f t="shared" si="133"/>
        <v>3285</v>
      </c>
      <c r="AW248" s="20"/>
      <c r="AX248" s="20">
        <f t="shared" si="140"/>
        <v>0</v>
      </c>
      <c r="AY248" s="20">
        <f t="shared" si="138"/>
        <v>0</v>
      </c>
      <c r="AZ248" s="96">
        <f t="shared" si="128"/>
        <v>131.4</v>
      </c>
      <c r="BA248" s="96">
        <f t="shared" si="129"/>
        <v>3942</v>
      </c>
      <c r="BB248" s="20"/>
      <c r="BC248" s="20"/>
      <c r="BD248" s="20"/>
      <c r="BE248" s="20">
        <f t="shared" si="139"/>
        <v>0</v>
      </c>
      <c r="BF248" s="99"/>
      <c r="BG248" s="100"/>
      <c r="BH248" s="101"/>
      <c r="BI248" s="102" t="s">
        <v>789</v>
      </c>
      <c r="BJ248" s="103">
        <v>161</v>
      </c>
      <c r="BK248" s="64"/>
      <c r="BL248" s="64">
        <f t="shared" si="134"/>
        <v>1</v>
      </c>
      <c r="BM248" s="64">
        <f t="shared" si="135"/>
        <v>1</v>
      </c>
      <c r="BN248" s="64"/>
    </row>
    <row r="249" spans="1:66" s="58" customFormat="1" x14ac:dyDescent="0.45">
      <c r="A249" s="64"/>
      <c r="B249" s="20">
        <v>161</v>
      </c>
      <c r="C249" s="20"/>
      <c r="D249" s="20" t="s">
        <v>781</v>
      </c>
      <c r="E249" s="19" t="s">
        <v>44</v>
      </c>
      <c r="F249" s="2" t="s">
        <v>247</v>
      </c>
      <c r="G249" s="4" t="s">
        <v>414</v>
      </c>
      <c r="H249" s="3" t="s">
        <v>425</v>
      </c>
      <c r="I249" s="11" t="s">
        <v>462</v>
      </c>
      <c r="J249" s="83">
        <v>3</v>
      </c>
      <c r="K249" s="24" t="s">
        <v>874</v>
      </c>
      <c r="L249" s="24"/>
      <c r="M249" s="83">
        <v>3</v>
      </c>
      <c r="N249" s="24" t="s">
        <v>876</v>
      </c>
      <c r="O249" s="83">
        <v>3</v>
      </c>
      <c r="P249" s="83">
        <v>3285</v>
      </c>
      <c r="Q249" s="83">
        <f>IFERROR(VLOOKUP(N249,入力表リスト!$A$3:$B$82,2,FALSE),0)</f>
        <v>300</v>
      </c>
      <c r="R249" s="83">
        <f t="shared" si="141"/>
        <v>2956.5</v>
      </c>
      <c r="S249" s="83">
        <f t="shared" si="130"/>
        <v>88695</v>
      </c>
      <c r="T249" s="123" t="s">
        <v>1529</v>
      </c>
      <c r="U249" s="98">
        <v>1</v>
      </c>
      <c r="V249" s="83"/>
      <c r="W249" s="24"/>
      <c r="X249" s="83"/>
      <c r="Y249" s="83"/>
      <c r="Z249" s="24"/>
      <c r="AA249" s="83"/>
      <c r="AB249" s="83"/>
      <c r="AC249" s="83">
        <f>IFERROR(VLOOKUP(Z249,入力表リスト!$A$3:$B$82,2,FALSE),0)</f>
        <v>0</v>
      </c>
      <c r="AD249" s="83">
        <f t="shared" si="136"/>
        <v>0</v>
      </c>
      <c r="AE249" s="83">
        <f t="shared" si="131"/>
        <v>0</v>
      </c>
      <c r="AF249" s="26"/>
      <c r="AG249" s="98"/>
      <c r="AH249" s="83"/>
      <c r="AI249" s="24"/>
      <c r="AJ249" s="83"/>
      <c r="AK249" s="83"/>
      <c r="AL249" s="24"/>
      <c r="AM249" s="83"/>
      <c r="AN249" s="83"/>
      <c r="AO249" s="83">
        <f>IFERROR(VLOOKUP(AL249,入力表リスト!$A$3:$B$82,2,FALSE),0)</f>
        <v>0</v>
      </c>
      <c r="AP249" s="83">
        <f t="shared" si="137"/>
        <v>0</v>
      </c>
      <c r="AQ249" s="83">
        <f t="shared" si="132"/>
        <v>0</v>
      </c>
      <c r="AR249" s="26"/>
      <c r="AS249" s="98"/>
      <c r="AT249" s="20"/>
      <c r="AU249" s="20"/>
      <c r="AV249" s="96">
        <f t="shared" si="133"/>
        <v>3285</v>
      </c>
      <c r="AW249" s="20"/>
      <c r="AX249" s="20">
        <f t="shared" si="140"/>
        <v>0</v>
      </c>
      <c r="AY249" s="20">
        <f t="shared" si="138"/>
        <v>0</v>
      </c>
      <c r="AZ249" s="96">
        <f t="shared" si="128"/>
        <v>2956.5</v>
      </c>
      <c r="BA249" s="96">
        <f t="shared" si="129"/>
        <v>88695</v>
      </c>
      <c r="BB249" s="20"/>
      <c r="BC249" s="20"/>
      <c r="BD249" s="20"/>
      <c r="BE249" s="20">
        <f t="shared" si="139"/>
        <v>0</v>
      </c>
      <c r="BF249" s="99"/>
      <c r="BG249" s="100"/>
      <c r="BH249" s="101"/>
      <c r="BI249" s="20"/>
      <c r="BJ249" s="20"/>
      <c r="BK249" s="64"/>
      <c r="BL249" s="64">
        <f t="shared" si="134"/>
        <v>3</v>
      </c>
      <c r="BM249" s="64">
        <f t="shared" si="135"/>
        <v>3</v>
      </c>
      <c r="BN249" s="64"/>
    </row>
    <row r="250" spans="1:66" s="58" customFormat="1" x14ac:dyDescent="0.45">
      <c r="A250" s="64"/>
      <c r="B250" s="20">
        <v>162</v>
      </c>
      <c r="C250" s="20"/>
      <c r="D250" s="20" t="s">
        <v>781</v>
      </c>
      <c r="E250" s="19" t="s">
        <v>73</v>
      </c>
      <c r="F250" s="2" t="s">
        <v>273</v>
      </c>
      <c r="G250" s="4" t="s">
        <v>415</v>
      </c>
      <c r="H250" s="3" t="s">
        <v>425</v>
      </c>
      <c r="I250" s="11" t="s">
        <v>489</v>
      </c>
      <c r="J250" s="83">
        <v>1</v>
      </c>
      <c r="K250" s="24" t="s">
        <v>1367</v>
      </c>
      <c r="L250" s="24"/>
      <c r="M250" s="83">
        <v>1</v>
      </c>
      <c r="N250" s="24" t="s">
        <v>1118</v>
      </c>
      <c r="O250" s="83">
        <v>1</v>
      </c>
      <c r="P250" s="83">
        <v>3285</v>
      </c>
      <c r="Q250" s="83">
        <f>IFERROR(VLOOKUP(N250,入力表リスト!$A$3:$B$82,2,FALSE),0)</f>
        <v>200</v>
      </c>
      <c r="R250" s="83">
        <f t="shared" si="141"/>
        <v>657</v>
      </c>
      <c r="S250" s="83">
        <f t="shared" si="130"/>
        <v>19710</v>
      </c>
      <c r="T250" s="26"/>
      <c r="U250" s="98"/>
      <c r="V250" s="83"/>
      <c r="W250" s="24"/>
      <c r="X250" s="83"/>
      <c r="Y250" s="83"/>
      <c r="Z250" s="24"/>
      <c r="AA250" s="83"/>
      <c r="AB250" s="83"/>
      <c r="AC250" s="83">
        <f>IFERROR(VLOOKUP(Z250,入力表リスト!$A$3:$B$82,2,FALSE),0)</f>
        <v>0</v>
      </c>
      <c r="AD250" s="83">
        <f t="shared" si="136"/>
        <v>0</v>
      </c>
      <c r="AE250" s="83">
        <f t="shared" si="131"/>
        <v>0</v>
      </c>
      <c r="AF250" s="26"/>
      <c r="AG250" s="98"/>
      <c r="AH250" s="83"/>
      <c r="AI250" s="24"/>
      <c r="AJ250" s="83"/>
      <c r="AK250" s="83"/>
      <c r="AL250" s="24"/>
      <c r="AM250" s="83"/>
      <c r="AN250" s="83"/>
      <c r="AO250" s="83">
        <f>IFERROR(VLOOKUP(AL250,入力表リスト!$A$3:$B$82,2,FALSE),0)</f>
        <v>0</v>
      </c>
      <c r="AP250" s="83">
        <f t="shared" si="137"/>
        <v>0</v>
      </c>
      <c r="AQ250" s="83">
        <f t="shared" si="132"/>
        <v>0</v>
      </c>
      <c r="AR250" s="26"/>
      <c r="AS250" s="98"/>
      <c r="AT250" s="20"/>
      <c r="AU250" s="20"/>
      <c r="AV250" s="96">
        <f t="shared" si="133"/>
        <v>3285</v>
      </c>
      <c r="AW250" s="20"/>
      <c r="AX250" s="20">
        <f t="shared" si="140"/>
        <v>0</v>
      </c>
      <c r="AY250" s="20">
        <f t="shared" si="138"/>
        <v>0</v>
      </c>
      <c r="AZ250" s="96">
        <f t="shared" si="128"/>
        <v>657</v>
      </c>
      <c r="BA250" s="96">
        <f t="shared" si="129"/>
        <v>19710</v>
      </c>
      <c r="BB250" s="20"/>
      <c r="BC250" s="20"/>
      <c r="BD250" s="20"/>
      <c r="BE250" s="20">
        <f t="shared" si="139"/>
        <v>0</v>
      </c>
      <c r="BF250" s="99"/>
      <c r="BG250" s="100"/>
      <c r="BH250" s="101"/>
      <c r="BI250" s="20"/>
      <c r="BJ250" s="20"/>
      <c r="BK250" s="64"/>
      <c r="BL250" s="64">
        <f t="shared" si="134"/>
        <v>1</v>
      </c>
      <c r="BM250" s="64">
        <f t="shared" si="135"/>
        <v>1</v>
      </c>
      <c r="BN250" s="64"/>
    </row>
    <row r="251" spans="1:66" s="58" customFormat="1" x14ac:dyDescent="0.45">
      <c r="A251" s="64"/>
      <c r="B251" s="20">
        <v>163</v>
      </c>
      <c r="C251" s="20"/>
      <c r="D251" s="20" t="s">
        <v>781</v>
      </c>
      <c r="E251" s="19" t="s">
        <v>49</v>
      </c>
      <c r="F251" s="2" t="s">
        <v>252</v>
      </c>
      <c r="G251" s="4" t="s">
        <v>414</v>
      </c>
      <c r="H251" s="3" t="s">
        <v>425</v>
      </c>
      <c r="I251" s="11" t="s">
        <v>467</v>
      </c>
      <c r="J251" s="83">
        <v>4</v>
      </c>
      <c r="K251" s="24" t="s">
        <v>874</v>
      </c>
      <c r="L251" s="24"/>
      <c r="M251" s="83">
        <v>4</v>
      </c>
      <c r="N251" s="24" t="s">
        <v>1118</v>
      </c>
      <c r="O251" s="83">
        <v>4</v>
      </c>
      <c r="P251" s="83">
        <v>3285</v>
      </c>
      <c r="Q251" s="83">
        <f>IFERROR(VLOOKUP(N251,入力表リスト!$A$3:$B$82,2,FALSE),0)</f>
        <v>200</v>
      </c>
      <c r="R251" s="83">
        <f t="shared" si="141"/>
        <v>2628</v>
      </c>
      <c r="S251" s="83">
        <f t="shared" si="130"/>
        <v>78840</v>
      </c>
      <c r="T251" s="26"/>
      <c r="U251" s="98"/>
      <c r="V251" s="83"/>
      <c r="W251" s="24"/>
      <c r="X251" s="83"/>
      <c r="Y251" s="83"/>
      <c r="Z251" s="24"/>
      <c r="AA251" s="83"/>
      <c r="AB251" s="83"/>
      <c r="AC251" s="83">
        <f>IFERROR(VLOOKUP(Z251,入力表リスト!$A$3:$B$82,2,FALSE),0)</f>
        <v>0</v>
      </c>
      <c r="AD251" s="83">
        <f t="shared" si="136"/>
        <v>0</v>
      </c>
      <c r="AE251" s="83">
        <f t="shared" si="131"/>
        <v>0</v>
      </c>
      <c r="AF251" s="26"/>
      <c r="AG251" s="98"/>
      <c r="AH251" s="83"/>
      <c r="AI251" s="24"/>
      <c r="AJ251" s="83"/>
      <c r="AK251" s="83"/>
      <c r="AL251" s="24"/>
      <c r="AM251" s="83"/>
      <c r="AN251" s="83"/>
      <c r="AO251" s="83">
        <f>IFERROR(VLOOKUP(AL251,入力表リスト!$A$3:$B$82,2,FALSE),0)</f>
        <v>0</v>
      </c>
      <c r="AP251" s="83">
        <f t="shared" si="137"/>
        <v>0</v>
      </c>
      <c r="AQ251" s="83">
        <f t="shared" si="132"/>
        <v>0</v>
      </c>
      <c r="AR251" s="26"/>
      <c r="AS251" s="98"/>
      <c r="AT251" s="20"/>
      <c r="AU251" s="20"/>
      <c r="AV251" s="96">
        <f t="shared" si="133"/>
        <v>3285</v>
      </c>
      <c r="AW251" s="20"/>
      <c r="AX251" s="20">
        <f t="shared" si="140"/>
        <v>0</v>
      </c>
      <c r="AY251" s="20">
        <f t="shared" si="138"/>
        <v>0</v>
      </c>
      <c r="AZ251" s="96">
        <f t="shared" si="128"/>
        <v>2628</v>
      </c>
      <c r="BA251" s="96">
        <f t="shared" si="129"/>
        <v>78840</v>
      </c>
      <c r="BB251" s="20"/>
      <c r="BC251" s="20"/>
      <c r="BD251" s="20"/>
      <c r="BE251" s="20">
        <f t="shared" si="139"/>
        <v>0</v>
      </c>
      <c r="BF251" s="99"/>
      <c r="BG251" s="100"/>
      <c r="BH251" s="101"/>
      <c r="BI251" s="102" t="s">
        <v>788</v>
      </c>
      <c r="BJ251" s="103">
        <v>501</v>
      </c>
      <c r="BK251" s="64"/>
      <c r="BL251" s="64">
        <f t="shared" si="134"/>
        <v>4</v>
      </c>
      <c r="BM251" s="64">
        <f t="shared" si="135"/>
        <v>4</v>
      </c>
      <c r="BN251" s="64"/>
    </row>
    <row r="252" spans="1:66" s="58" customFormat="1" x14ac:dyDescent="0.45">
      <c r="A252" s="64"/>
      <c r="B252" s="20">
        <v>164</v>
      </c>
      <c r="C252" s="20"/>
      <c r="D252" s="20" t="s">
        <v>781</v>
      </c>
      <c r="E252" s="19" t="s">
        <v>643</v>
      </c>
      <c r="F252" s="2" t="s">
        <v>681</v>
      </c>
      <c r="G252" s="4" t="s">
        <v>414</v>
      </c>
      <c r="H252" s="3" t="s">
        <v>425</v>
      </c>
      <c r="I252" s="11" t="s">
        <v>723</v>
      </c>
      <c r="J252" s="83">
        <v>1</v>
      </c>
      <c r="K252" s="24" t="s">
        <v>868</v>
      </c>
      <c r="L252" s="24"/>
      <c r="M252" s="83">
        <v>1</v>
      </c>
      <c r="N252" s="24" t="s">
        <v>1244</v>
      </c>
      <c r="O252" s="83">
        <v>1</v>
      </c>
      <c r="P252" s="83">
        <v>3285</v>
      </c>
      <c r="Q252" s="83">
        <f>IFERROR(VLOOKUP(N252,入力表リスト!$A$3:$B$82,2,FALSE),0)</f>
        <v>200</v>
      </c>
      <c r="R252" s="83">
        <f t="shared" si="141"/>
        <v>657</v>
      </c>
      <c r="S252" s="83">
        <f t="shared" si="130"/>
        <v>19710</v>
      </c>
      <c r="T252" s="26"/>
      <c r="U252" s="98"/>
      <c r="V252" s="83"/>
      <c r="W252" s="24"/>
      <c r="X252" s="83"/>
      <c r="Y252" s="83"/>
      <c r="Z252" s="24"/>
      <c r="AA252" s="83"/>
      <c r="AB252" s="83"/>
      <c r="AC252" s="83">
        <f>IFERROR(VLOOKUP(Z252,入力表リスト!$A$3:$B$82,2,FALSE),0)</f>
        <v>0</v>
      </c>
      <c r="AD252" s="83">
        <f t="shared" si="136"/>
        <v>0</v>
      </c>
      <c r="AE252" s="83">
        <f t="shared" si="131"/>
        <v>0</v>
      </c>
      <c r="AF252" s="26"/>
      <c r="AG252" s="98"/>
      <c r="AH252" s="83"/>
      <c r="AI252" s="24"/>
      <c r="AJ252" s="83"/>
      <c r="AK252" s="83"/>
      <c r="AL252" s="24"/>
      <c r="AM252" s="83"/>
      <c r="AN252" s="83"/>
      <c r="AO252" s="83">
        <f>IFERROR(VLOOKUP(AL252,入力表リスト!$A$3:$B$82,2,FALSE),0)</f>
        <v>0</v>
      </c>
      <c r="AP252" s="83">
        <f t="shared" si="137"/>
        <v>0</v>
      </c>
      <c r="AQ252" s="83">
        <f t="shared" si="132"/>
        <v>0</v>
      </c>
      <c r="AR252" s="26"/>
      <c r="AS252" s="98"/>
      <c r="AT252" s="20"/>
      <c r="AU252" s="20"/>
      <c r="AV252" s="96">
        <f t="shared" si="133"/>
        <v>3285</v>
      </c>
      <c r="AW252" s="20"/>
      <c r="AX252" s="20">
        <f t="shared" si="140"/>
        <v>0</v>
      </c>
      <c r="AY252" s="20">
        <f t="shared" si="138"/>
        <v>0</v>
      </c>
      <c r="AZ252" s="96">
        <f t="shared" si="128"/>
        <v>657</v>
      </c>
      <c r="BA252" s="96">
        <f t="shared" si="129"/>
        <v>19710</v>
      </c>
      <c r="BB252" s="20"/>
      <c r="BC252" s="20"/>
      <c r="BD252" s="20"/>
      <c r="BE252" s="20">
        <f t="shared" si="139"/>
        <v>0</v>
      </c>
      <c r="BF252" s="99"/>
      <c r="BG252" s="100"/>
      <c r="BH252" s="101"/>
      <c r="BI252" s="20"/>
      <c r="BJ252" s="20"/>
      <c r="BK252" s="64"/>
      <c r="BL252" s="64">
        <f t="shared" si="134"/>
        <v>1</v>
      </c>
      <c r="BM252" s="64">
        <f t="shared" si="135"/>
        <v>1</v>
      </c>
      <c r="BN252" s="64"/>
    </row>
    <row r="253" spans="1:66" s="58" customFormat="1" x14ac:dyDescent="0.45">
      <c r="A253" s="64"/>
      <c r="B253" s="20">
        <v>165</v>
      </c>
      <c r="C253" s="20"/>
      <c r="D253" s="20" t="s">
        <v>781</v>
      </c>
      <c r="E253" s="19" t="s">
        <v>52</v>
      </c>
      <c r="F253" s="2" t="s">
        <v>753</v>
      </c>
      <c r="G253" s="4" t="s">
        <v>415</v>
      </c>
      <c r="H253" s="3" t="s">
        <v>425</v>
      </c>
      <c r="I253" s="11" t="s">
        <v>470</v>
      </c>
      <c r="J253" s="83">
        <v>1</v>
      </c>
      <c r="K253" s="24" t="s">
        <v>873</v>
      </c>
      <c r="L253" s="24"/>
      <c r="M253" s="83">
        <v>1</v>
      </c>
      <c r="N253" s="24" t="s">
        <v>1121</v>
      </c>
      <c r="O253" s="83">
        <v>1</v>
      </c>
      <c r="P253" s="83">
        <v>3285</v>
      </c>
      <c r="Q253" s="83">
        <f>IFERROR(VLOOKUP(N253,入力表リスト!$A$3:$B$82,2,FALSE),0)</f>
        <v>300</v>
      </c>
      <c r="R253" s="83">
        <f t="shared" si="141"/>
        <v>985.5</v>
      </c>
      <c r="S253" s="83">
        <f t="shared" si="130"/>
        <v>29565</v>
      </c>
      <c r="T253" s="26"/>
      <c r="U253" s="98"/>
      <c r="V253" s="83"/>
      <c r="W253" s="24"/>
      <c r="X253" s="83"/>
      <c r="Y253" s="83"/>
      <c r="Z253" s="24"/>
      <c r="AA253" s="83"/>
      <c r="AB253" s="83"/>
      <c r="AC253" s="83">
        <f>IFERROR(VLOOKUP(Z253,入力表リスト!$A$3:$B$82,2,FALSE),0)</f>
        <v>0</v>
      </c>
      <c r="AD253" s="83">
        <f t="shared" si="136"/>
        <v>0</v>
      </c>
      <c r="AE253" s="83">
        <f t="shared" si="131"/>
        <v>0</v>
      </c>
      <c r="AF253" s="26"/>
      <c r="AG253" s="98"/>
      <c r="AH253" s="83"/>
      <c r="AI253" s="24"/>
      <c r="AJ253" s="83"/>
      <c r="AK253" s="83"/>
      <c r="AL253" s="24"/>
      <c r="AM253" s="83"/>
      <c r="AN253" s="83"/>
      <c r="AO253" s="83">
        <f>IFERROR(VLOOKUP(AL253,入力表リスト!$A$3:$B$82,2,FALSE),0)</f>
        <v>0</v>
      </c>
      <c r="AP253" s="83">
        <f t="shared" si="137"/>
        <v>0</v>
      </c>
      <c r="AQ253" s="83">
        <f t="shared" si="132"/>
        <v>0</v>
      </c>
      <c r="AR253" s="26"/>
      <c r="AS253" s="98"/>
      <c r="AT253" s="20"/>
      <c r="AU253" s="20"/>
      <c r="AV253" s="96">
        <f t="shared" si="133"/>
        <v>3285</v>
      </c>
      <c r="AW253" s="20"/>
      <c r="AX253" s="20">
        <f t="shared" si="140"/>
        <v>0</v>
      </c>
      <c r="AY253" s="20">
        <f t="shared" si="138"/>
        <v>0</v>
      </c>
      <c r="AZ253" s="96">
        <f t="shared" si="128"/>
        <v>985.5</v>
      </c>
      <c r="BA253" s="96">
        <f t="shared" si="129"/>
        <v>29565</v>
      </c>
      <c r="BB253" s="20"/>
      <c r="BC253" s="20"/>
      <c r="BD253" s="20"/>
      <c r="BE253" s="20">
        <f t="shared" si="139"/>
        <v>0</v>
      </c>
      <c r="BF253" s="99"/>
      <c r="BG253" s="100"/>
      <c r="BH253" s="101"/>
      <c r="BI253" s="20"/>
      <c r="BJ253" s="20"/>
      <c r="BK253" s="64"/>
      <c r="BL253" s="64">
        <f t="shared" si="134"/>
        <v>1</v>
      </c>
      <c r="BM253" s="64">
        <f t="shared" si="135"/>
        <v>1</v>
      </c>
      <c r="BN253" s="64"/>
    </row>
    <row r="254" spans="1:66" s="60" customFormat="1" x14ac:dyDescent="0.45">
      <c r="A254" s="64"/>
      <c r="B254" s="20">
        <v>166</v>
      </c>
      <c r="C254" s="84"/>
      <c r="D254" s="84" t="s">
        <v>781</v>
      </c>
      <c r="E254" s="19" t="s">
        <v>69</v>
      </c>
      <c r="F254" s="2" t="s">
        <v>269</v>
      </c>
      <c r="G254" s="4" t="s">
        <v>414</v>
      </c>
      <c r="H254" s="3" t="s">
        <v>425</v>
      </c>
      <c r="I254" s="11" t="s">
        <v>485</v>
      </c>
      <c r="J254" s="83">
        <v>1</v>
      </c>
      <c r="K254" s="24" t="s">
        <v>807</v>
      </c>
      <c r="L254" s="24"/>
      <c r="M254" s="83">
        <v>1</v>
      </c>
      <c r="N254" s="24" t="s">
        <v>1244</v>
      </c>
      <c r="O254" s="83">
        <v>1</v>
      </c>
      <c r="P254" s="83">
        <v>3285</v>
      </c>
      <c r="Q254" s="83">
        <f>IFERROR(VLOOKUP(N254,入力表リスト!$A$3:$B$82,2,FALSE),0)</f>
        <v>200</v>
      </c>
      <c r="R254" s="83">
        <f t="shared" si="141"/>
        <v>657</v>
      </c>
      <c r="S254" s="83">
        <f t="shared" si="130"/>
        <v>19710</v>
      </c>
      <c r="T254" s="26"/>
      <c r="U254" s="98"/>
      <c r="V254" s="83"/>
      <c r="W254" s="24"/>
      <c r="X254" s="83"/>
      <c r="Y254" s="83"/>
      <c r="Z254" s="24"/>
      <c r="AA254" s="83"/>
      <c r="AB254" s="83"/>
      <c r="AC254" s="83">
        <f>IFERROR(VLOOKUP(Z254,入力表リスト!$A$3:$B$82,2,FALSE),0)</f>
        <v>0</v>
      </c>
      <c r="AD254" s="83">
        <f t="shared" si="136"/>
        <v>0</v>
      </c>
      <c r="AE254" s="83">
        <f t="shared" si="131"/>
        <v>0</v>
      </c>
      <c r="AF254" s="26"/>
      <c r="AG254" s="98"/>
      <c r="AH254" s="83"/>
      <c r="AI254" s="24"/>
      <c r="AJ254" s="83"/>
      <c r="AK254" s="83"/>
      <c r="AL254" s="24"/>
      <c r="AM254" s="83"/>
      <c r="AN254" s="83"/>
      <c r="AO254" s="83">
        <f>IFERROR(VLOOKUP(AL254,入力表リスト!$A$3:$B$82,2,FALSE),0)</f>
        <v>0</v>
      </c>
      <c r="AP254" s="83">
        <f t="shared" si="137"/>
        <v>0</v>
      </c>
      <c r="AQ254" s="83">
        <f t="shared" si="132"/>
        <v>0</v>
      </c>
      <c r="AR254" s="26"/>
      <c r="AS254" s="98"/>
      <c r="AT254" s="20"/>
      <c r="AU254" s="20"/>
      <c r="AV254" s="96">
        <f t="shared" si="133"/>
        <v>3285</v>
      </c>
      <c r="AW254" s="20"/>
      <c r="AX254" s="20">
        <f t="shared" si="140"/>
        <v>0</v>
      </c>
      <c r="AY254" s="20">
        <f t="shared" si="138"/>
        <v>0</v>
      </c>
      <c r="AZ254" s="96">
        <f t="shared" si="128"/>
        <v>657</v>
      </c>
      <c r="BA254" s="96">
        <f t="shared" si="129"/>
        <v>19710</v>
      </c>
      <c r="BB254" s="20"/>
      <c r="BC254" s="20"/>
      <c r="BD254" s="20"/>
      <c r="BE254" s="20">
        <f t="shared" si="139"/>
        <v>0</v>
      </c>
      <c r="BF254" s="99"/>
      <c r="BG254" s="100"/>
      <c r="BH254" s="101"/>
      <c r="BI254" s="20"/>
      <c r="BJ254" s="20"/>
      <c r="BK254" s="85"/>
      <c r="BL254" s="64">
        <f t="shared" si="134"/>
        <v>1</v>
      </c>
      <c r="BM254" s="64">
        <f t="shared" si="135"/>
        <v>1</v>
      </c>
      <c r="BN254" s="64"/>
    </row>
    <row r="255" spans="1:66" s="60" customFormat="1" x14ac:dyDescent="0.45">
      <c r="A255" s="64"/>
      <c r="B255" s="23">
        <v>167</v>
      </c>
      <c r="C255" s="23">
        <v>1</v>
      </c>
      <c r="D255" s="23" t="s">
        <v>781</v>
      </c>
      <c r="E255" s="19" t="s">
        <v>99</v>
      </c>
      <c r="F255" s="2" t="s">
        <v>297</v>
      </c>
      <c r="G255" s="4" t="s">
        <v>418</v>
      </c>
      <c r="H255" s="3" t="s">
        <v>425</v>
      </c>
      <c r="I255" s="11" t="s">
        <v>514</v>
      </c>
      <c r="J255" s="83">
        <v>14</v>
      </c>
      <c r="K255" s="24" t="s">
        <v>807</v>
      </c>
      <c r="L255" s="24"/>
      <c r="M255" s="83">
        <v>14</v>
      </c>
      <c r="N255" s="24" t="s">
        <v>1244</v>
      </c>
      <c r="O255" s="83">
        <v>14</v>
      </c>
      <c r="P255" s="83">
        <v>3285</v>
      </c>
      <c r="Q255" s="83">
        <f>IFERROR(VLOOKUP(N255,入力表リスト!$A$3:$B$82,2,FALSE),0)</f>
        <v>200</v>
      </c>
      <c r="R255" s="83">
        <f t="shared" si="141"/>
        <v>9198</v>
      </c>
      <c r="S255" s="83">
        <f t="shared" si="130"/>
        <v>275940</v>
      </c>
      <c r="T255" s="123" t="s">
        <v>1530</v>
      </c>
      <c r="U255" s="98">
        <v>5</v>
      </c>
      <c r="V255" s="83"/>
      <c r="W255" s="24"/>
      <c r="X255" s="83"/>
      <c r="Y255" s="83"/>
      <c r="Z255" s="24"/>
      <c r="AA255" s="83"/>
      <c r="AB255" s="83"/>
      <c r="AC255" s="83">
        <f>IFERROR(VLOOKUP(Z255,入力表リスト!$A$3:$B$82,2,FALSE),0)</f>
        <v>0</v>
      </c>
      <c r="AD255" s="83">
        <f t="shared" si="136"/>
        <v>0</v>
      </c>
      <c r="AE255" s="83">
        <f t="shared" si="131"/>
        <v>0</v>
      </c>
      <c r="AF255" s="26"/>
      <c r="AG255" s="98"/>
      <c r="AH255" s="83"/>
      <c r="AI255" s="24"/>
      <c r="AJ255" s="83"/>
      <c r="AK255" s="83"/>
      <c r="AL255" s="24"/>
      <c r="AM255" s="83"/>
      <c r="AN255" s="83"/>
      <c r="AO255" s="83">
        <f>IFERROR(VLOOKUP(AL255,入力表リスト!$A$3:$B$82,2,FALSE),0)</f>
        <v>0</v>
      </c>
      <c r="AP255" s="83">
        <f t="shared" si="137"/>
        <v>0</v>
      </c>
      <c r="AQ255" s="83">
        <f t="shared" si="132"/>
        <v>0</v>
      </c>
      <c r="AR255" s="26"/>
      <c r="AS255" s="98"/>
      <c r="AT255" s="20"/>
      <c r="AU255" s="20"/>
      <c r="AV255" s="96">
        <f t="shared" si="133"/>
        <v>3285</v>
      </c>
      <c r="AW255" s="20"/>
      <c r="AX255" s="20">
        <f t="shared" si="140"/>
        <v>0</v>
      </c>
      <c r="AY255" s="20">
        <f t="shared" si="138"/>
        <v>0</v>
      </c>
      <c r="AZ255" s="96">
        <f t="shared" si="128"/>
        <v>9198</v>
      </c>
      <c r="BA255" s="96">
        <f t="shared" si="129"/>
        <v>275940</v>
      </c>
      <c r="BB255" s="20"/>
      <c r="BC255" s="20"/>
      <c r="BD255" s="20"/>
      <c r="BE255" s="20">
        <f t="shared" si="139"/>
        <v>0</v>
      </c>
      <c r="BF255" s="99"/>
      <c r="BG255" s="100"/>
      <c r="BH255" s="101"/>
      <c r="BI255" s="20"/>
      <c r="BJ255" s="20"/>
      <c r="BK255" s="85"/>
      <c r="BL255" s="64">
        <f t="shared" si="134"/>
        <v>14</v>
      </c>
      <c r="BM255" s="64">
        <f t="shared" si="135"/>
        <v>14</v>
      </c>
      <c r="BN255" s="64"/>
    </row>
    <row r="256" spans="1:66" s="60" customFormat="1" x14ac:dyDescent="0.45">
      <c r="A256" s="64"/>
      <c r="B256" s="23">
        <v>167</v>
      </c>
      <c r="C256" s="23">
        <v>2</v>
      </c>
      <c r="D256" s="23" t="s">
        <v>781</v>
      </c>
      <c r="E256" s="19" t="s">
        <v>797</v>
      </c>
      <c r="F256" s="2" t="s">
        <v>297</v>
      </c>
      <c r="G256" s="4" t="s">
        <v>418</v>
      </c>
      <c r="H256" s="3" t="s">
        <v>425</v>
      </c>
      <c r="I256" s="11" t="s">
        <v>514</v>
      </c>
      <c r="J256" s="83">
        <v>1</v>
      </c>
      <c r="K256" s="24" t="s">
        <v>807</v>
      </c>
      <c r="L256" s="24"/>
      <c r="M256" s="83">
        <v>1</v>
      </c>
      <c r="N256" s="24" t="s">
        <v>1244</v>
      </c>
      <c r="O256" s="83">
        <v>1</v>
      </c>
      <c r="P256" s="83">
        <v>3285</v>
      </c>
      <c r="Q256" s="83">
        <f>IFERROR(VLOOKUP(N256,入力表リスト!$A$3:$B$82,2,FALSE),0)</f>
        <v>200</v>
      </c>
      <c r="R256" s="83">
        <f t="shared" si="141"/>
        <v>657</v>
      </c>
      <c r="S256" s="83">
        <f t="shared" si="130"/>
        <v>19710</v>
      </c>
      <c r="T256" s="26"/>
      <c r="U256" s="98"/>
      <c r="V256" s="83"/>
      <c r="W256" s="24"/>
      <c r="X256" s="83"/>
      <c r="Y256" s="83"/>
      <c r="Z256" s="24"/>
      <c r="AA256" s="83"/>
      <c r="AB256" s="83"/>
      <c r="AC256" s="83">
        <f>IFERROR(VLOOKUP(Z256,入力表リスト!$A$3:$B$82,2,FALSE),0)</f>
        <v>0</v>
      </c>
      <c r="AD256" s="83">
        <f t="shared" si="136"/>
        <v>0</v>
      </c>
      <c r="AE256" s="83">
        <f t="shared" si="131"/>
        <v>0</v>
      </c>
      <c r="AF256" s="26"/>
      <c r="AG256" s="98"/>
      <c r="AH256" s="83"/>
      <c r="AI256" s="24"/>
      <c r="AJ256" s="83"/>
      <c r="AK256" s="83"/>
      <c r="AL256" s="24"/>
      <c r="AM256" s="83"/>
      <c r="AN256" s="83"/>
      <c r="AO256" s="83">
        <f>IFERROR(VLOOKUP(AL256,入力表リスト!$A$3:$B$82,2,FALSE),0)</f>
        <v>0</v>
      </c>
      <c r="AP256" s="83">
        <f t="shared" si="137"/>
        <v>0</v>
      </c>
      <c r="AQ256" s="83">
        <f t="shared" si="132"/>
        <v>0</v>
      </c>
      <c r="AR256" s="26"/>
      <c r="AS256" s="98"/>
      <c r="AT256" s="20"/>
      <c r="AU256" s="20"/>
      <c r="AV256" s="96">
        <f t="shared" si="133"/>
        <v>3285</v>
      </c>
      <c r="AW256" s="20"/>
      <c r="AX256" s="20">
        <f t="shared" si="140"/>
        <v>0</v>
      </c>
      <c r="AY256" s="20">
        <f t="shared" si="138"/>
        <v>0</v>
      </c>
      <c r="AZ256" s="96">
        <f t="shared" si="128"/>
        <v>657</v>
      </c>
      <c r="BA256" s="96">
        <f t="shared" si="129"/>
        <v>19710</v>
      </c>
      <c r="BB256" s="20"/>
      <c r="BC256" s="20"/>
      <c r="BD256" s="20"/>
      <c r="BE256" s="20">
        <f t="shared" si="139"/>
        <v>0</v>
      </c>
      <c r="BF256" s="99"/>
      <c r="BG256" s="100"/>
      <c r="BH256" s="101"/>
      <c r="BI256" s="20"/>
      <c r="BJ256" s="20"/>
      <c r="BK256" s="85"/>
      <c r="BL256" s="64">
        <f t="shared" si="134"/>
        <v>1</v>
      </c>
      <c r="BM256" s="64">
        <f t="shared" si="135"/>
        <v>1</v>
      </c>
      <c r="BN256" s="64"/>
    </row>
    <row r="257" spans="1:66" s="60" customFormat="1" x14ac:dyDescent="0.45">
      <c r="A257" s="64"/>
      <c r="B257" s="131">
        <v>167</v>
      </c>
      <c r="C257" s="131">
        <v>3</v>
      </c>
      <c r="D257" s="131" t="s">
        <v>781</v>
      </c>
      <c r="E257" s="132" t="s">
        <v>1368</v>
      </c>
      <c r="F257" s="133" t="s">
        <v>1267</v>
      </c>
      <c r="G257" s="134" t="s">
        <v>418</v>
      </c>
      <c r="H257" s="135" t="s">
        <v>425</v>
      </c>
      <c r="I257" s="133" t="s">
        <v>514</v>
      </c>
      <c r="J257" s="161"/>
      <c r="K257" s="114"/>
      <c r="L257" s="114"/>
      <c r="M257" s="161"/>
      <c r="N257" s="114"/>
      <c r="O257" s="161"/>
      <c r="P257" s="161"/>
      <c r="Q257" s="161">
        <f>IFERROR(VLOOKUP(N257,入力表リスト!$A$3:$B$82,2,FALSE),0)</f>
        <v>0</v>
      </c>
      <c r="R257" s="161">
        <f t="shared" si="141"/>
        <v>0</v>
      </c>
      <c r="S257" s="161">
        <f t="shared" si="130"/>
        <v>0</v>
      </c>
      <c r="T257" s="136"/>
      <c r="U257" s="120"/>
      <c r="V257" s="161">
        <v>3</v>
      </c>
      <c r="W257" s="114" t="s">
        <v>1175</v>
      </c>
      <c r="X257" s="161" t="s">
        <v>807</v>
      </c>
      <c r="Y257" s="161">
        <v>3</v>
      </c>
      <c r="Z257" s="114" t="s">
        <v>1056</v>
      </c>
      <c r="AA257" s="161">
        <v>3</v>
      </c>
      <c r="AB257" s="161">
        <v>3285</v>
      </c>
      <c r="AC257" s="161">
        <f>IFERROR(VLOOKUP(Z257,入力表リスト!$A$3:$B$82,2,FALSE),0)</f>
        <v>47</v>
      </c>
      <c r="AD257" s="161">
        <f t="shared" si="136"/>
        <v>463.185</v>
      </c>
      <c r="AE257" s="161">
        <f t="shared" si="131"/>
        <v>13895.55</v>
      </c>
      <c r="AF257" s="136" t="s">
        <v>1524</v>
      </c>
      <c r="AG257" s="137"/>
      <c r="AH257" s="161"/>
      <c r="AI257" s="114"/>
      <c r="AJ257" s="161"/>
      <c r="AK257" s="161"/>
      <c r="AL257" s="114"/>
      <c r="AM257" s="161"/>
      <c r="AN257" s="161"/>
      <c r="AO257" s="161">
        <f>IFERROR(VLOOKUP(AL257,入力表リスト!$A$3:$B$82,2,FALSE),0)</f>
        <v>0</v>
      </c>
      <c r="AP257" s="161">
        <f t="shared" si="137"/>
        <v>0</v>
      </c>
      <c r="AQ257" s="161">
        <f t="shared" si="132"/>
        <v>0</v>
      </c>
      <c r="AR257" s="137"/>
      <c r="AS257" s="137"/>
      <c r="AT257" s="121"/>
      <c r="AU257" s="121"/>
      <c r="AV257" s="161">
        <f t="shared" si="133"/>
        <v>3285</v>
      </c>
      <c r="AW257" s="121"/>
      <c r="AX257" s="121">
        <f t="shared" si="140"/>
        <v>0</v>
      </c>
      <c r="AY257" s="121">
        <f t="shared" si="138"/>
        <v>0</v>
      </c>
      <c r="AZ257" s="161" t="s">
        <v>1403</v>
      </c>
      <c r="BA257" s="161" t="s">
        <v>1403</v>
      </c>
      <c r="BB257" s="121"/>
      <c r="BC257" s="121"/>
      <c r="BD257" s="121"/>
      <c r="BE257" s="121">
        <f t="shared" si="139"/>
        <v>0</v>
      </c>
      <c r="BF257" s="99"/>
      <c r="BG257" s="100"/>
      <c r="BH257" s="101"/>
      <c r="BI257" s="20"/>
      <c r="BJ257" s="20"/>
      <c r="BK257" s="85"/>
      <c r="BL257" s="64">
        <f t="shared" si="134"/>
        <v>3</v>
      </c>
      <c r="BM257" s="64">
        <f t="shared" si="135"/>
        <v>3</v>
      </c>
      <c r="BN257" s="64"/>
    </row>
    <row r="258" spans="1:66" s="60" customFormat="1" x14ac:dyDescent="0.45">
      <c r="A258" s="64"/>
      <c r="B258" s="131">
        <v>167</v>
      </c>
      <c r="C258" s="131">
        <v>4</v>
      </c>
      <c r="D258" s="131" t="s">
        <v>781</v>
      </c>
      <c r="E258" s="132" t="s">
        <v>1368</v>
      </c>
      <c r="F258" s="133" t="s">
        <v>1267</v>
      </c>
      <c r="G258" s="134" t="s">
        <v>418</v>
      </c>
      <c r="H258" s="135" t="s">
        <v>425</v>
      </c>
      <c r="I258" s="133" t="s">
        <v>514</v>
      </c>
      <c r="J258" s="161"/>
      <c r="K258" s="114"/>
      <c r="L258" s="114"/>
      <c r="M258" s="161"/>
      <c r="N258" s="114"/>
      <c r="O258" s="161"/>
      <c r="P258" s="161"/>
      <c r="Q258" s="161">
        <f>IFERROR(VLOOKUP(N258,入力表リスト!$A$3:$B$82,2,FALSE),0)</f>
        <v>0</v>
      </c>
      <c r="R258" s="161">
        <f t="shared" si="141"/>
        <v>0</v>
      </c>
      <c r="S258" s="161">
        <f t="shared" si="130"/>
        <v>0</v>
      </c>
      <c r="T258" s="136"/>
      <c r="U258" s="120"/>
      <c r="V258" s="161">
        <v>3</v>
      </c>
      <c r="W258" s="114" t="s">
        <v>795</v>
      </c>
      <c r="X258" s="161" t="s">
        <v>807</v>
      </c>
      <c r="Y258" s="161">
        <v>3</v>
      </c>
      <c r="Z258" s="114" t="s">
        <v>1124</v>
      </c>
      <c r="AA258" s="161">
        <v>3</v>
      </c>
      <c r="AB258" s="161">
        <v>3285</v>
      </c>
      <c r="AC258" s="161">
        <f>IFERROR(VLOOKUP(Z258,入力表リスト!$A$3:$B$82,2,FALSE),0)</f>
        <v>0</v>
      </c>
      <c r="AD258" s="161">
        <f t="shared" si="136"/>
        <v>0</v>
      </c>
      <c r="AE258" s="161">
        <f t="shared" si="131"/>
        <v>0</v>
      </c>
      <c r="AF258" s="136" t="s">
        <v>1524</v>
      </c>
      <c r="AG258" s="137"/>
      <c r="AH258" s="161"/>
      <c r="AI258" s="114"/>
      <c r="AJ258" s="161"/>
      <c r="AK258" s="161"/>
      <c r="AL258" s="114"/>
      <c r="AM258" s="161"/>
      <c r="AN258" s="161"/>
      <c r="AO258" s="161">
        <f>IFERROR(VLOOKUP(AL258,入力表リスト!$A$3:$B$82,2,FALSE),0)</f>
        <v>0</v>
      </c>
      <c r="AP258" s="161">
        <f t="shared" si="137"/>
        <v>0</v>
      </c>
      <c r="AQ258" s="161">
        <f t="shared" si="132"/>
        <v>0</v>
      </c>
      <c r="AR258" s="137"/>
      <c r="AS258" s="137"/>
      <c r="AT258" s="121"/>
      <c r="AU258" s="121"/>
      <c r="AV258" s="161">
        <f t="shared" si="133"/>
        <v>3285</v>
      </c>
      <c r="AW258" s="121"/>
      <c r="AX258" s="121">
        <f t="shared" si="140"/>
        <v>0</v>
      </c>
      <c r="AY258" s="121">
        <f t="shared" si="138"/>
        <v>0</v>
      </c>
      <c r="AZ258" s="161" t="s">
        <v>1403</v>
      </c>
      <c r="BA258" s="161" t="s">
        <v>1403</v>
      </c>
      <c r="BB258" s="121"/>
      <c r="BC258" s="121"/>
      <c r="BD258" s="121"/>
      <c r="BE258" s="121">
        <f t="shared" si="139"/>
        <v>0</v>
      </c>
      <c r="BF258" s="99"/>
      <c r="BG258" s="100"/>
      <c r="BH258" s="101"/>
      <c r="BI258" s="20"/>
      <c r="BJ258" s="20"/>
      <c r="BK258" s="85"/>
      <c r="BL258" s="64">
        <f t="shared" si="134"/>
        <v>3</v>
      </c>
      <c r="BM258" s="64">
        <f t="shared" si="135"/>
        <v>3</v>
      </c>
      <c r="BN258" s="64"/>
    </row>
    <row r="259" spans="1:66" s="60" customFormat="1" x14ac:dyDescent="0.45">
      <c r="A259" s="64"/>
      <c r="B259" s="23">
        <v>167</v>
      </c>
      <c r="C259" s="23">
        <v>5</v>
      </c>
      <c r="D259" s="23" t="s">
        <v>781</v>
      </c>
      <c r="E259" s="107" t="s">
        <v>1369</v>
      </c>
      <c r="F259" s="138" t="s">
        <v>297</v>
      </c>
      <c r="G259" s="122" t="s">
        <v>418</v>
      </c>
      <c r="H259" s="108" t="s">
        <v>425</v>
      </c>
      <c r="I259" s="138" t="s">
        <v>514</v>
      </c>
      <c r="J259" s="83"/>
      <c r="K259" s="24"/>
      <c r="L259" s="24"/>
      <c r="M259" s="83"/>
      <c r="N259" s="24"/>
      <c r="O259" s="83"/>
      <c r="P259" s="83"/>
      <c r="Q259" s="83">
        <f>IFERROR(VLOOKUP(N259,入力表リスト!$A$3:$B$82,2,FALSE),0)</f>
        <v>0</v>
      </c>
      <c r="R259" s="83">
        <f t="shared" si="141"/>
        <v>0</v>
      </c>
      <c r="S259" s="83">
        <f t="shared" si="130"/>
        <v>0</v>
      </c>
      <c r="T259" s="26"/>
      <c r="U259" s="98"/>
      <c r="V259" s="83">
        <v>5</v>
      </c>
      <c r="W259" s="24" t="s">
        <v>1124</v>
      </c>
      <c r="X259" s="83" t="s">
        <v>807</v>
      </c>
      <c r="Y259" s="83">
        <v>5</v>
      </c>
      <c r="Z259" s="24" t="s">
        <v>1124</v>
      </c>
      <c r="AA259" s="83">
        <v>5</v>
      </c>
      <c r="AB259" s="83">
        <v>3285</v>
      </c>
      <c r="AC259" s="83">
        <f>IFERROR(VLOOKUP(Z259,入力表リスト!$A$3:$B$82,2,FALSE),0)</f>
        <v>0</v>
      </c>
      <c r="AD259" s="83">
        <f t="shared" si="136"/>
        <v>0</v>
      </c>
      <c r="AE259" s="83">
        <f t="shared" si="131"/>
        <v>0</v>
      </c>
      <c r="AF259" s="104" t="s">
        <v>1476</v>
      </c>
      <c r="AG259" s="125"/>
      <c r="AH259" s="83"/>
      <c r="AI259" s="24"/>
      <c r="AJ259" s="83"/>
      <c r="AK259" s="83"/>
      <c r="AL259" s="24"/>
      <c r="AM259" s="83"/>
      <c r="AN259" s="83"/>
      <c r="AO259" s="83">
        <f>IFERROR(VLOOKUP(AL259,入力表リスト!$A$3:$B$82,2,FALSE),0)</f>
        <v>0</v>
      </c>
      <c r="AP259" s="83">
        <f t="shared" si="137"/>
        <v>0</v>
      </c>
      <c r="AQ259" s="83">
        <f t="shared" si="132"/>
        <v>0</v>
      </c>
      <c r="AR259" s="104"/>
      <c r="AS259" s="125"/>
      <c r="AT259" s="20"/>
      <c r="AU259" s="20"/>
      <c r="AV259" s="96">
        <f t="shared" si="133"/>
        <v>3285</v>
      </c>
      <c r="AW259" s="20"/>
      <c r="AX259" s="20">
        <f t="shared" si="140"/>
        <v>0</v>
      </c>
      <c r="AY259" s="20">
        <f t="shared" si="138"/>
        <v>0</v>
      </c>
      <c r="AZ259" s="96">
        <f t="shared" ref="AZ259:AZ290" si="142">R259+AD259+AP259-AX259</f>
        <v>0</v>
      </c>
      <c r="BA259" s="96">
        <f t="shared" ref="BA259:BA290" si="143">S259+AE259+AQ259-AY259</f>
        <v>0</v>
      </c>
      <c r="BB259" s="20"/>
      <c r="BC259" s="20"/>
      <c r="BD259" s="20"/>
      <c r="BE259" s="20">
        <f t="shared" si="139"/>
        <v>0</v>
      </c>
      <c r="BF259" s="99"/>
      <c r="BG259" s="100"/>
      <c r="BH259" s="101"/>
      <c r="BI259" s="20"/>
      <c r="BJ259" s="20"/>
      <c r="BK259" s="85"/>
      <c r="BL259" s="64">
        <f t="shared" si="134"/>
        <v>5</v>
      </c>
      <c r="BM259" s="64">
        <f t="shared" si="135"/>
        <v>5</v>
      </c>
      <c r="BN259" s="64"/>
    </row>
    <row r="260" spans="1:66" s="60" customFormat="1" ht="18" customHeight="1" x14ac:dyDescent="0.45">
      <c r="A260" s="64"/>
      <c r="B260" s="23">
        <v>167</v>
      </c>
      <c r="C260" s="23">
        <v>6</v>
      </c>
      <c r="D260" s="23" t="s">
        <v>781</v>
      </c>
      <c r="E260" s="109" t="s">
        <v>1258</v>
      </c>
      <c r="F260" s="110" t="s">
        <v>297</v>
      </c>
      <c r="G260" s="122" t="s">
        <v>418</v>
      </c>
      <c r="H260" s="108" t="s">
        <v>425</v>
      </c>
      <c r="I260" s="110" t="s">
        <v>514</v>
      </c>
      <c r="J260" s="83"/>
      <c r="K260" s="24"/>
      <c r="L260" s="24"/>
      <c r="M260" s="83"/>
      <c r="N260" s="24"/>
      <c r="O260" s="83"/>
      <c r="P260" s="83"/>
      <c r="Q260" s="83">
        <f>IFERROR(VLOOKUP(N260,入力表リスト!$A$3:$B$82,2,FALSE),0)</f>
        <v>0</v>
      </c>
      <c r="R260" s="83">
        <f t="shared" si="141"/>
        <v>0</v>
      </c>
      <c r="S260" s="83">
        <f t="shared" si="130"/>
        <v>0</v>
      </c>
      <c r="T260" s="26"/>
      <c r="U260" s="98"/>
      <c r="V260" s="83"/>
      <c r="W260" s="24"/>
      <c r="X260" s="83"/>
      <c r="Y260" s="83"/>
      <c r="Z260" s="24"/>
      <c r="AA260" s="83"/>
      <c r="AB260" s="83"/>
      <c r="AC260" s="83">
        <f>IFERROR(VLOOKUP(Z260,入力表リスト!$A$3:$B$82,2,FALSE),0)</f>
        <v>0</v>
      </c>
      <c r="AD260" s="83">
        <f t="shared" si="136"/>
        <v>0</v>
      </c>
      <c r="AE260" s="83">
        <f t="shared" si="131"/>
        <v>0</v>
      </c>
      <c r="AF260" s="104"/>
      <c r="AG260" s="125"/>
      <c r="AH260" s="83">
        <v>3</v>
      </c>
      <c r="AI260" s="24" t="s">
        <v>807</v>
      </c>
      <c r="AJ260" s="83"/>
      <c r="AK260" s="83">
        <v>3</v>
      </c>
      <c r="AL260" s="24" t="s">
        <v>1053</v>
      </c>
      <c r="AM260" s="83">
        <v>3</v>
      </c>
      <c r="AN260" s="83">
        <v>400</v>
      </c>
      <c r="AO260" s="83">
        <f>IFERROR(VLOOKUP(AL260,入力表リスト!$A$3:$B$82,2,FALSE),0)</f>
        <v>40</v>
      </c>
      <c r="AP260" s="83">
        <f t="shared" si="137"/>
        <v>48</v>
      </c>
      <c r="AQ260" s="83">
        <f t="shared" si="132"/>
        <v>1440</v>
      </c>
      <c r="AR260" s="104" t="s">
        <v>1371</v>
      </c>
      <c r="AS260" s="125"/>
      <c r="AT260" s="20"/>
      <c r="AU260" s="20"/>
      <c r="AV260" s="96">
        <f t="shared" si="133"/>
        <v>400</v>
      </c>
      <c r="AW260" s="20"/>
      <c r="AX260" s="20">
        <f t="shared" si="140"/>
        <v>0</v>
      </c>
      <c r="AY260" s="20">
        <f t="shared" si="138"/>
        <v>0</v>
      </c>
      <c r="AZ260" s="96">
        <f t="shared" si="142"/>
        <v>48</v>
      </c>
      <c r="BA260" s="96">
        <f t="shared" si="143"/>
        <v>1440</v>
      </c>
      <c r="BB260" s="20"/>
      <c r="BC260" s="20"/>
      <c r="BD260" s="20"/>
      <c r="BE260" s="20">
        <f t="shared" si="139"/>
        <v>0</v>
      </c>
      <c r="BF260" s="99"/>
      <c r="BG260" s="100"/>
      <c r="BH260" s="101"/>
      <c r="BI260" s="20"/>
      <c r="BJ260" s="20"/>
      <c r="BK260" s="85"/>
      <c r="BL260" s="64">
        <f t="shared" si="134"/>
        <v>3</v>
      </c>
      <c r="BM260" s="64">
        <f t="shared" si="135"/>
        <v>3</v>
      </c>
      <c r="BN260" s="64"/>
    </row>
    <row r="261" spans="1:66" s="60" customFormat="1" ht="18" customHeight="1" x14ac:dyDescent="0.45">
      <c r="A261" s="64"/>
      <c r="B261" s="23">
        <v>167</v>
      </c>
      <c r="C261" s="23">
        <v>7</v>
      </c>
      <c r="D261" s="23" t="s">
        <v>781</v>
      </c>
      <c r="E261" s="109" t="s">
        <v>1258</v>
      </c>
      <c r="F261" s="110" t="s">
        <v>297</v>
      </c>
      <c r="G261" s="122" t="s">
        <v>418</v>
      </c>
      <c r="H261" s="108" t="s">
        <v>425</v>
      </c>
      <c r="I261" s="110" t="s">
        <v>514</v>
      </c>
      <c r="J261" s="83"/>
      <c r="K261" s="24"/>
      <c r="L261" s="24"/>
      <c r="M261" s="83"/>
      <c r="N261" s="24"/>
      <c r="O261" s="83"/>
      <c r="P261" s="83"/>
      <c r="Q261" s="83">
        <f>IFERROR(VLOOKUP(N261,入力表リスト!$A$3:$B$82,2,FALSE),0)</f>
        <v>0</v>
      </c>
      <c r="R261" s="83">
        <f t="shared" si="141"/>
        <v>0</v>
      </c>
      <c r="S261" s="83">
        <f t="shared" si="130"/>
        <v>0</v>
      </c>
      <c r="T261" s="26"/>
      <c r="U261" s="98"/>
      <c r="V261" s="83"/>
      <c r="W261" s="24"/>
      <c r="X261" s="83"/>
      <c r="Y261" s="83"/>
      <c r="Z261" s="24"/>
      <c r="AA261" s="83"/>
      <c r="AB261" s="83"/>
      <c r="AC261" s="83">
        <f>IFERROR(VLOOKUP(Z261,入力表リスト!$A$3:$B$82,2,FALSE),0)</f>
        <v>0</v>
      </c>
      <c r="AD261" s="83">
        <f t="shared" si="136"/>
        <v>0</v>
      </c>
      <c r="AE261" s="83">
        <f t="shared" si="131"/>
        <v>0</v>
      </c>
      <c r="AF261" s="104"/>
      <c r="AG261" s="125"/>
      <c r="AH261" s="83">
        <v>2</v>
      </c>
      <c r="AI261" s="24" t="s">
        <v>1312</v>
      </c>
      <c r="AJ261" s="83"/>
      <c r="AK261" s="83">
        <v>2</v>
      </c>
      <c r="AL261" s="24" t="s">
        <v>999</v>
      </c>
      <c r="AM261" s="83">
        <v>2</v>
      </c>
      <c r="AN261" s="83">
        <v>400</v>
      </c>
      <c r="AO261" s="83">
        <f>IFERROR(VLOOKUP(AL261,入力表リスト!$A$3:$B$82,2,FALSE),0)</f>
        <v>22</v>
      </c>
      <c r="AP261" s="83">
        <f t="shared" si="137"/>
        <v>17.600000000000001</v>
      </c>
      <c r="AQ261" s="83">
        <f t="shared" si="132"/>
        <v>528</v>
      </c>
      <c r="AR261" s="104" t="s">
        <v>1372</v>
      </c>
      <c r="AS261" s="125"/>
      <c r="AT261" s="20"/>
      <c r="AU261" s="20"/>
      <c r="AV261" s="96">
        <f t="shared" si="133"/>
        <v>400</v>
      </c>
      <c r="AW261" s="20"/>
      <c r="AX261" s="20">
        <f t="shared" si="140"/>
        <v>0</v>
      </c>
      <c r="AY261" s="20">
        <f t="shared" si="138"/>
        <v>0</v>
      </c>
      <c r="AZ261" s="96">
        <f t="shared" si="142"/>
        <v>17.600000000000001</v>
      </c>
      <c r="BA261" s="96">
        <f t="shared" si="143"/>
        <v>528</v>
      </c>
      <c r="BB261" s="20"/>
      <c r="BC261" s="20"/>
      <c r="BD261" s="20"/>
      <c r="BE261" s="20">
        <f t="shared" si="139"/>
        <v>0</v>
      </c>
      <c r="BF261" s="99"/>
      <c r="BG261" s="100"/>
      <c r="BH261" s="101"/>
      <c r="BI261" s="20"/>
      <c r="BJ261" s="20"/>
      <c r="BK261" s="85"/>
      <c r="BL261" s="64">
        <f t="shared" si="134"/>
        <v>2</v>
      </c>
      <c r="BM261" s="64">
        <f t="shared" si="135"/>
        <v>2</v>
      </c>
      <c r="BN261" s="64"/>
    </row>
    <row r="262" spans="1:66" s="60" customFormat="1" ht="18" customHeight="1" x14ac:dyDescent="0.45">
      <c r="A262" s="64"/>
      <c r="B262" s="23">
        <v>167</v>
      </c>
      <c r="C262" s="23">
        <v>8</v>
      </c>
      <c r="D262" s="23" t="s">
        <v>781</v>
      </c>
      <c r="E262" s="109" t="s">
        <v>1258</v>
      </c>
      <c r="F262" s="110" t="s">
        <v>297</v>
      </c>
      <c r="G262" s="122" t="s">
        <v>418</v>
      </c>
      <c r="H262" s="108" t="s">
        <v>425</v>
      </c>
      <c r="I262" s="110" t="s">
        <v>514</v>
      </c>
      <c r="J262" s="83"/>
      <c r="K262" s="24"/>
      <c r="L262" s="24"/>
      <c r="M262" s="83"/>
      <c r="N262" s="24"/>
      <c r="O262" s="83"/>
      <c r="P262" s="83"/>
      <c r="Q262" s="83">
        <f>IFERROR(VLOOKUP(N262,入力表リスト!$A$3:$B$82,2,FALSE),0)</f>
        <v>0</v>
      </c>
      <c r="R262" s="83">
        <f t="shared" si="141"/>
        <v>0</v>
      </c>
      <c r="S262" s="83">
        <f t="shared" si="130"/>
        <v>0</v>
      </c>
      <c r="T262" s="26"/>
      <c r="U262" s="98"/>
      <c r="V262" s="83"/>
      <c r="W262" s="24"/>
      <c r="X262" s="83"/>
      <c r="Y262" s="83"/>
      <c r="Z262" s="24"/>
      <c r="AA262" s="83"/>
      <c r="AB262" s="83"/>
      <c r="AC262" s="83">
        <f>IFERROR(VLOOKUP(Z262,入力表リスト!$A$3:$B$82,2,FALSE),0)</f>
        <v>0</v>
      </c>
      <c r="AD262" s="83">
        <f t="shared" si="136"/>
        <v>0</v>
      </c>
      <c r="AE262" s="83">
        <f t="shared" si="131"/>
        <v>0</v>
      </c>
      <c r="AF262" s="104"/>
      <c r="AG262" s="125"/>
      <c r="AH262" s="83">
        <v>3</v>
      </c>
      <c r="AI262" s="24" t="s">
        <v>1375</v>
      </c>
      <c r="AJ262" s="83"/>
      <c r="AK262" s="83">
        <v>1</v>
      </c>
      <c r="AL262" s="24" t="s">
        <v>999</v>
      </c>
      <c r="AM262" s="83">
        <v>3</v>
      </c>
      <c r="AN262" s="83">
        <v>400</v>
      </c>
      <c r="AO262" s="83">
        <f>IFERROR(VLOOKUP(AL262,入力表リスト!$A$3:$B$82,2,FALSE),0)</f>
        <v>22</v>
      </c>
      <c r="AP262" s="83">
        <f t="shared" si="137"/>
        <v>26.4</v>
      </c>
      <c r="AQ262" s="83">
        <f t="shared" si="132"/>
        <v>792</v>
      </c>
      <c r="AR262" s="104" t="s">
        <v>1155</v>
      </c>
      <c r="AS262" s="125"/>
      <c r="AT262" s="20"/>
      <c r="AU262" s="20"/>
      <c r="AV262" s="96">
        <f t="shared" si="133"/>
        <v>400</v>
      </c>
      <c r="AW262" s="20"/>
      <c r="AX262" s="20">
        <f t="shared" si="140"/>
        <v>0</v>
      </c>
      <c r="AY262" s="20">
        <f t="shared" si="138"/>
        <v>0</v>
      </c>
      <c r="AZ262" s="96">
        <f t="shared" si="142"/>
        <v>26.4</v>
      </c>
      <c r="BA262" s="96">
        <f t="shared" si="143"/>
        <v>792</v>
      </c>
      <c r="BB262" s="20"/>
      <c r="BC262" s="20"/>
      <c r="BD262" s="20"/>
      <c r="BE262" s="20">
        <f t="shared" si="139"/>
        <v>0</v>
      </c>
      <c r="BF262" s="99"/>
      <c r="BG262" s="100"/>
      <c r="BH262" s="101"/>
      <c r="BI262" s="20"/>
      <c r="BJ262" s="20"/>
      <c r="BK262" s="85"/>
      <c r="BL262" s="64">
        <f t="shared" si="134"/>
        <v>3</v>
      </c>
      <c r="BM262" s="64">
        <f t="shared" si="135"/>
        <v>3</v>
      </c>
      <c r="BN262" s="64"/>
    </row>
    <row r="263" spans="1:66" s="60" customFormat="1" ht="36" customHeight="1" x14ac:dyDescent="0.45">
      <c r="A263" s="64"/>
      <c r="B263" s="23">
        <v>167</v>
      </c>
      <c r="C263" s="23">
        <v>9</v>
      </c>
      <c r="D263" s="23" t="s">
        <v>781</v>
      </c>
      <c r="E263" s="109" t="s">
        <v>1258</v>
      </c>
      <c r="F263" s="110" t="s">
        <v>297</v>
      </c>
      <c r="G263" s="122" t="s">
        <v>418</v>
      </c>
      <c r="H263" s="108" t="s">
        <v>425</v>
      </c>
      <c r="I263" s="110" t="s">
        <v>514</v>
      </c>
      <c r="J263" s="83"/>
      <c r="K263" s="24"/>
      <c r="L263" s="24"/>
      <c r="M263" s="83"/>
      <c r="N263" s="24"/>
      <c r="O263" s="83"/>
      <c r="P263" s="83"/>
      <c r="Q263" s="83">
        <f>IFERROR(VLOOKUP(N263,入力表リスト!$A$3:$B$82,2,FALSE),0)</f>
        <v>0</v>
      </c>
      <c r="R263" s="83">
        <f t="shared" si="141"/>
        <v>0</v>
      </c>
      <c r="S263" s="83">
        <f t="shared" si="130"/>
        <v>0</v>
      </c>
      <c r="T263" s="26"/>
      <c r="U263" s="98"/>
      <c r="V263" s="83"/>
      <c r="W263" s="24"/>
      <c r="X263" s="83"/>
      <c r="Y263" s="83"/>
      <c r="Z263" s="24"/>
      <c r="AA263" s="83"/>
      <c r="AB263" s="83"/>
      <c r="AC263" s="83">
        <f>IFERROR(VLOOKUP(Z263,入力表リスト!$A$3:$B$82,2,FALSE),0)</f>
        <v>0</v>
      </c>
      <c r="AD263" s="83">
        <f t="shared" si="136"/>
        <v>0</v>
      </c>
      <c r="AE263" s="83">
        <f t="shared" si="131"/>
        <v>0</v>
      </c>
      <c r="AF263" s="104"/>
      <c r="AG263" s="125"/>
      <c r="AH263" s="83">
        <v>14</v>
      </c>
      <c r="AI263" s="24" t="s">
        <v>1124</v>
      </c>
      <c r="AJ263" s="83"/>
      <c r="AK263" s="83">
        <v>14</v>
      </c>
      <c r="AL263" s="24" t="s">
        <v>1124</v>
      </c>
      <c r="AM263" s="83">
        <v>14</v>
      </c>
      <c r="AN263" s="83">
        <v>400</v>
      </c>
      <c r="AO263" s="83">
        <f>IFERROR(VLOOKUP(AL263,入力表リスト!$A$3:$B$82,2,FALSE),0)</f>
        <v>0</v>
      </c>
      <c r="AP263" s="83">
        <f t="shared" si="137"/>
        <v>0</v>
      </c>
      <c r="AQ263" s="83">
        <f t="shared" si="132"/>
        <v>0</v>
      </c>
      <c r="AR263" s="104" t="s">
        <v>1477</v>
      </c>
      <c r="AS263" s="125"/>
      <c r="AT263" s="20"/>
      <c r="AU263" s="20"/>
      <c r="AV263" s="96">
        <f t="shared" si="133"/>
        <v>400</v>
      </c>
      <c r="AW263" s="20"/>
      <c r="AX263" s="20">
        <f t="shared" si="140"/>
        <v>0</v>
      </c>
      <c r="AY263" s="20">
        <f t="shared" si="138"/>
        <v>0</v>
      </c>
      <c r="AZ263" s="96">
        <f t="shared" si="142"/>
        <v>0</v>
      </c>
      <c r="BA263" s="96">
        <f t="shared" si="143"/>
        <v>0</v>
      </c>
      <c r="BB263" s="20"/>
      <c r="BC263" s="20"/>
      <c r="BD263" s="20"/>
      <c r="BE263" s="20">
        <f t="shared" si="139"/>
        <v>0</v>
      </c>
      <c r="BF263" s="99"/>
      <c r="BG263" s="100"/>
      <c r="BH263" s="101"/>
      <c r="BI263" s="20"/>
      <c r="BJ263" s="20"/>
      <c r="BK263" s="85"/>
      <c r="BL263" s="64">
        <f t="shared" si="134"/>
        <v>14</v>
      </c>
      <c r="BM263" s="64">
        <f t="shared" si="135"/>
        <v>14</v>
      </c>
      <c r="BN263" s="64"/>
    </row>
    <row r="264" spans="1:66" s="60" customFormat="1" x14ac:dyDescent="0.45">
      <c r="A264" s="64"/>
      <c r="B264" s="23">
        <v>167</v>
      </c>
      <c r="C264" s="23">
        <v>10</v>
      </c>
      <c r="D264" s="23" t="s">
        <v>781</v>
      </c>
      <c r="E264" s="107" t="s">
        <v>1370</v>
      </c>
      <c r="F264" s="138" t="s">
        <v>297</v>
      </c>
      <c r="G264" s="122" t="s">
        <v>418</v>
      </c>
      <c r="H264" s="108" t="s">
        <v>425</v>
      </c>
      <c r="I264" s="110" t="s">
        <v>514</v>
      </c>
      <c r="J264" s="83"/>
      <c r="K264" s="24"/>
      <c r="L264" s="24"/>
      <c r="M264" s="83"/>
      <c r="N264" s="24"/>
      <c r="O264" s="83"/>
      <c r="P264" s="83"/>
      <c r="Q264" s="83">
        <f>IFERROR(VLOOKUP(N264,入力表リスト!$A$3:$B$82,2,FALSE),0)</f>
        <v>0</v>
      </c>
      <c r="R264" s="83">
        <f t="shared" si="141"/>
        <v>0</v>
      </c>
      <c r="S264" s="83">
        <f t="shared" si="130"/>
        <v>0</v>
      </c>
      <c r="T264" s="26"/>
      <c r="U264" s="98"/>
      <c r="V264" s="83">
        <v>11</v>
      </c>
      <c r="W264" s="24" t="s">
        <v>1124</v>
      </c>
      <c r="X264" s="83"/>
      <c r="Y264" s="83">
        <v>11</v>
      </c>
      <c r="Z264" s="24" t="s">
        <v>1124</v>
      </c>
      <c r="AA264" s="83">
        <v>11</v>
      </c>
      <c r="AB264" s="83">
        <v>3285</v>
      </c>
      <c r="AC264" s="83">
        <f>IFERROR(VLOOKUP(Z264,入力表リスト!$A$3:$B$82,2,FALSE),0)</f>
        <v>0</v>
      </c>
      <c r="AD264" s="83">
        <f t="shared" si="136"/>
        <v>0</v>
      </c>
      <c r="AE264" s="83">
        <f t="shared" si="131"/>
        <v>0</v>
      </c>
      <c r="AF264" s="104" t="s">
        <v>1476</v>
      </c>
      <c r="AG264" s="125"/>
      <c r="AH264" s="83"/>
      <c r="AI264" s="24"/>
      <c r="AJ264" s="83"/>
      <c r="AK264" s="83"/>
      <c r="AL264" s="24"/>
      <c r="AM264" s="83"/>
      <c r="AN264" s="83"/>
      <c r="AO264" s="83">
        <f>IFERROR(VLOOKUP(AL264,入力表リスト!$A$3:$B$82,2,FALSE),0)</f>
        <v>0</v>
      </c>
      <c r="AP264" s="83">
        <f t="shared" si="137"/>
        <v>0</v>
      </c>
      <c r="AQ264" s="83">
        <f t="shared" si="132"/>
        <v>0</v>
      </c>
      <c r="AR264" s="104"/>
      <c r="AS264" s="125"/>
      <c r="AT264" s="20"/>
      <c r="AU264" s="20"/>
      <c r="AV264" s="96">
        <f t="shared" si="133"/>
        <v>3285</v>
      </c>
      <c r="AW264" s="20"/>
      <c r="AX264" s="20">
        <f t="shared" si="140"/>
        <v>0</v>
      </c>
      <c r="AY264" s="20">
        <f t="shared" si="138"/>
        <v>0</v>
      </c>
      <c r="AZ264" s="96">
        <f t="shared" si="142"/>
        <v>0</v>
      </c>
      <c r="BA264" s="96">
        <f t="shared" si="143"/>
        <v>0</v>
      </c>
      <c r="BB264" s="20"/>
      <c r="BC264" s="20"/>
      <c r="BD264" s="20"/>
      <c r="BE264" s="20">
        <f t="shared" si="139"/>
        <v>0</v>
      </c>
      <c r="BF264" s="99"/>
      <c r="BG264" s="100"/>
      <c r="BH264" s="101"/>
      <c r="BI264" s="20"/>
      <c r="BJ264" s="20"/>
      <c r="BK264" s="85"/>
      <c r="BL264" s="64">
        <f t="shared" si="134"/>
        <v>11</v>
      </c>
      <c r="BM264" s="64">
        <f t="shared" si="135"/>
        <v>11</v>
      </c>
      <c r="BN264" s="64"/>
    </row>
    <row r="265" spans="1:66" s="60" customFormat="1" ht="18" customHeight="1" x14ac:dyDescent="0.45">
      <c r="A265" s="64"/>
      <c r="B265" s="23">
        <v>167</v>
      </c>
      <c r="C265" s="23">
        <v>11</v>
      </c>
      <c r="D265" s="23" t="s">
        <v>781</v>
      </c>
      <c r="E265" s="109" t="s">
        <v>799</v>
      </c>
      <c r="F265" s="110" t="s">
        <v>297</v>
      </c>
      <c r="G265" s="122" t="s">
        <v>418</v>
      </c>
      <c r="H265" s="108" t="s">
        <v>425</v>
      </c>
      <c r="I265" s="110" t="s">
        <v>514</v>
      </c>
      <c r="J265" s="162"/>
      <c r="K265" s="124"/>
      <c r="L265" s="124"/>
      <c r="M265" s="162"/>
      <c r="N265" s="124"/>
      <c r="O265" s="162"/>
      <c r="P265" s="83"/>
      <c r="Q265" s="83">
        <f>IFERROR(VLOOKUP(N265,入力表リスト!$A$3:$B$82,2,FALSE),0)</f>
        <v>0</v>
      </c>
      <c r="R265" s="83">
        <f t="shared" si="141"/>
        <v>0</v>
      </c>
      <c r="S265" s="83">
        <f t="shared" si="130"/>
        <v>0</v>
      </c>
      <c r="T265" s="124"/>
      <c r="U265" s="98"/>
      <c r="V265" s="162"/>
      <c r="W265" s="124"/>
      <c r="X265" s="162"/>
      <c r="Y265" s="162"/>
      <c r="Z265" s="124"/>
      <c r="AA265" s="162"/>
      <c r="AB265" s="162"/>
      <c r="AC265" s="83">
        <f>IFERROR(VLOOKUP(Z265,入力表リスト!$A$3:$B$82,2,FALSE),0)</f>
        <v>0</v>
      </c>
      <c r="AD265" s="83">
        <f t="shared" si="136"/>
        <v>0</v>
      </c>
      <c r="AE265" s="83">
        <f t="shared" si="131"/>
        <v>0</v>
      </c>
      <c r="AF265" s="124"/>
      <c r="AG265" s="125"/>
      <c r="AH265" s="83">
        <v>1</v>
      </c>
      <c r="AI265" s="24" t="s">
        <v>985</v>
      </c>
      <c r="AJ265" s="83"/>
      <c r="AK265" s="83">
        <v>1</v>
      </c>
      <c r="AL265" s="24" t="s">
        <v>1053</v>
      </c>
      <c r="AM265" s="83">
        <v>1</v>
      </c>
      <c r="AN265" s="83">
        <v>2400</v>
      </c>
      <c r="AO265" s="83">
        <f>IFERROR(VLOOKUP(AL265,入力表リスト!$A$3:$B$82,2,FALSE),0)</f>
        <v>40</v>
      </c>
      <c r="AP265" s="83">
        <f t="shared" si="137"/>
        <v>96</v>
      </c>
      <c r="AQ265" s="83">
        <f t="shared" si="132"/>
        <v>2880</v>
      </c>
      <c r="AR265" s="26" t="s">
        <v>1328</v>
      </c>
      <c r="AS265" s="125"/>
      <c r="AT265" s="20"/>
      <c r="AU265" s="20"/>
      <c r="AV265" s="96">
        <f t="shared" si="133"/>
        <v>2400</v>
      </c>
      <c r="AW265" s="20"/>
      <c r="AX265" s="20">
        <f t="shared" si="140"/>
        <v>0</v>
      </c>
      <c r="AY265" s="20">
        <f t="shared" si="138"/>
        <v>0</v>
      </c>
      <c r="AZ265" s="96">
        <f t="shared" si="142"/>
        <v>96</v>
      </c>
      <c r="BA265" s="96">
        <f t="shared" si="143"/>
        <v>2880</v>
      </c>
      <c r="BB265" s="20"/>
      <c r="BC265" s="20"/>
      <c r="BD265" s="20"/>
      <c r="BE265" s="20">
        <f t="shared" si="139"/>
        <v>0</v>
      </c>
      <c r="BF265" s="99"/>
      <c r="BG265" s="100"/>
      <c r="BH265" s="101"/>
      <c r="BI265" s="20"/>
      <c r="BJ265" s="20"/>
      <c r="BK265" s="85"/>
      <c r="BL265" s="64">
        <f t="shared" si="134"/>
        <v>1</v>
      </c>
      <c r="BM265" s="64">
        <f t="shared" si="135"/>
        <v>1</v>
      </c>
      <c r="BN265" s="64"/>
    </row>
    <row r="266" spans="1:66" s="60" customFormat="1" ht="18" customHeight="1" x14ac:dyDescent="0.45">
      <c r="A266" s="64"/>
      <c r="B266" s="23">
        <v>167</v>
      </c>
      <c r="C266" s="23">
        <v>12</v>
      </c>
      <c r="D266" s="23" t="s">
        <v>781</v>
      </c>
      <c r="E266" s="109" t="s">
        <v>799</v>
      </c>
      <c r="F266" s="110" t="s">
        <v>297</v>
      </c>
      <c r="G266" s="122" t="s">
        <v>418</v>
      </c>
      <c r="H266" s="108" t="s">
        <v>425</v>
      </c>
      <c r="I266" s="110" t="s">
        <v>514</v>
      </c>
      <c r="J266" s="162"/>
      <c r="K266" s="124"/>
      <c r="L266" s="124"/>
      <c r="M266" s="162"/>
      <c r="N266" s="124"/>
      <c r="O266" s="162"/>
      <c r="P266" s="83"/>
      <c r="Q266" s="83">
        <f>IFERROR(VLOOKUP(N266,入力表リスト!$A$3:$B$82,2,FALSE),0)</f>
        <v>0</v>
      </c>
      <c r="R266" s="83">
        <f t="shared" si="141"/>
        <v>0</v>
      </c>
      <c r="S266" s="83">
        <f t="shared" si="130"/>
        <v>0</v>
      </c>
      <c r="T266" s="124"/>
      <c r="U266" s="98"/>
      <c r="V266" s="162"/>
      <c r="W266" s="124"/>
      <c r="X266" s="162"/>
      <c r="Y266" s="162"/>
      <c r="Z266" s="124"/>
      <c r="AA266" s="162"/>
      <c r="AB266" s="162"/>
      <c r="AC266" s="83">
        <f>IFERROR(VLOOKUP(Z266,入力表リスト!$A$3:$B$82,2,FALSE),0)</f>
        <v>0</v>
      </c>
      <c r="AD266" s="83">
        <f t="shared" si="136"/>
        <v>0</v>
      </c>
      <c r="AE266" s="83">
        <f t="shared" si="131"/>
        <v>0</v>
      </c>
      <c r="AF266" s="124"/>
      <c r="AG266" s="125"/>
      <c r="AH266" s="83">
        <v>2</v>
      </c>
      <c r="AI266" s="24" t="s">
        <v>933</v>
      </c>
      <c r="AJ266" s="83"/>
      <c r="AK266" s="83">
        <v>1</v>
      </c>
      <c r="AL266" s="24" t="s">
        <v>1326</v>
      </c>
      <c r="AM266" s="83">
        <v>2</v>
      </c>
      <c r="AN266" s="83">
        <v>2400</v>
      </c>
      <c r="AO266" s="83">
        <f>IFERROR(VLOOKUP(AL266,入力表リスト!$A$3:$B$82,2,FALSE),0)</f>
        <v>34</v>
      </c>
      <c r="AP266" s="83">
        <f t="shared" si="137"/>
        <v>163.19999999999999</v>
      </c>
      <c r="AQ266" s="83">
        <f t="shared" si="132"/>
        <v>4896</v>
      </c>
      <c r="AR266" s="26" t="s">
        <v>1376</v>
      </c>
      <c r="AS266" s="125"/>
      <c r="AT266" s="20"/>
      <c r="AU266" s="20"/>
      <c r="AV266" s="96">
        <f t="shared" si="133"/>
        <v>2400</v>
      </c>
      <c r="AW266" s="20"/>
      <c r="AX266" s="20">
        <f t="shared" si="140"/>
        <v>0</v>
      </c>
      <c r="AY266" s="20">
        <f t="shared" si="138"/>
        <v>0</v>
      </c>
      <c r="AZ266" s="96">
        <f t="shared" si="142"/>
        <v>163.19999999999999</v>
      </c>
      <c r="BA266" s="96">
        <f t="shared" si="143"/>
        <v>4896</v>
      </c>
      <c r="BB266" s="20"/>
      <c r="BC266" s="20"/>
      <c r="BD266" s="20"/>
      <c r="BE266" s="20">
        <f t="shared" si="139"/>
        <v>0</v>
      </c>
      <c r="BF266" s="99"/>
      <c r="BG266" s="100"/>
      <c r="BH266" s="101"/>
      <c r="BI266" s="20"/>
      <c r="BJ266" s="20"/>
      <c r="BK266" s="85"/>
      <c r="BL266" s="64">
        <f t="shared" si="134"/>
        <v>2</v>
      </c>
      <c r="BM266" s="64">
        <f t="shared" si="135"/>
        <v>2</v>
      </c>
      <c r="BN266" s="64"/>
    </row>
    <row r="267" spans="1:66" s="60" customFormat="1" ht="18" customHeight="1" x14ac:dyDescent="0.45">
      <c r="A267" s="64"/>
      <c r="B267" s="23">
        <v>167</v>
      </c>
      <c r="C267" s="23">
        <v>13</v>
      </c>
      <c r="D267" s="23" t="s">
        <v>781</v>
      </c>
      <c r="E267" s="109" t="s">
        <v>799</v>
      </c>
      <c r="F267" s="110" t="s">
        <v>297</v>
      </c>
      <c r="G267" s="122" t="s">
        <v>418</v>
      </c>
      <c r="H267" s="108" t="s">
        <v>425</v>
      </c>
      <c r="I267" s="110" t="s">
        <v>514</v>
      </c>
      <c r="J267" s="162"/>
      <c r="K267" s="124"/>
      <c r="L267" s="124"/>
      <c r="M267" s="162"/>
      <c r="N267" s="124"/>
      <c r="O267" s="162"/>
      <c r="P267" s="83"/>
      <c r="Q267" s="83">
        <f>IFERROR(VLOOKUP(N267,入力表リスト!$A$3:$B$82,2,FALSE),0)</f>
        <v>0</v>
      </c>
      <c r="R267" s="83">
        <f t="shared" si="141"/>
        <v>0</v>
      </c>
      <c r="S267" s="83">
        <f t="shared" si="130"/>
        <v>0</v>
      </c>
      <c r="T267" s="124"/>
      <c r="U267" s="98"/>
      <c r="V267" s="162"/>
      <c r="W267" s="124"/>
      <c r="X267" s="162"/>
      <c r="Y267" s="162"/>
      <c r="Z267" s="124"/>
      <c r="AA267" s="162"/>
      <c r="AB267" s="162"/>
      <c r="AC267" s="83">
        <f>IFERROR(VLOOKUP(Z267,入力表リスト!$A$3:$B$82,2,FALSE),0)</f>
        <v>0</v>
      </c>
      <c r="AD267" s="83">
        <f t="shared" si="136"/>
        <v>0</v>
      </c>
      <c r="AE267" s="83">
        <f t="shared" si="131"/>
        <v>0</v>
      </c>
      <c r="AF267" s="124"/>
      <c r="AG267" s="125"/>
      <c r="AH267" s="83">
        <v>4</v>
      </c>
      <c r="AI267" s="24" t="s">
        <v>933</v>
      </c>
      <c r="AJ267" s="83"/>
      <c r="AK267" s="83">
        <v>2</v>
      </c>
      <c r="AL267" s="24" t="s">
        <v>1126</v>
      </c>
      <c r="AM267" s="83">
        <v>4</v>
      </c>
      <c r="AN267" s="83">
        <v>2400</v>
      </c>
      <c r="AO267" s="83">
        <f>IFERROR(VLOOKUP(AL267,入力表リスト!$A$3:$B$82,2,FALSE),0)</f>
        <v>47</v>
      </c>
      <c r="AP267" s="83">
        <f t="shared" si="137"/>
        <v>451.2</v>
      </c>
      <c r="AQ267" s="83">
        <f t="shared" si="132"/>
        <v>13536</v>
      </c>
      <c r="AR267" s="26" t="s">
        <v>1376</v>
      </c>
      <c r="AS267" s="125"/>
      <c r="AT267" s="20"/>
      <c r="AU267" s="20"/>
      <c r="AV267" s="96">
        <f t="shared" si="133"/>
        <v>2400</v>
      </c>
      <c r="AW267" s="20"/>
      <c r="AX267" s="20">
        <f t="shared" si="140"/>
        <v>0</v>
      </c>
      <c r="AY267" s="20">
        <f t="shared" si="138"/>
        <v>0</v>
      </c>
      <c r="AZ267" s="96">
        <f t="shared" si="142"/>
        <v>451.2</v>
      </c>
      <c r="BA267" s="96">
        <f t="shared" si="143"/>
        <v>13536</v>
      </c>
      <c r="BB267" s="20"/>
      <c r="BC267" s="20"/>
      <c r="BD267" s="20"/>
      <c r="BE267" s="20">
        <f t="shared" si="139"/>
        <v>0</v>
      </c>
      <c r="BF267" s="99"/>
      <c r="BG267" s="100"/>
      <c r="BH267" s="101"/>
      <c r="BI267" s="20"/>
      <c r="BJ267" s="20"/>
      <c r="BK267" s="85"/>
      <c r="BL267" s="64">
        <f t="shared" si="134"/>
        <v>4</v>
      </c>
      <c r="BM267" s="64">
        <f t="shared" si="135"/>
        <v>4</v>
      </c>
      <c r="BN267" s="64"/>
    </row>
    <row r="268" spans="1:66" s="60" customFormat="1" ht="18" customHeight="1" x14ac:dyDescent="0.45">
      <c r="A268" s="64"/>
      <c r="B268" s="23">
        <v>167</v>
      </c>
      <c r="C268" s="23">
        <v>14</v>
      </c>
      <c r="D268" s="23" t="s">
        <v>781</v>
      </c>
      <c r="E268" s="109" t="s">
        <v>799</v>
      </c>
      <c r="F268" s="110" t="s">
        <v>297</v>
      </c>
      <c r="G268" s="122" t="s">
        <v>418</v>
      </c>
      <c r="H268" s="108" t="s">
        <v>425</v>
      </c>
      <c r="I268" s="110" t="s">
        <v>514</v>
      </c>
      <c r="J268" s="162"/>
      <c r="K268" s="124"/>
      <c r="L268" s="124"/>
      <c r="M268" s="162"/>
      <c r="N268" s="124"/>
      <c r="O268" s="162"/>
      <c r="P268" s="83"/>
      <c r="Q268" s="83">
        <f>IFERROR(VLOOKUP(N268,入力表リスト!$A$3:$B$82,2,FALSE),0)</f>
        <v>0</v>
      </c>
      <c r="R268" s="83">
        <f t="shared" si="141"/>
        <v>0</v>
      </c>
      <c r="S268" s="83">
        <f t="shared" si="130"/>
        <v>0</v>
      </c>
      <c r="T268" s="124"/>
      <c r="U268" s="98"/>
      <c r="V268" s="162"/>
      <c r="W268" s="124"/>
      <c r="X268" s="162"/>
      <c r="Y268" s="162"/>
      <c r="Z268" s="124"/>
      <c r="AA268" s="162"/>
      <c r="AB268" s="162"/>
      <c r="AC268" s="83">
        <f>IFERROR(VLOOKUP(Z268,入力表リスト!$A$3:$B$82,2,FALSE),0)</f>
        <v>0</v>
      </c>
      <c r="AD268" s="83">
        <f t="shared" si="136"/>
        <v>0</v>
      </c>
      <c r="AE268" s="83">
        <f t="shared" si="131"/>
        <v>0</v>
      </c>
      <c r="AF268" s="124"/>
      <c r="AG268" s="125"/>
      <c r="AH268" s="83">
        <v>2</v>
      </c>
      <c r="AI268" s="24" t="s">
        <v>933</v>
      </c>
      <c r="AJ268" s="83"/>
      <c r="AK268" s="83">
        <v>1</v>
      </c>
      <c r="AL268" s="24" t="s">
        <v>1126</v>
      </c>
      <c r="AM268" s="83">
        <v>2</v>
      </c>
      <c r="AN268" s="83">
        <v>2400</v>
      </c>
      <c r="AO268" s="83">
        <f>IFERROR(VLOOKUP(AL268,入力表リスト!$A$3:$B$82,2,FALSE),0)</f>
        <v>47</v>
      </c>
      <c r="AP268" s="83">
        <f t="shared" si="137"/>
        <v>225.6</v>
      </c>
      <c r="AQ268" s="83">
        <f t="shared" si="132"/>
        <v>6768</v>
      </c>
      <c r="AR268" s="26" t="s">
        <v>1072</v>
      </c>
      <c r="AS268" s="125"/>
      <c r="AT268" s="20"/>
      <c r="AU268" s="20"/>
      <c r="AV268" s="96">
        <f t="shared" si="133"/>
        <v>2400</v>
      </c>
      <c r="AW268" s="20"/>
      <c r="AX268" s="20">
        <f t="shared" si="140"/>
        <v>0</v>
      </c>
      <c r="AY268" s="20">
        <f t="shared" si="138"/>
        <v>0</v>
      </c>
      <c r="AZ268" s="96">
        <f t="shared" si="142"/>
        <v>225.6</v>
      </c>
      <c r="BA268" s="96">
        <f t="shared" si="143"/>
        <v>6768</v>
      </c>
      <c r="BB268" s="20"/>
      <c r="BC268" s="20"/>
      <c r="BD268" s="20"/>
      <c r="BE268" s="20">
        <f t="shared" si="139"/>
        <v>0</v>
      </c>
      <c r="BF268" s="99"/>
      <c r="BG268" s="100"/>
      <c r="BH268" s="101"/>
      <c r="BI268" s="20"/>
      <c r="BJ268" s="20"/>
      <c r="BK268" s="85"/>
      <c r="BL268" s="64">
        <f t="shared" si="134"/>
        <v>2</v>
      </c>
      <c r="BM268" s="64">
        <f t="shared" si="135"/>
        <v>2</v>
      </c>
      <c r="BN268" s="64"/>
    </row>
    <row r="269" spans="1:66" s="147" customFormat="1" ht="18" customHeight="1" x14ac:dyDescent="0.45">
      <c r="A269" s="64"/>
      <c r="B269" s="23">
        <v>167</v>
      </c>
      <c r="C269" s="23">
        <v>15</v>
      </c>
      <c r="D269" s="23" t="s">
        <v>781</v>
      </c>
      <c r="E269" s="109" t="s">
        <v>799</v>
      </c>
      <c r="F269" s="110" t="s">
        <v>297</v>
      </c>
      <c r="G269" s="122" t="s">
        <v>418</v>
      </c>
      <c r="H269" s="108" t="s">
        <v>425</v>
      </c>
      <c r="I269" s="110" t="s">
        <v>514</v>
      </c>
      <c r="J269" s="163"/>
      <c r="K269" s="139"/>
      <c r="L269" s="139"/>
      <c r="M269" s="163"/>
      <c r="N269" s="139"/>
      <c r="O269" s="163"/>
      <c r="P269" s="176"/>
      <c r="Q269" s="83">
        <f>IFERROR(VLOOKUP(N269,入力表リスト!$A$3:$B$82,2,FALSE),0)</f>
        <v>0</v>
      </c>
      <c r="R269" s="83">
        <f t="shared" si="141"/>
        <v>0</v>
      </c>
      <c r="S269" s="83">
        <f t="shared" si="130"/>
        <v>0</v>
      </c>
      <c r="T269" s="139"/>
      <c r="U269" s="140"/>
      <c r="V269" s="163"/>
      <c r="W269" s="139"/>
      <c r="X269" s="163"/>
      <c r="Y269" s="163"/>
      <c r="Z269" s="139"/>
      <c r="AA269" s="163"/>
      <c r="AB269" s="163"/>
      <c r="AC269" s="83">
        <f>IFERROR(VLOOKUP(Z269,入力表リスト!$A$3:$B$82,2,FALSE),0)</f>
        <v>0</v>
      </c>
      <c r="AD269" s="83">
        <f t="shared" si="136"/>
        <v>0</v>
      </c>
      <c r="AE269" s="83">
        <f t="shared" si="131"/>
        <v>0</v>
      </c>
      <c r="AF269" s="139"/>
      <c r="AG269" s="141"/>
      <c r="AH269" s="83">
        <v>4</v>
      </c>
      <c r="AI269" s="24" t="s">
        <v>933</v>
      </c>
      <c r="AJ269" s="83"/>
      <c r="AK269" s="83">
        <v>2</v>
      </c>
      <c r="AL269" s="24" t="s">
        <v>1126</v>
      </c>
      <c r="AM269" s="83">
        <v>4</v>
      </c>
      <c r="AN269" s="83">
        <v>2400</v>
      </c>
      <c r="AO269" s="83">
        <f>IFERROR(VLOOKUP(AL269,入力表リスト!$A$3:$B$82,2,FALSE),0)</f>
        <v>47</v>
      </c>
      <c r="AP269" s="83">
        <f t="shared" si="137"/>
        <v>451.2</v>
      </c>
      <c r="AQ269" s="83">
        <f t="shared" si="132"/>
        <v>13536</v>
      </c>
      <c r="AR269" s="26" t="s">
        <v>1377</v>
      </c>
      <c r="AS269" s="141"/>
      <c r="AT269" s="142"/>
      <c r="AU269" s="142"/>
      <c r="AV269" s="96">
        <f t="shared" si="133"/>
        <v>2400</v>
      </c>
      <c r="AW269" s="20"/>
      <c r="AX269" s="20">
        <f t="shared" si="140"/>
        <v>0</v>
      </c>
      <c r="AY269" s="20">
        <f t="shared" si="138"/>
        <v>0</v>
      </c>
      <c r="AZ269" s="96">
        <f t="shared" si="142"/>
        <v>451.2</v>
      </c>
      <c r="BA269" s="96">
        <f t="shared" si="143"/>
        <v>13536</v>
      </c>
      <c r="BB269" s="142"/>
      <c r="BC269" s="142"/>
      <c r="BD269" s="142"/>
      <c r="BE269" s="20">
        <f t="shared" si="139"/>
        <v>0</v>
      </c>
      <c r="BF269" s="143"/>
      <c r="BG269" s="144"/>
      <c r="BH269" s="145"/>
      <c r="BI269" s="142"/>
      <c r="BJ269" s="142"/>
      <c r="BK269" s="146"/>
      <c r="BL269" s="64">
        <f t="shared" si="134"/>
        <v>4</v>
      </c>
      <c r="BM269" s="64">
        <f t="shared" si="135"/>
        <v>4</v>
      </c>
      <c r="BN269" s="64"/>
    </row>
    <row r="270" spans="1:66" s="147" customFormat="1" ht="18" customHeight="1" x14ac:dyDescent="0.45">
      <c r="A270" s="64"/>
      <c r="B270" s="23">
        <v>167</v>
      </c>
      <c r="C270" s="23">
        <v>16</v>
      </c>
      <c r="D270" s="23" t="s">
        <v>781</v>
      </c>
      <c r="E270" s="109" t="s">
        <v>799</v>
      </c>
      <c r="F270" s="110" t="s">
        <v>297</v>
      </c>
      <c r="G270" s="122" t="s">
        <v>418</v>
      </c>
      <c r="H270" s="108" t="s">
        <v>425</v>
      </c>
      <c r="I270" s="110" t="s">
        <v>514</v>
      </c>
      <c r="J270" s="163"/>
      <c r="K270" s="139"/>
      <c r="L270" s="139"/>
      <c r="M270" s="163"/>
      <c r="N270" s="139"/>
      <c r="O270" s="163"/>
      <c r="P270" s="176"/>
      <c r="Q270" s="83">
        <f>IFERROR(VLOOKUP(N270,入力表リスト!$A$3:$B$82,2,FALSE),0)</f>
        <v>0</v>
      </c>
      <c r="R270" s="83">
        <f t="shared" si="141"/>
        <v>0</v>
      </c>
      <c r="S270" s="83">
        <f t="shared" si="130"/>
        <v>0</v>
      </c>
      <c r="T270" s="139"/>
      <c r="U270" s="140"/>
      <c r="V270" s="163"/>
      <c r="W270" s="139"/>
      <c r="X270" s="163"/>
      <c r="Y270" s="163"/>
      <c r="Z270" s="139"/>
      <c r="AA270" s="163"/>
      <c r="AB270" s="163"/>
      <c r="AC270" s="83">
        <f>IFERROR(VLOOKUP(Z270,入力表リスト!$A$3:$B$82,2,FALSE),0)</f>
        <v>0</v>
      </c>
      <c r="AD270" s="83">
        <f t="shared" si="136"/>
        <v>0</v>
      </c>
      <c r="AE270" s="83">
        <f t="shared" si="131"/>
        <v>0</v>
      </c>
      <c r="AF270" s="139"/>
      <c r="AG270" s="141"/>
      <c r="AH270" s="83">
        <v>1</v>
      </c>
      <c r="AI270" s="24" t="s">
        <v>973</v>
      </c>
      <c r="AJ270" s="83"/>
      <c r="AK270" s="83">
        <v>1</v>
      </c>
      <c r="AL270" s="24" t="s">
        <v>1126</v>
      </c>
      <c r="AM270" s="83">
        <v>1</v>
      </c>
      <c r="AN270" s="176">
        <v>2400</v>
      </c>
      <c r="AO270" s="83">
        <f>IFERROR(VLOOKUP(AL270,入力表リスト!$A$3:$B$82,2,FALSE),0)</f>
        <v>47</v>
      </c>
      <c r="AP270" s="83">
        <f t="shared" si="137"/>
        <v>112.8</v>
      </c>
      <c r="AQ270" s="83">
        <f t="shared" si="132"/>
        <v>3384</v>
      </c>
      <c r="AR270" s="26" t="s">
        <v>1378</v>
      </c>
      <c r="AS270" s="141"/>
      <c r="AT270" s="142"/>
      <c r="AU270" s="142"/>
      <c r="AV270" s="96">
        <f t="shared" si="133"/>
        <v>2400</v>
      </c>
      <c r="AW270" s="20"/>
      <c r="AX270" s="20">
        <f t="shared" si="140"/>
        <v>0</v>
      </c>
      <c r="AY270" s="20">
        <f t="shared" si="138"/>
        <v>0</v>
      </c>
      <c r="AZ270" s="96">
        <f t="shared" si="142"/>
        <v>112.8</v>
      </c>
      <c r="BA270" s="96">
        <f t="shared" si="143"/>
        <v>3384</v>
      </c>
      <c r="BB270" s="142"/>
      <c r="BC270" s="142"/>
      <c r="BD270" s="142"/>
      <c r="BE270" s="20">
        <f t="shared" si="139"/>
        <v>0</v>
      </c>
      <c r="BF270" s="143"/>
      <c r="BG270" s="144"/>
      <c r="BH270" s="145"/>
      <c r="BI270" s="142"/>
      <c r="BJ270" s="142"/>
      <c r="BK270" s="146"/>
      <c r="BL270" s="64">
        <f t="shared" si="134"/>
        <v>1</v>
      </c>
      <c r="BM270" s="64">
        <f t="shared" si="135"/>
        <v>1</v>
      </c>
      <c r="BN270" s="64"/>
    </row>
    <row r="271" spans="1:66" s="60" customFormat="1" ht="18" customHeight="1" x14ac:dyDescent="0.45">
      <c r="A271" s="64"/>
      <c r="B271" s="23">
        <v>167</v>
      </c>
      <c r="C271" s="23">
        <v>17</v>
      </c>
      <c r="D271" s="23" t="s">
        <v>781</v>
      </c>
      <c r="E271" s="109" t="s">
        <v>799</v>
      </c>
      <c r="F271" s="110" t="s">
        <v>297</v>
      </c>
      <c r="G271" s="122" t="s">
        <v>418</v>
      </c>
      <c r="H271" s="108" t="s">
        <v>425</v>
      </c>
      <c r="I271" s="110" t="s">
        <v>514</v>
      </c>
      <c r="J271" s="162"/>
      <c r="K271" s="124"/>
      <c r="L271" s="124"/>
      <c r="M271" s="162"/>
      <c r="N271" s="124"/>
      <c r="O271" s="162"/>
      <c r="P271" s="83"/>
      <c r="Q271" s="83">
        <f>IFERROR(VLOOKUP(N271,入力表リスト!$A$3:$B$82,2,FALSE),0)</f>
        <v>0</v>
      </c>
      <c r="R271" s="83">
        <f t="shared" si="141"/>
        <v>0</v>
      </c>
      <c r="S271" s="83">
        <f t="shared" si="130"/>
        <v>0</v>
      </c>
      <c r="T271" s="124"/>
      <c r="U271" s="98"/>
      <c r="V271" s="162"/>
      <c r="W271" s="124"/>
      <c r="X271" s="162"/>
      <c r="Y271" s="162"/>
      <c r="Z271" s="124"/>
      <c r="AA271" s="162"/>
      <c r="AB271" s="162"/>
      <c r="AC271" s="83">
        <f>IFERROR(VLOOKUP(Z271,入力表リスト!$A$3:$B$82,2,FALSE),0)</f>
        <v>0</v>
      </c>
      <c r="AD271" s="83">
        <f t="shared" si="136"/>
        <v>0</v>
      </c>
      <c r="AE271" s="83">
        <f t="shared" si="131"/>
        <v>0</v>
      </c>
      <c r="AF271" s="124"/>
      <c r="AG271" s="125"/>
      <c r="AH271" s="83">
        <v>1</v>
      </c>
      <c r="AI271" s="24" t="s">
        <v>973</v>
      </c>
      <c r="AJ271" s="83"/>
      <c r="AK271" s="83">
        <v>1</v>
      </c>
      <c r="AL271" s="24" t="s">
        <v>1126</v>
      </c>
      <c r="AM271" s="83">
        <v>1</v>
      </c>
      <c r="AN271" s="83">
        <v>2400</v>
      </c>
      <c r="AO271" s="83">
        <f>IFERROR(VLOOKUP(AL271,入力表リスト!$A$3:$B$82,2,FALSE),0)</f>
        <v>47</v>
      </c>
      <c r="AP271" s="83">
        <f t="shared" si="137"/>
        <v>112.8</v>
      </c>
      <c r="AQ271" s="83">
        <f t="shared" si="132"/>
        <v>3384</v>
      </c>
      <c r="AR271" s="26" t="s">
        <v>1379</v>
      </c>
      <c r="AS271" s="125"/>
      <c r="AT271" s="20"/>
      <c r="AU271" s="20"/>
      <c r="AV271" s="96">
        <f t="shared" si="133"/>
        <v>2400</v>
      </c>
      <c r="AW271" s="20"/>
      <c r="AX271" s="20">
        <f t="shared" si="140"/>
        <v>0</v>
      </c>
      <c r="AY271" s="20">
        <f t="shared" si="138"/>
        <v>0</v>
      </c>
      <c r="AZ271" s="96">
        <f t="shared" si="142"/>
        <v>112.8</v>
      </c>
      <c r="BA271" s="96">
        <f t="shared" si="143"/>
        <v>3384</v>
      </c>
      <c r="BB271" s="20"/>
      <c r="BC271" s="20"/>
      <c r="BD271" s="20"/>
      <c r="BE271" s="20">
        <f t="shared" si="139"/>
        <v>0</v>
      </c>
      <c r="BF271" s="99"/>
      <c r="BG271" s="100"/>
      <c r="BH271" s="101"/>
      <c r="BI271" s="20"/>
      <c r="BJ271" s="20"/>
      <c r="BK271" s="85"/>
      <c r="BL271" s="64">
        <f t="shared" si="134"/>
        <v>1</v>
      </c>
      <c r="BM271" s="64">
        <f t="shared" si="135"/>
        <v>1</v>
      </c>
      <c r="BN271" s="64"/>
    </row>
    <row r="272" spans="1:66" s="60" customFormat="1" x14ac:dyDescent="0.45">
      <c r="A272" s="64"/>
      <c r="B272" s="23">
        <v>167</v>
      </c>
      <c r="C272" s="23">
        <v>18</v>
      </c>
      <c r="D272" s="23" t="s">
        <v>781</v>
      </c>
      <c r="E272" s="107" t="s">
        <v>1380</v>
      </c>
      <c r="F272" s="138" t="s">
        <v>297</v>
      </c>
      <c r="G272" s="122" t="s">
        <v>418</v>
      </c>
      <c r="H272" s="108" t="s">
        <v>425</v>
      </c>
      <c r="I272" s="138" t="s">
        <v>514</v>
      </c>
      <c r="J272" s="83"/>
      <c r="K272" s="24"/>
      <c r="L272" s="24"/>
      <c r="M272" s="83"/>
      <c r="N272" s="24"/>
      <c r="O272" s="83"/>
      <c r="P272" s="83"/>
      <c r="Q272" s="83">
        <f>IFERROR(VLOOKUP(N272,入力表リスト!$A$3:$B$82,2,FALSE),0)</f>
        <v>0</v>
      </c>
      <c r="R272" s="83">
        <f t="shared" si="141"/>
        <v>0</v>
      </c>
      <c r="S272" s="83">
        <f t="shared" si="130"/>
        <v>0</v>
      </c>
      <c r="T272" s="26"/>
      <c r="U272" s="98"/>
      <c r="V272" s="83">
        <v>4</v>
      </c>
      <c r="W272" s="24" t="s">
        <v>1312</v>
      </c>
      <c r="X272" s="83"/>
      <c r="Y272" s="83">
        <v>4</v>
      </c>
      <c r="Z272" s="24" t="s">
        <v>1126</v>
      </c>
      <c r="AA272" s="83">
        <v>4</v>
      </c>
      <c r="AB272" s="83">
        <v>3285</v>
      </c>
      <c r="AC272" s="83">
        <f>IFERROR(VLOOKUP(Z272,入力表リスト!$A$3:$B$82,2,FALSE),0)</f>
        <v>47</v>
      </c>
      <c r="AD272" s="83">
        <f t="shared" si="136"/>
        <v>617.58000000000004</v>
      </c>
      <c r="AE272" s="83">
        <f t="shared" si="131"/>
        <v>18527.400000000001</v>
      </c>
      <c r="AF272" s="104" t="s">
        <v>798</v>
      </c>
      <c r="AG272" s="125"/>
      <c r="AH272" s="83"/>
      <c r="AI272" s="24"/>
      <c r="AJ272" s="83"/>
      <c r="AK272" s="83"/>
      <c r="AL272" s="24"/>
      <c r="AM272" s="83"/>
      <c r="AN272" s="83"/>
      <c r="AO272" s="83">
        <f>IFERROR(VLOOKUP(AL272,入力表リスト!$A$3:$B$82,2,FALSE),0)</f>
        <v>0</v>
      </c>
      <c r="AP272" s="83">
        <f t="shared" si="137"/>
        <v>0</v>
      </c>
      <c r="AQ272" s="83">
        <f t="shared" si="132"/>
        <v>0</v>
      </c>
      <c r="AR272" s="104"/>
      <c r="AS272" s="125"/>
      <c r="AT272" s="20"/>
      <c r="AU272" s="20"/>
      <c r="AV272" s="96">
        <f t="shared" si="133"/>
        <v>3285</v>
      </c>
      <c r="AW272" s="20"/>
      <c r="AX272" s="20">
        <f t="shared" si="140"/>
        <v>0</v>
      </c>
      <c r="AY272" s="20">
        <f t="shared" si="138"/>
        <v>0</v>
      </c>
      <c r="AZ272" s="96">
        <f t="shared" si="142"/>
        <v>617.58000000000004</v>
      </c>
      <c r="BA272" s="96">
        <f t="shared" si="143"/>
        <v>18527.400000000001</v>
      </c>
      <c r="BB272" s="20"/>
      <c r="BC272" s="20"/>
      <c r="BD272" s="20"/>
      <c r="BE272" s="20">
        <f t="shared" si="139"/>
        <v>0</v>
      </c>
      <c r="BF272" s="99"/>
      <c r="BG272" s="100"/>
      <c r="BH272" s="101"/>
      <c r="BI272" s="20"/>
      <c r="BJ272" s="20"/>
      <c r="BK272" s="85"/>
      <c r="BL272" s="64">
        <f t="shared" si="134"/>
        <v>4</v>
      </c>
      <c r="BM272" s="64">
        <f t="shared" si="135"/>
        <v>4</v>
      </c>
      <c r="BN272" s="64"/>
    </row>
    <row r="273" spans="1:66" s="58" customFormat="1" x14ac:dyDescent="0.45">
      <c r="A273" s="64"/>
      <c r="B273" s="126">
        <v>167</v>
      </c>
      <c r="C273" s="23">
        <v>19</v>
      </c>
      <c r="D273" s="126" t="s">
        <v>781</v>
      </c>
      <c r="E273" s="21" t="s">
        <v>800</v>
      </c>
      <c r="F273" s="26" t="s">
        <v>297</v>
      </c>
      <c r="G273" s="4" t="s">
        <v>418</v>
      </c>
      <c r="H273" s="3" t="s">
        <v>425</v>
      </c>
      <c r="I273" s="26" t="s">
        <v>514</v>
      </c>
      <c r="J273" s="162"/>
      <c r="K273" s="124"/>
      <c r="L273" s="124"/>
      <c r="M273" s="162"/>
      <c r="N273" s="124"/>
      <c r="O273" s="162"/>
      <c r="P273" s="83"/>
      <c r="Q273" s="83">
        <f>IFERROR(VLOOKUP(N273,入力表リスト!$A$3:$B$82,2,FALSE),0)</f>
        <v>0</v>
      </c>
      <c r="R273" s="83">
        <f t="shared" si="141"/>
        <v>0</v>
      </c>
      <c r="S273" s="83">
        <f t="shared" si="130"/>
        <v>0</v>
      </c>
      <c r="T273" s="124"/>
      <c r="U273" s="98"/>
      <c r="V273" s="83"/>
      <c r="W273" s="24"/>
      <c r="X273" s="83"/>
      <c r="Y273" s="83"/>
      <c r="Z273" s="24"/>
      <c r="AA273" s="83"/>
      <c r="AB273" s="83"/>
      <c r="AC273" s="83">
        <f>IFERROR(VLOOKUP(Z273,入力表リスト!$A$3:$B$82,2,FALSE),0)</f>
        <v>0</v>
      </c>
      <c r="AD273" s="83">
        <f t="shared" si="136"/>
        <v>0</v>
      </c>
      <c r="AE273" s="83">
        <f t="shared" si="131"/>
        <v>0</v>
      </c>
      <c r="AF273" s="26"/>
      <c r="AG273" s="98"/>
      <c r="AH273" s="83">
        <v>2</v>
      </c>
      <c r="AI273" s="24" t="s">
        <v>1217</v>
      </c>
      <c r="AJ273" s="83"/>
      <c r="AK273" s="83">
        <v>2</v>
      </c>
      <c r="AL273" s="24" t="s">
        <v>1053</v>
      </c>
      <c r="AM273" s="83">
        <v>2</v>
      </c>
      <c r="AN273" s="83">
        <v>240</v>
      </c>
      <c r="AO273" s="83">
        <f>IFERROR(VLOOKUP(AL273,入力表リスト!$A$3:$B$82,2,FALSE),0)</f>
        <v>40</v>
      </c>
      <c r="AP273" s="83">
        <f t="shared" si="137"/>
        <v>19.2</v>
      </c>
      <c r="AQ273" s="83">
        <f t="shared" si="132"/>
        <v>576</v>
      </c>
      <c r="AR273" s="26" t="s">
        <v>1381</v>
      </c>
      <c r="AS273" s="98"/>
      <c r="AT273" s="20"/>
      <c r="AU273" s="20"/>
      <c r="AV273" s="96">
        <f t="shared" si="133"/>
        <v>240</v>
      </c>
      <c r="AW273" s="20"/>
      <c r="AX273" s="20">
        <f t="shared" si="140"/>
        <v>0</v>
      </c>
      <c r="AY273" s="20">
        <f t="shared" si="138"/>
        <v>0</v>
      </c>
      <c r="AZ273" s="96">
        <f t="shared" si="142"/>
        <v>19.2</v>
      </c>
      <c r="BA273" s="96">
        <f t="shared" si="143"/>
        <v>576</v>
      </c>
      <c r="BB273" s="20"/>
      <c r="BC273" s="20"/>
      <c r="BD273" s="20"/>
      <c r="BE273" s="20">
        <f t="shared" si="139"/>
        <v>0</v>
      </c>
      <c r="BF273" s="99"/>
      <c r="BG273" s="100"/>
      <c r="BH273" s="101"/>
      <c r="BI273" s="20"/>
      <c r="BJ273" s="20"/>
      <c r="BK273" s="64"/>
      <c r="BL273" s="64">
        <f t="shared" si="134"/>
        <v>2</v>
      </c>
      <c r="BM273" s="64">
        <f t="shared" si="135"/>
        <v>2</v>
      </c>
      <c r="BN273" s="64"/>
    </row>
    <row r="274" spans="1:66" s="58" customFormat="1" x14ac:dyDescent="0.45">
      <c r="A274" s="64"/>
      <c r="B274" s="126">
        <v>167</v>
      </c>
      <c r="C274" s="23">
        <v>20</v>
      </c>
      <c r="D274" s="126" t="s">
        <v>781</v>
      </c>
      <c r="E274" s="21" t="s">
        <v>800</v>
      </c>
      <c r="F274" s="26" t="s">
        <v>297</v>
      </c>
      <c r="G274" s="4" t="s">
        <v>418</v>
      </c>
      <c r="H274" s="3" t="s">
        <v>425</v>
      </c>
      <c r="I274" s="110" t="s">
        <v>514</v>
      </c>
      <c r="J274" s="162"/>
      <c r="K274" s="124"/>
      <c r="L274" s="124"/>
      <c r="M274" s="162"/>
      <c r="N274" s="124"/>
      <c r="O274" s="162"/>
      <c r="P274" s="83"/>
      <c r="Q274" s="83">
        <f>IFERROR(VLOOKUP(N274,入力表リスト!$A$3:$B$82,2,FALSE),0)</f>
        <v>0</v>
      </c>
      <c r="R274" s="83">
        <f t="shared" si="141"/>
        <v>0</v>
      </c>
      <c r="S274" s="83">
        <f t="shared" si="130"/>
        <v>0</v>
      </c>
      <c r="T274" s="124"/>
      <c r="U274" s="98"/>
      <c r="V274" s="83"/>
      <c r="W274" s="24"/>
      <c r="X274" s="83"/>
      <c r="Y274" s="83"/>
      <c r="Z274" s="24"/>
      <c r="AA274" s="83"/>
      <c r="AB274" s="83"/>
      <c r="AC274" s="83">
        <f>IFERROR(VLOOKUP(Z274,入力表リスト!$A$3:$B$82,2,FALSE),0)</f>
        <v>0</v>
      </c>
      <c r="AD274" s="83">
        <f t="shared" si="136"/>
        <v>0</v>
      </c>
      <c r="AE274" s="83">
        <f t="shared" si="131"/>
        <v>0</v>
      </c>
      <c r="AF274" s="26"/>
      <c r="AG274" s="98"/>
      <c r="AH274" s="83">
        <v>12</v>
      </c>
      <c r="AI274" s="24" t="s">
        <v>933</v>
      </c>
      <c r="AJ274" s="83"/>
      <c r="AK274" s="83">
        <v>6</v>
      </c>
      <c r="AL274" s="24" t="s">
        <v>1218</v>
      </c>
      <c r="AM274" s="83">
        <v>12</v>
      </c>
      <c r="AN274" s="83">
        <v>240</v>
      </c>
      <c r="AO274" s="83">
        <f>IFERROR(VLOOKUP(AL274,入力表リスト!$A$3:$B$82,2,FALSE),0)</f>
        <v>42</v>
      </c>
      <c r="AP274" s="83">
        <f t="shared" si="137"/>
        <v>120.96</v>
      </c>
      <c r="AQ274" s="83">
        <f t="shared" si="132"/>
        <v>3628.7999999999997</v>
      </c>
      <c r="AR274" s="26"/>
      <c r="AS274" s="98"/>
      <c r="AT274" s="20"/>
      <c r="AU274" s="20"/>
      <c r="AV274" s="96">
        <f t="shared" si="133"/>
        <v>240</v>
      </c>
      <c r="AW274" s="20"/>
      <c r="AX274" s="20">
        <f t="shared" si="140"/>
        <v>0</v>
      </c>
      <c r="AY274" s="20">
        <f t="shared" si="138"/>
        <v>0</v>
      </c>
      <c r="AZ274" s="96">
        <f t="shared" si="142"/>
        <v>120.96</v>
      </c>
      <c r="BA274" s="96">
        <f t="shared" si="143"/>
        <v>3628.7999999999997</v>
      </c>
      <c r="BB274" s="20"/>
      <c r="BC274" s="20"/>
      <c r="BD274" s="20"/>
      <c r="BE274" s="20">
        <f t="shared" si="139"/>
        <v>0</v>
      </c>
      <c r="BF274" s="99"/>
      <c r="BG274" s="100"/>
      <c r="BH274" s="101"/>
      <c r="BI274" s="20"/>
      <c r="BJ274" s="20"/>
      <c r="BK274" s="64"/>
      <c r="BL274" s="64">
        <f t="shared" si="134"/>
        <v>12</v>
      </c>
      <c r="BM274" s="64">
        <f t="shared" si="135"/>
        <v>12</v>
      </c>
      <c r="BN274" s="64"/>
    </row>
    <row r="275" spans="1:66" s="58" customFormat="1" x14ac:dyDescent="0.45">
      <c r="A275" s="64"/>
      <c r="B275" s="48">
        <v>168</v>
      </c>
      <c r="C275" s="48">
        <v>1</v>
      </c>
      <c r="D275" s="48" t="s">
        <v>781</v>
      </c>
      <c r="E275" s="19" t="s">
        <v>84</v>
      </c>
      <c r="F275" s="2" t="s">
        <v>281</v>
      </c>
      <c r="G275" s="4" t="s">
        <v>414</v>
      </c>
      <c r="H275" s="3" t="s">
        <v>425</v>
      </c>
      <c r="I275" s="11" t="s">
        <v>498</v>
      </c>
      <c r="J275" s="83">
        <v>1</v>
      </c>
      <c r="K275" s="24" t="s">
        <v>874</v>
      </c>
      <c r="L275" s="24"/>
      <c r="M275" s="83">
        <v>1</v>
      </c>
      <c r="N275" s="24" t="s">
        <v>1390</v>
      </c>
      <c r="O275" s="83">
        <v>1</v>
      </c>
      <c r="P275" s="83">
        <v>3285</v>
      </c>
      <c r="Q275" s="83">
        <f>IFERROR(VLOOKUP(N275,入力表リスト!$A$3:$B$82,2,FALSE),0)</f>
        <v>250</v>
      </c>
      <c r="R275" s="83">
        <f t="shared" si="141"/>
        <v>821.25</v>
      </c>
      <c r="S275" s="83">
        <f t="shared" ref="S275:S338" si="144">R275*$AY$10</f>
        <v>24637.5</v>
      </c>
      <c r="T275" s="26"/>
      <c r="U275" s="98"/>
      <c r="V275" s="83"/>
      <c r="W275" s="24"/>
      <c r="X275" s="83"/>
      <c r="Y275" s="83"/>
      <c r="Z275" s="24"/>
      <c r="AA275" s="83"/>
      <c r="AB275" s="83"/>
      <c r="AC275" s="83">
        <f>IFERROR(VLOOKUP(Z275,入力表リスト!$A$3:$B$82,2,FALSE),0)</f>
        <v>0</v>
      </c>
      <c r="AD275" s="83">
        <f t="shared" si="136"/>
        <v>0</v>
      </c>
      <c r="AE275" s="83">
        <f t="shared" ref="AE275:AE338" si="145">AD275*$AY$10</f>
        <v>0</v>
      </c>
      <c r="AF275" s="26"/>
      <c r="AG275" s="98"/>
      <c r="AH275" s="83"/>
      <c r="AI275" s="24"/>
      <c r="AJ275" s="83"/>
      <c r="AK275" s="83"/>
      <c r="AL275" s="24"/>
      <c r="AM275" s="83"/>
      <c r="AN275" s="83"/>
      <c r="AO275" s="83">
        <f>IFERROR(VLOOKUP(AL275,入力表リスト!$A$3:$B$82,2,FALSE),0)</f>
        <v>0</v>
      </c>
      <c r="AP275" s="83">
        <f t="shared" si="137"/>
        <v>0</v>
      </c>
      <c r="AQ275" s="83">
        <f t="shared" ref="AQ275:AQ338" si="146">AP275*$AY$10</f>
        <v>0</v>
      </c>
      <c r="AR275" s="26"/>
      <c r="AS275" s="98"/>
      <c r="AT275" s="20"/>
      <c r="AU275" s="20"/>
      <c r="AV275" s="96">
        <f t="shared" ref="AV275:AV338" si="147">P275+AB275+AN275</f>
        <v>3285</v>
      </c>
      <c r="AW275" s="20"/>
      <c r="AX275" s="20">
        <f t="shared" si="140"/>
        <v>0</v>
      </c>
      <c r="AY275" s="20">
        <f t="shared" si="138"/>
        <v>0</v>
      </c>
      <c r="AZ275" s="96">
        <f t="shared" si="142"/>
        <v>821.25</v>
      </c>
      <c r="BA275" s="96">
        <f t="shared" si="143"/>
        <v>24637.5</v>
      </c>
      <c r="BB275" s="20"/>
      <c r="BC275" s="20"/>
      <c r="BD275" s="20"/>
      <c r="BE275" s="20">
        <f t="shared" si="139"/>
        <v>0</v>
      </c>
      <c r="BF275" s="99"/>
      <c r="BG275" s="100"/>
      <c r="BH275" s="101"/>
      <c r="BI275" s="20"/>
      <c r="BJ275" s="20"/>
      <c r="BK275" s="64"/>
      <c r="BL275" s="64">
        <f t="shared" ref="BL275:BL338" si="148">SUM(J275,V275,AH275)</f>
        <v>1</v>
      </c>
      <c r="BM275" s="64">
        <f t="shared" ref="BM275:BM338" si="149">SUM(O275,AA275,AM275)</f>
        <v>1</v>
      </c>
      <c r="BN275" s="64"/>
    </row>
    <row r="276" spans="1:66" s="58" customFormat="1" x14ac:dyDescent="0.45">
      <c r="A276" s="64"/>
      <c r="B276" s="48">
        <v>168</v>
      </c>
      <c r="C276" s="130">
        <v>2</v>
      </c>
      <c r="D276" s="48" t="s">
        <v>781</v>
      </c>
      <c r="E276" s="19" t="s">
        <v>84</v>
      </c>
      <c r="F276" s="2" t="s">
        <v>281</v>
      </c>
      <c r="G276" s="4" t="s">
        <v>414</v>
      </c>
      <c r="H276" s="3" t="s">
        <v>425</v>
      </c>
      <c r="I276" s="11" t="s">
        <v>1268</v>
      </c>
      <c r="J276" s="83">
        <v>2</v>
      </c>
      <c r="K276" s="24" t="s">
        <v>1448</v>
      </c>
      <c r="L276" s="24"/>
      <c r="M276" s="83">
        <v>2</v>
      </c>
      <c r="N276" s="24" t="s">
        <v>887</v>
      </c>
      <c r="O276" s="83">
        <v>2</v>
      </c>
      <c r="P276" s="83">
        <v>3285</v>
      </c>
      <c r="Q276" s="83">
        <f>IFERROR(VLOOKUP(N276,入力表リスト!$A$3:$B$82,2,FALSE),0)</f>
        <v>300</v>
      </c>
      <c r="R276" s="83">
        <f t="shared" si="141"/>
        <v>1971</v>
      </c>
      <c r="S276" s="83">
        <f t="shared" si="144"/>
        <v>59130</v>
      </c>
      <c r="T276" s="26"/>
      <c r="U276" s="98"/>
      <c r="V276" s="83"/>
      <c r="W276" s="24"/>
      <c r="X276" s="83"/>
      <c r="Y276" s="83"/>
      <c r="Z276" s="24"/>
      <c r="AA276" s="83"/>
      <c r="AB276" s="83"/>
      <c r="AC276" s="83">
        <f>IFERROR(VLOOKUP(Z276,入力表リスト!$A$3:$B$82,2,FALSE),0)</f>
        <v>0</v>
      </c>
      <c r="AD276" s="83">
        <f t="shared" ref="AD276:AD339" si="150">AA276*AB276*AC276/1000</f>
        <v>0</v>
      </c>
      <c r="AE276" s="83">
        <f t="shared" si="145"/>
        <v>0</v>
      </c>
      <c r="AF276" s="26"/>
      <c r="AG276" s="98"/>
      <c r="AH276" s="83"/>
      <c r="AI276" s="24"/>
      <c r="AJ276" s="83"/>
      <c r="AK276" s="83"/>
      <c r="AL276" s="24"/>
      <c r="AM276" s="83"/>
      <c r="AN276" s="83"/>
      <c r="AO276" s="83">
        <f>IFERROR(VLOOKUP(AL276,入力表リスト!$A$3:$B$82,2,FALSE),0)</f>
        <v>0</v>
      </c>
      <c r="AP276" s="83">
        <f t="shared" ref="AP276:AP339" si="151">AM276*AN276*AO276/1000</f>
        <v>0</v>
      </c>
      <c r="AQ276" s="83">
        <f t="shared" si="146"/>
        <v>0</v>
      </c>
      <c r="AR276" s="26"/>
      <c r="AS276" s="98"/>
      <c r="AT276" s="20"/>
      <c r="AU276" s="20"/>
      <c r="AV276" s="96">
        <f t="shared" si="147"/>
        <v>3285</v>
      </c>
      <c r="AW276" s="20"/>
      <c r="AX276" s="20">
        <f t="shared" si="140"/>
        <v>0</v>
      </c>
      <c r="AY276" s="20">
        <f t="shared" ref="AY276:AY339" si="152">AX276*$AY$10</f>
        <v>0</v>
      </c>
      <c r="AZ276" s="96">
        <f t="shared" si="142"/>
        <v>1971</v>
      </c>
      <c r="BA276" s="96">
        <f t="shared" si="143"/>
        <v>59130</v>
      </c>
      <c r="BB276" s="20"/>
      <c r="BC276" s="20"/>
      <c r="BD276" s="20"/>
      <c r="BE276" s="20">
        <f t="shared" ref="BE276:BE339" si="153">SUM(BB276:BD276)</f>
        <v>0</v>
      </c>
      <c r="BF276" s="99"/>
      <c r="BG276" s="100"/>
      <c r="BH276" s="101"/>
      <c r="BI276" s="20"/>
      <c r="BJ276" s="20"/>
      <c r="BK276" s="64"/>
      <c r="BL276" s="64">
        <f t="shared" si="148"/>
        <v>2</v>
      </c>
      <c r="BM276" s="64">
        <f t="shared" si="149"/>
        <v>2</v>
      </c>
      <c r="BN276" s="64"/>
    </row>
    <row r="277" spans="1:66" s="58" customFormat="1" x14ac:dyDescent="0.45">
      <c r="A277" s="64"/>
      <c r="B277" s="129">
        <v>169</v>
      </c>
      <c r="C277" s="148">
        <v>1</v>
      </c>
      <c r="D277" s="129" t="s">
        <v>781</v>
      </c>
      <c r="E277" s="21" t="s">
        <v>102</v>
      </c>
      <c r="F277" s="2" t="s">
        <v>301</v>
      </c>
      <c r="G277" s="4" t="s">
        <v>417</v>
      </c>
      <c r="H277" s="3" t="s">
        <v>425</v>
      </c>
      <c r="I277" s="11" t="s">
        <v>518</v>
      </c>
      <c r="J277" s="83">
        <v>10</v>
      </c>
      <c r="K277" s="24" t="s">
        <v>807</v>
      </c>
      <c r="L277" s="24"/>
      <c r="M277" s="83">
        <v>10</v>
      </c>
      <c r="N277" s="24" t="s">
        <v>1269</v>
      </c>
      <c r="O277" s="83">
        <v>10</v>
      </c>
      <c r="P277" s="83">
        <v>3285</v>
      </c>
      <c r="Q277" s="83">
        <f>IFERROR(VLOOKUP(N277,入力表リスト!$A$3:$B$82,2,FALSE),0)</f>
        <v>300</v>
      </c>
      <c r="R277" s="83">
        <f t="shared" si="141"/>
        <v>9855</v>
      </c>
      <c r="S277" s="83">
        <f t="shared" si="144"/>
        <v>295650</v>
      </c>
      <c r="T277" s="26"/>
      <c r="U277" s="98"/>
      <c r="V277" s="83"/>
      <c r="W277" s="24"/>
      <c r="X277" s="83"/>
      <c r="Y277" s="83"/>
      <c r="Z277" s="24"/>
      <c r="AA277" s="83"/>
      <c r="AB277" s="83"/>
      <c r="AC277" s="83">
        <f>IFERROR(VLOOKUP(Z277,入力表リスト!$A$3:$B$82,2,FALSE),0)</f>
        <v>0</v>
      </c>
      <c r="AD277" s="83">
        <f t="shared" si="150"/>
        <v>0</v>
      </c>
      <c r="AE277" s="83">
        <f t="shared" si="145"/>
        <v>0</v>
      </c>
      <c r="AF277" s="26"/>
      <c r="AG277" s="98"/>
      <c r="AH277" s="83"/>
      <c r="AI277" s="24"/>
      <c r="AJ277" s="83"/>
      <c r="AK277" s="83"/>
      <c r="AL277" s="24"/>
      <c r="AM277" s="83"/>
      <c r="AN277" s="83"/>
      <c r="AO277" s="83">
        <f>IFERROR(VLOOKUP(AL277,入力表リスト!$A$3:$B$82,2,FALSE),0)</f>
        <v>0</v>
      </c>
      <c r="AP277" s="83">
        <f t="shared" si="151"/>
        <v>0</v>
      </c>
      <c r="AQ277" s="83">
        <f t="shared" si="146"/>
        <v>0</v>
      </c>
      <c r="AR277" s="26"/>
      <c r="AS277" s="98"/>
      <c r="AT277" s="20"/>
      <c r="AU277" s="20"/>
      <c r="AV277" s="96">
        <f t="shared" si="147"/>
        <v>3285</v>
      </c>
      <c r="AW277" s="20"/>
      <c r="AX277" s="20">
        <f t="shared" ref="AX277:AX340" si="154">AU277*AV277*AW277/1000</f>
        <v>0</v>
      </c>
      <c r="AY277" s="20">
        <f t="shared" si="152"/>
        <v>0</v>
      </c>
      <c r="AZ277" s="96">
        <f t="shared" si="142"/>
        <v>9855</v>
      </c>
      <c r="BA277" s="96">
        <f t="shared" si="143"/>
        <v>295650</v>
      </c>
      <c r="BB277" s="20"/>
      <c r="BC277" s="20"/>
      <c r="BD277" s="20"/>
      <c r="BE277" s="20">
        <f t="shared" si="153"/>
        <v>0</v>
      </c>
      <c r="BF277" s="99"/>
      <c r="BG277" s="100"/>
      <c r="BH277" s="101"/>
      <c r="BI277" s="102" t="s">
        <v>787</v>
      </c>
      <c r="BJ277" s="103">
        <v>661</v>
      </c>
      <c r="BK277" s="64"/>
      <c r="BL277" s="64">
        <f t="shared" si="148"/>
        <v>10</v>
      </c>
      <c r="BM277" s="64">
        <f t="shared" si="149"/>
        <v>10</v>
      </c>
      <c r="BN277" s="64"/>
    </row>
    <row r="278" spans="1:66" s="58" customFormat="1" ht="18" customHeight="1" x14ac:dyDescent="0.45">
      <c r="A278" s="64"/>
      <c r="B278" s="148">
        <v>169</v>
      </c>
      <c r="C278" s="148">
        <v>2</v>
      </c>
      <c r="D278" s="148" t="s">
        <v>781</v>
      </c>
      <c r="E278" s="109" t="s">
        <v>1259</v>
      </c>
      <c r="F278" s="110" t="s">
        <v>301</v>
      </c>
      <c r="G278" s="122" t="s">
        <v>1270</v>
      </c>
      <c r="H278" s="108" t="s">
        <v>425</v>
      </c>
      <c r="I278" s="11" t="s">
        <v>518</v>
      </c>
      <c r="J278" s="164"/>
      <c r="K278" s="149"/>
      <c r="L278" s="149"/>
      <c r="M278" s="164"/>
      <c r="N278" s="149"/>
      <c r="O278" s="164"/>
      <c r="P278" s="96"/>
      <c r="Q278" s="83">
        <f>IFERROR(VLOOKUP(N278,入力表リスト!$A$3:$B$82,2,FALSE),0)</f>
        <v>0</v>
      </c>
      <c r="R278" s="83">
        <f t="shared" si="141"/>
        <v>0</v>
      </c>
      <c r="S278" s="83">
        <f t="shared" si="144"/>
        <v>0</v>
      </c>
      <c r="T278" s="149"/>
      <c r="U278" s="98"/>
      <c r="V278" s="83">
        <v>1</v>
      </c>
      <c r="W278" s="24" t="s">
        <v>1312</v>
      </c>
      <c r="X278" s="83"/>
      <c r="Y278" s="83">
        <v>1</v>
      </c>
      <c r="Z278" s="24" t="s">
        <v>1126</v>
      </c>
      <c r="AA278" s="83">
        <v>1</v>
      </c>
      <c r="AB278" s="83">
        <v>3285</v>
      </c>
      <c r="AC278" s="83">
        <f>IFERROR(VLOOKUP(Z278,入力表リスト!$A$3:$B$82,2,FALSE),0)</f>
        <v>47</v>
      </c>
      <c r="AD278" s="83">
        <f t="shared" si="150"/>
        <v>154.39500000000001</v>
      </c>
      <c r="AE278" s="83">
        <f t="shared" si="145"/>
        <v>4631.8500000000004</v>
      </c>
      <c r="AF278" s="104" t="s">
        <v>798</v>
      </c>
      <c r="AG278" s="98"/>
      <c r="AH278" s="83"/>
      <c r="AI278" s="24"/>
      <c r="AJ278" s="83"/>
      <c r="AK278" s="83"/>
      <c r="AL278" s="24"/>
      <c r="AM278" s="83"/>
      <c r="AN278" s="83"/>
      <c r="AO278" s="83">
        <f>IFERROR(VLOOKUP(AL278,入力表リスト!$A$3:$B$82,2,FALSE),0)</f>
        <v>0</v>
      </c>
      <c r="AP278" s="83">
        <f t="shared" si="151"/>
        <v>0</v>
      </c>
      <c r="AQ278" s="83">
        <f t="shared" si="146"/>
        <v>0</v>
      </c>
      <c r="AR278" s="26"/>
      <c r="AS278" s="98"/>
      <c r="AT278" s="20"/>
      <c r="AU278" s="20"/>
      <c r="AV278" s="96">
        <f t="shared" si="147"/>
        <v>3285</v>
      </c>
      <c r="AW278" s="20"/>
      <c r="AX278" s="20">
        <f t="shared" si="154"/>
        <v>0</v>
      </c>
      <c r="AY278" s="20">
        <f t="shared" si="152"/>
        <v>0</v>
      </c>
      <c r="AZ278" s="96">
        <f t="shared" si="142"/>
        <v>154.39500000000001</v>
      </c>
      <c r="BA278" s="96">
        <f t="shared" si="143"/>
        <v>4631.8500000000004</v>
      </c>
      <c r="BB278" s="20"/>
      <c r="BC278" s="20"/>
      <c r="BD278" s="20"/>
      <c r="BE278" s="20">
        <f t="shared" si="153"/>
        <v>0</v>
      </c>
      <c r="BF278" s="99"/>
      <c r="BG278" s="100"/>
      <c r="BH278" s="101"/>
      <c r="BI278" s="20"/>
      <c r="BJ278" s="20"/>
      <c r="BK278" s="64"/>
      <c r="BL278" s="64">
        <f t="shared" si="148"/>
        <v>1</v>
      </c>
      <c r="BM278" s="64">
        <f t="shared" si="149"/>
        <v>1</v>
      </c>
      <c r="BN278" s="64"/>
    </row>
    <row r="279" spans="1:66" s="58" customFormat="1" ht="18" customHeight="1" x14ac:dyDescent="0.45">
      <c r="A279" s="64"/>
      <c r="B279" s="148">
        <v>169</v>
      </c>
      <c r="C279" s="148">
        <v>3</v>
      </c>
      <c r="D279" s="148" t="s">
        <v>781</v>
      </c>
      <c r="E279" s="109" t="s">
        <v>1259</v>
      </c>
      <c r="F279" s="110" t="s">
        <v>301</v>
      </c>
      <c r="G279" s="122" t="s">
        <v>1270</v>
      </c>
      <c r="H279" s="108" t="s">
        <v>425</v>
      </c>
      <c r="I279" s="11" t="s">
        <v>518</v>
      </c>
      <c r="J279" s="164"/>
      <c r="K279" s="149"/>
      <c r="L279" s="149"/>
      <c r="M279" s="164"/>
      <c r="N279" s="149"/>
      <c r="O279" s="164"/>
      <c r="P279" s="96"/>
      <c r="Q279" s="83">
        <f>IFERROR(VLOOKUP(N279,入力表リスト!$A$3:$B$82,2,FALSE),0)</f>
        <v>0</v>
      </c>
      <c r="R279" s="83">
        <f t="shared" si="141"/>
        <v>0</v>
      </c>
      <c r="S279" s="83">
        <f t="shared" si="144"/>
        <v>0</v>
      </c>
      <c r="T279" s="149"/>
      <c r="U279" s="98"/>
      <c r="V279" s="83">
        <v>1</v>
      </c>
      <c r="W279" s="24" t="s">
        <v>1312</v>
      </c>
      <c r="X279" s="83"/>
      <c r="Y279" s="83">
        <v>1</v>
      </c>
      <c r="Z279" s="24" t="s">
        <v>1043</v>
      </c>
      <c r="AA279" s="83">
        <v>1</v>
      </c>
      <c r="AB279" s="83">
        <v>3285</v>
      </c>
      <c r="AC279" s="83">
        <f>IFERROR(VLOOKUP(Z279,入力表リスト!$A$3:$B$82,2,FALSE),0)</f>
        <v>34</v>
      </c>
      <c r="AD279" s="83">
        <f t="shared" si="150"/>
        <v>111.69</v>
      </c>
      <c r="AE279" s="83">
        <f t="shared" si="145"/>
        <v>3350.7</v>
      </c>
      <c r="AF279" s="104" t="s">
        <v>798</v>
      </c>
      <c r="AG279" s="98"/>
      <c r="AH279" s="83"/>
      <c r="AI279" s="24"/>
      <c r="AJ279" s="83"/>
      <c r="AK279" s="83"/>
      <c r="AL279" s="24"/>
      <c r="AM279" s="83"/>
      <c r="AN279" s="83"/>
      <c r="AO279" s="83">
        <f>IFERROR(VLOOKUP(AL279,入力表リスト!$A$3:$B$82,2,FALSE),0)</f>
        <v>0</v>
      </c>
      <c r="AP279" s="83">
        <f t="shared" si="151"/>
        <v>0</v>
      </c>
      <c r="AQ279" s="83">
        <f t="shared" si="146"/>
        <v>0</v>
      </c>
      <c r="AR279" s="26"/>
      <c r="AS279" s="98"/>
      <c r="AT279" s="20"/>
      <c r="AU279" s="20"/>
      <c r="AV279" s="96">
        <f t="shared" si="147"/>
        <v>3285</v>
      </c>
      <c r="AW279" s="20"/>
      <c r="AX279" s="20">
        <f t="shared" si="154"/>
        <v>0</v>
      </c>
      <c r="AY279" s="20">
        <f t="shared" si="152"/>
        <v>0</v>
      </c>
      <c r="AZ279" s="96">
        <f t="shared" si="142"/>
        <v>111.69</v>
      </c>
      <c r="BA279" s="96">
        <f t="shared" si="143"/>
        <v>3350.7</v>
      </c>
      <c r="BB279" s="20"/>
      <c r="BC279" s="20"/>
      <c r="BD279" s="20"/>
      <c r="BE279" s="20">
        <f t="shared" si="153"/>
        <v>0</v>
      </c>
      <c r="BF279" s="99"/>
      <c r="BG279" s="100"/>
      <c r="BH279" s="101"/>
      <c r="BI279" s="20"/>
      <c r="BJ279" s="20"/>
      <c r="BK279" s="64"/>
      <c r="BL279" s="64">
        <f t="shared" si="148"/>
        <v>1</v>
      </c>
      <c r="BM279" s="64">
        <f t="shared" si="149"/>
        <v>1</v>
      </c>
      <c r="BN279" s="64"/>
    </row>
    <row r="280" spans="1:66" s="58" customFormat="1" ht="18" customHeight="1" x14ac:dyDescent="0.45">
      <c r="A280" s="64"/>
      <c r="B280" s="148">
        <v>169</v>
      </c>
      <c r="C280" s="148">
        <v>4</v>
      </c>
      <c r="D280" s="148" t="s">
        <v>781</v>
      </c>
      <c r="E280" s="109" t="s">
        <v>1259</v>
      </c>
      <c r="F280" s="110" t="s">
        <v>301</v>
      </c>
      <c r="G280" s="122" t="s">
        <v>1270</v>
      </c>
      <c r="H280" s="108" t="s">
        <v>425</v>
      </c>
      <c r="I280" s="11" t="s">
        <v>518</v>
      </c>
      <c r="J280" s="164"/>
      <c r="K280" s="149"/>
      <c r="L280" s="149"/>
      <c r="M280" s="164"/>
      <c r="N280" s="149"/>
      <c r="O280" s="164"/>
      <c r="P280" s="96"/>
      <c r="Q280" s="83">
        <f>IFERROR(VLOOKUP(N280,入力表リスト!$A$3:$B$82,2,FALSE),0)</f>
        <v>0</v>
      </c>
      <c r="R280" s="83">
        <f t="shared" si="141"/>
        <v>0</v>
      </c>
      <c r="S280" s="83">
        <f t="shared" si="144"/>
        <v>0</v>
      </c>
      <c r="T280" s="149"/>
      <c r="U280" s="98"/>
      <c r="V280" s="83">
        <v>2</v>
      </c>
      <c r="W280" s="24" t="s">
        <v>1312</v>
      </c>
      <c r="X280" s="83"/>
      <c r="Y280" s="83">
        <v>2</v>
      </c>
      <c r="Z280" s="24" t="s">
        <v>1126</v>
      </c>
      <c r="AA280" s="83">
        <v>2</v>
      </c>
      <c r="AB280" s="83">
        <v>3285</v>
      </c>
      <c r="AC280" s="83">
        <f>IFERROR(VLOOKUP(Z280,入力表リスト!$A$3:$B$82,2,FALSE),0)</f>
        <v>47</v>
      </c>
      <c r="AD280" s="83">
        <f t="shared" si="150"/>
        <v>308.79000000000002</v>
      </c>
      <c r="AE280" s="83">
        <f t="shared" si="145"/>
        <v>9263.7000000000007</v>
      </c>
      <c r="AF280" s="104" t="s">
        <v>798</v>
      </c>
      <c r="AG280" s="98"/>
      <c r="AH280" s="83"/>
      <c r="AI280" s="24"/>
      <c r="AJ280" s="83"/>
      <c r="AK280" s="83"/>
      <c r="AL280" s="24"/>
      <c r="AM280" s="83"/>
      <c r="AN280" s="83"/>
      <c r="AO280" s="83">
        <f>IFERROR(VLOOKUP(AL280,入力表リスト!$A$3:$B$82,2,FALSE),0)</f>
        <v>0</v>
      </c>
      <c r="AP280" s="83">
        <f t="shared" si="151"/>
        <v>0</v>
      </c>
      <c r="AQ280" s="83">
        <f t="shared" si="146"/>
        <v>0</v>
      </c>
      <c r="AR280" s="26"/>
      <c r="AS280" s="98"/>
      <c r="AT280" s="20"/>
      <c r="AU280" s="20"/>
      <c r="AV280" s="96">
        <f t="shared" si="147"/>
        <v>3285</v>
      </c>
      <c r="AW280" s="20"/>
      <c r="AX280" s="20">
        <f t="shared" si="154"/>
        <v>0</v>
      </c>
      <c r="AY280" s="20">
        <f t="shared" si="152"/>
        <v>0</v>
      </c>
      <c r="AZ280" s="96">
        <f t="shared" si="142"/>
        <v>308.79000000000002</v>
      </c>
      <c r="BA280" s="96">
        <f t="shared" si="143"/>
        <v>9263.7000000000007</v>
      </c>
      <c r="BB280" s="20"/>
      <c r="BC280" s="20"/>
      <c r="BD280" s="20"/>
      <c r="BE280" s="20">
        <f t="shared" si="153"/>
        <v>0</v>
      </c>
      <c r="BF280" s="99"/>
      <c r="BG280" s="100"/>
      <c r="BH280" s="101"/>
      <c r="BI280" s="20"/>
      <c r="BJ280" s="20"/>
      <c r="BK280" s="64"/>
      <c r="BL280" s="64">
        <f t="shared" si="148"/>
        <v>2</v>
      </c>
      <c r="BM280" s="64">
        <f t="shared" si="149"/>
        <v>2</v>
      </c>
      <c r="BN280" s="64"/>
    </row>
    <row r="281" spans="1:66" s="58" customFormat="1" ht="18" customHeight="1" x14ac:dyDescent="0.45">
      <c r="A281" s="64"/>
      <c r="B281" s="148">
        <v>169</v>
      </c>
      <c r="C281" s="148">
        <v>5</v>
      </c>
      <c r="D281" s="148" t="s">
        <v>781</v>
      </c>
      <c r="E281" s="109" t="s">
        <v>1259</v>
      </c>
      <c r="F281" s="110" t="s">
        <v>301</v>
      </c>
      <c r="G281" s="122" t="s">
        <v>1270</v>
      </c>
      <c r="H281" s="108" t="s">
        <v>425</v>
      </c>
      <c r="I281" s="11" t="s">
        <v>518</v>
      </c>
      <c r="J281" s="164"/>
      <c r="K281" s="149"/>
      <c r="L281" s="149"/>
      <c r="M281" s="164"/>
      <c r="N281" s="149"/>
      <c r="O281" s="164"/>
      <c r="P281" s="96"/>
      <c r="Q281" s="83">
        <f>IFERROR(VLOOKUP(N281,入力表リスト!$A$3:$B$82,2,FALSE),0)</f>
        <v>0</v>
      </c>
      <c r="R281" s="83">
        <f t="shared" si="141"/>
        <v>0</v>
      </c>
      <c r="S281" s="83">
        <f t="shared" si="144"/>
        <v>0</v>
      </c>
      <c r="T281" s="149"/>
      <c r="U281" s="98"/>
      <c r="V281" s="83">
        <v>1</v>
      </c>
      <c r="W281" s="24" t="s">
        <v>1312</v>
      </c>
      <c r="X281" s="83"/>
      <c r="Y281" s="83">
        <v>1</v>
      </c>
      <c r="Z281" s="24" t="s">
        <v>1043</v>
      </c>
      <c r="AA281" s="83">
        <v>1</v>
      </c>
      <c r="AB281" s="83">
        <v>3285</v>
      </c>
      <c r="AC281" s="83">
        <f>IFERROR(VLOOKUP(Z281,入力表リスト!$A$3:$B$82,2,FALSE),0)</f>
        <v>34</v>
      </c>
      <c r="AD281" s="83">
        <f t="shared" si="150"/>
        <v>111.69</v>
      </c>
      <c r="AE281" s="83">
        <f t="shared" si="145"/>
        <v>3350.7</v>
      </c>
      <c r="AF281" s="104" t="s">
        <v>798</v>
      </c>
      <c r="AG281" s="98"/>
      <c r="AH281" s="83"/>
      <c r="AI281" s="24"/>
      <c r="AJ281" s="83"/>
      <c r="AK281" s="83"/>
      <c r="AL281" s="24"/>
      <c r="AM281" s="83"/>
      <c r="AN281" s="83"/>
      <c r="AO281" s="83">
        <f>IFERROR(VLOOKUP(AL281,入力表リスト!$A$3:$B$82,2,FALSE),0)</f>
        <v>0</v>
      </c>
      <c r="AP281" s="83">
        <f t="shared" si="151"/>
        <v>0</v>
      </c>
      <c r="AQ281" s="83">
        <f t="shared" si="146"/>
        <v>0</v>
      </c>
      <c r="AR281" s="26"/>
      <c r="AS281" s="98"/>
      <c r="AT281" s="20"/>
      <c r="AU281" s="20"/>
      <c r="AV281" s="96">
        <f t="shared" si="147"/>
        <v>3285</v>
      </c>
      <c r="AW281" s="20"/>
      <c r="AX281" s="20">
        <f t="shared" si="154"/>
        <v>0</v>
      </c>
      <c r="AY281" s="20">
        <f t="shared" si="152"/>
        <v>0</v>
      </c>
      <c r="AZ281" s="96">
        <f t="shared" si="142"/>
        <v>111.69</v>
      </c>
      <c r="BA281" s="96">
        <f t="shared" si="143"/>
        <v>3350.7</v>
      </c>
      <c r="BB281" s="20"/>
      <c r="BC281" s="20"/>
      <c r="BD281" s="20"/>
      <c r="BE281" s="20">
        <f t="shared" si="153"/>
        <v>0</v>
      </c>
      <c r="BF281" s="99"/>
      <c r="BG281" s="100"/>
      <c r="BH281" s="101"/>
      <c r="BI281" s="20"/>
      <c r="BJ281" s="20"/>
      <c r="BK281" s="64"/>
      <c r="BL281" s="64">
        <f t="shared" si="148"/>
        <v>1</v>
      </c>
      <c r="BM281" s="64">
        <f t="shared" si="149"/>
        <v>1</v>
      </c>
      <c r="BN281" s="64"/>
    </row>
    <row r="282" spans="1:66" s="58" customFormat="1" ht="18" customHeight="1" x14ac:dyDescent="0.45">
      <c r="A282" s="64"/>
      <c r="B282" s="148">
        <v>169</v>
      </c>
      <c r="C282" s="148">
        <v>6</v>
      </c>
      <c r="D282" s="148" t="s">
        <v>781</v>
      </c>
      <c r="E282" s="109" t="s">
        <v>1259</v>
      </c>
      <c r="F282" s="110" t="s">
        <v>301</v>
      </c>
      <c r="G282" s="122" t="s">
        <v>1270</v>
      </c>
      <c r="H282" s="108" t="s">
        <v>425</v>
      </c>
      <c r="I282" s="11" t="s">
        <v>518</v>
      </c>
      <c r="J282" s="164"/>
      <c r="K282" s="149"/>
      <c r="L282" s="149"/>
      <c r="M282" s="164"/>
      <c r="N282" s="149"/>
      <c r="O282" s="164"/>
      <c r="P282" s="96"/>
      <c r="Q282" s="83">
        <f>IFERROR(VLOOKUP(N282,入力表リスト!$A$3:$B$82,2,FALSE),0)</f>
        <v>0</v>
      </c>
      <c r="R282" s="83">
        <f t="shared" si="141"/>
        <v>0</v>
      </c>
      <c r="S282" s="83">
        <f t="shared" si="144"/>
        <v>0</v>
      </c>
      <c r="T282" s="149"/>
      <c r="U282" s="98"/>
      <c r="V282" s="83">
        <v>1</v>
      </c>
      <c r="W282" s="24" t="s">
        <v>1124</v>
      </c>
      <c r="X282" s="83"/>
      <c r="Y282" s="83">
        <v>1</v>
      </c>
      <c r="Z282" s="24" t="s">
        <v>1124</v>
      </c>
      <c r="AA282" s="83">
        <v>1</v>
      </c>
      <c r="AB282" s="83">
        <v>3285</v>
      </c>
      <c r="AC282" s="83">
        <f>IFERROR(VLOOKUP(Z282,入力表リスト!$A$3:$B$82,2,FALSE),0)</f>
        <v>0</v>
      </c>
      <c r="AD282" s="83">
        <f t="shared" si="150"/>
        <v>0</v>
      </c>
      <c r="AE282" s="83">
        <f t="shared" si="145"/>
        <v>0</v>
      </c>
      <c r="AF282" s="104" t="s">
        <v>1476</v>
      </c>
      <c r="AG282" s="98"/>
      <c r="AH282" s="83"/>
      <c r="AI282" s="24"/>
      <c r="AJ282" s="83"/>
      <c r="AK282" s="83"/>
      <c r="AL282" s="24"/>
      <c r="AM282" s="83"/>
      <c r="AN282" s="83"/>
      <c r="AO282" s="83">
        <f>IFERROR(VLOOKUP(AL282,入力表リスト!$A$3:$B$82,2,FALSE),0)</f>
        <v>0</v>
      </c>
      <c r="AP282" s="83">
        <f t="shared" si="151"/>
        <v>0</v>
      </c>
      <c r="AQ282" s="83">
        <f t="shared" si="146"/>
        <v>0</v>
      </c>
      <c r="AR282" s="26"/>
      <c r="AS282" s="98"/>
      <c r="AT282" s="20"/>
      <c r="AU282" s="20"/>
      <c r="AV282" s="96">
        <f t="shared" si="147"/>
        <v>3285</v>
      </c>
      <c r="AW282" s="20"/>
      <c r="AX282" s="20">
        <f t="shared" si="154"/>
        <v>0</v>
      </c>
      <c r="AY282" s="20">
        <f t="shared" si="152"/>
        <v>0</v>
      </c>
      <c r="AZ282" s="96">
        <f t="shared" si="142"/>
        <v>0</v>
      </c>
      <c r="BA282" s="96">
        <f t="shared" si="143"/>
        <v>0</v>
      </c>
      <c r="BB282" s="20"/>
      <c r="BC282" s="20"/>
      <c r="BD282" s="20"/>
      <c r="BE282" s="20">
        <f t="shared" si="153"/>
        <v>0</v>
      </c>
      <c r="BF282" s="99"/>
      <c r="BG282" s="100"/>
      <c r="BH282" s="101"/>
      <c r="BI282" s="20"/>
      <c r="BJ282" s="20"/>
      <c r="BK282" s="64"/>
      <c r="BL282" s="64">
        <f t="shared" si="148"/>
        <v>1</v>
      </c>
      <c r="BM282" s="64">
        <f t="shared" si="149"/>
        <v>1</v>
      </c>
      <c r="BN282" s="64"/>
    </row>
    <row r="283" spans="1:66" s="58" customFormat="1" ht="18" customHeight="1" x14ac:dyDescent="0.45">
      <c r="A283" s="64"/>
      <c r="B283" s="23">
        <v>170</v>
      </c>
      <c r="C283" s="23">
        <v>1</v>
      </c>
      <c r="D283" s="23" t="s">
        <v>781</v>
      </c>
      <c r="E283" s="109" t="s">
        <v>1260</v>
      </c>
      <c r="F283" s="148" t="s">
        <v>801</v>
      </c>
      <c r="G283" s="150" t="s">
        <v>419</v>
      </c>
      <c r="H283" s="108" t="s">
        <v>425</v>
      </c>
      <c r="I283" s="148" t="s">
        <v>802</v>
      </c>
      <c r="J283" s="164"/>
      <c r="K283" s="149"/>
      <c r="L283" s="149"/>
      <c r="M283" s="164"/>
      <c r="N283" s="149"/>
      <c r="O283" s="164"/>
      <c r="P283" s="96"/>
      <c r="Q283" s="83">
        <f>IFERROR(VLOOKUP(N283,入力表リスト!$A$3:$B$82,2,FALSE),0)</f>
        <v>0</v>
      </c>
      <c r="R283" s="83">
        <f t="shared" si="141"/>
        <v>0</v>
      </c>
      <c r="S283" s="83">
        <f t="shared" si="144"/>
        <v>0</v>
      </c>
      <c r="T283" s="149"/>
      <c r="U283" s="98"/>
      <c r="V283" s="83">
        <v>2</v>
      </c>
      <c r="W283" s="24" t="s">
        <v>1383</v>
      </c>
      <c r="X283" s="83"/>
      <c r="Y283" s="83">
        <v>2</v>
      </c>
      <c r="Z283" s="24" t="s">
        <v>1361</v>
      </c>
      <c r="AA283" s="83">
        <v>2</v>
      </c>
      <c r="AB283" s="83">
        <v>3285</v>
      </c>
      <c r="AC283" s="83">
        <f>IFERROR(VLOOKUP(Z283,入力表リスト!$A$3:$B$82,2,FALSE),0)</f>
        <v>10</v>
      </c>
      <c r="AD283" s="83">
        <f t="shared" si="150"/>
        <v>65.7</v>
      </c>
      <c r="AE283" s="83">
        <f t="shared" si="145"/>
        <v>1971</v>
      </c>
      <c r="AF283" s="26" t="s">
        <v>1384</v>
      </c>
      <c r="AG283" s="98"/>
      <c r="AH283" s="83"/>
      <c r="AI283" s="24"/>
      <c r="AJ283" s="83"/>
      <c r="AK283" s="83"/>
      <c r="AL283" s="24"/>
      <c r="AM283" s="83"/>
      <c r="AN283" s="83"/>
      <c r="AO283" s="83">
        <f>IFERROR(VLOOKUP(AL283,入力表リスト!$A$3:$B$82,2,FALSE),0)</f>
        <v>0</v>
      </c>
      <c r="AP283" s="83">
        <f t="shared" si="151"/>
        <v>0</v>
      </c>
      <c r="AQ283" s="83">
        <f t="shared" si="146"/>
        <v>0</v>
      </c>
      <c r="AR283" s="26"/>
      <c r="AS283" s="98"/>
      <c r="AT283" s="20"/>
      <c r="AU283" s="20"/>
      <c r="AV283" s="96">
        <f t="shared" si="147"/>
        <v>3285</v>
      </c>
      <c r="AW283" s="20"/>
      <c r="AX283" s="20">
        <f t="shared" si="154"/>
        <v>0</v>
      </c>
      <c r="AY283" s="20">
        <f t="shared" si="152"/>
        <v>0</v>
      </c>
      <c r="AZ283" s="96">
        <f t="shared" si="142"/>
        <v>65.7</v>
      </c>
      <c r="BA283" s="96">
        <f t="shared" si="143"/>
        <v>1971</v>
      </c>
      <c r="BB283" s="20"/>
      <c r="BC283" s="20"/>
      <c r="BD283" s="20"/>
      <c r="BE283" s="20">
        <f t="shared" si="153"/>
        <v>0</v>
      </c>
      <c r="BF283" s="99"/>
      <c r="BG283" s="100"/>
      <c r="BH283" s="101"/>
      <c r="BI283" s="20"/>
      <c r="BJ283" s="20"/>
      <c r="BK283" s="64"/>
      <c r="BL283" s="64">
        <f t="shared" si="148"/>
        <v>2</v>
      </c>
      <c r="BM283" s="64">
        <f t="shared" si="149"/>
        <v>2</v>
      </c>
      <c r="BN283" s="64"/>
    </row>
    <row r="284" spans="1:66" s="58" customFormat="1" ht="36" customHeight="1" x14ac:dyDescent="0.45">
      <c r="A284" s="64"/>
      <c r="B284" s="23">
        <v>170</v>
      </c>
      <c r="C284" s="23">
        <v>2</v>
      </c>
      <c r="D284" s="23" t="s">
        <v>781</v>
      </c>
      <c r="E284" s="109" t="s">
        <v>1260</v>
      </c>
      <c r="F284" s="148" t="s">
        <v>801</v>
      </c>
      <c r="G284" s="150" t="s">
        <v>419</v>
      </c>
      <c r="H284" s="108" t="s">
        <v>425</v>
      </c>
      <c r="I284" s="148" t="s">
        <v>802</v>
      </c>
      <c r="J284" s="164"/>
      <c r="K284" s="149"/>
      <c r="L284" s="149"/>
      <c r="M284" s="164"/>
      <c r="N284" s="149"/>
      <c r="O284" s="164"/>
      <c r="P284" s="96"/>
      <c r="Q284" s="83">
        <f>IFERROR(VLOOKUP(N284,入力表リスト!$A$3:$B$82,2,FALSE),0)</f>
        <v>0</v>
      </c>
      <c r="R284" s="83">
        <f t="shared" si="141"/>
        <v>0</v>
      </c>
      <c r="S284" s="83">
        <f t="shared" si="144"/>
        <v>0</v>
      </c>
      <c r="T284" s="149"/>
      <c r="U284" s="98"/>
      <c r="V284" s="83">
        <v>11</v>
      </c>
      <c r="W284" s="24" t="s">
        <v>1382</v>
      </c>
      <c r="X284" s="83"/>
      <c r="Y284" s="83">
        <v>11</v>
      </c>
      <c r="Z284" s="24" t="s">
        <v>1361</v>
      </c>
      <c r="AA284" s="83">
        <v>11</v>
      </c>
      <c r="AB284" s="83">
        <v>3285</v>
      </c>
      <c r="AC284" s="83">
        <f>IFERROR(VLOOKUP(Z284,入力表リスト!$A$3:$B$82,2,FALSE),0)</f>
        <v>10</v>
      </c>
      <c r="AD284" s="83">
        <f t="shared" si="150"/>
        <v>361.35</v>
      </c>
      <c r="AE284" s="83">
        <f t="shared" si="145"/>
        <v>10840.5</v>
      </c>
      <c r="AF284" s="104" t="s">
        <v>1385</v>
      </c>
      <c r="AG284" s="98"/>
      <c r="AH284" s="83"/>
      <c r="AI284" s="24"/>
      <c r="AJ284" s="83"/>
      <c r="AK284" s="83"/>
      <c r="AL284" s="24"/>
      <c r="AM284" s="83"/>
      <c r="AN284" s="83"/>
      <c r="AO284" s="83">
        <f>IFERROR(VLOOKUP(AL284,入力表リスト!$A$3:$B$82,2,FALSE),0)</f>
        <v>0</v>
      </c>
      <c r="AP284" s="83">
        <f t="shared" si="151"/>
        <v>0</v>
      </c>
      <c r="AQ284" s="83">
        <f t="shared" si="146"/>
        <v>0</v>
      </c>
      <c r="AR284" s="26"/>
      <c r="AS284" s="98"/>
      <c r="AT284" s="20"/>
      <c r="AU284" s="20"/>
      <c r="AV284" s="96">
        <f t="shared" si="147"/>
        <v>3285</v>
      </c>
      <c r="AW284" s="20"/>
      <c r="AX284" s="20">
        <f t="shared" si="154"/>
        <v>0</v>
      </c>
      <c r="AY284" s="20">
        <f t="shared" si="152"/>
        <v>0</v>
      </c>
      <c r="AZ284" s="96">
        <f t="shared" si="142"/>
        <v>361.35</v>
      </c>
      <c r="BA284" s="96">
        <f t="shared" si="143"/>
        <v>10840.5</v>
      </c>
      <c r="BB284" s="20"/>
      <c r="BC284" s="20"/>
      <c r="BD284" s="20"/>
      <c r="BE284" s="20">
        <f t="shared" si="153"/>
        <v>0</v>
      </c>
      <c r="BF284" s="99"/>
      <c r="BG284" s="100"/>
      <c r="BH284" s="101"/>
      <c r="BI284" s="20"/>
      <c r="BJ284" s="20"/>
      <c r="BK284" s="64"/>
      <c r="BL284" s="64">
        <f t="shared" si="148"/>
        <v>11</v>
      </c>
      <c r="BM284" s="64">
        <f t="shared" si="149"/>
        <v>11</v>
      </c>
      <c r="BN284" s="64"/>
    </row>
    <row r="285" spans="1:66" s="58" customFormat="1" ht="18" customHeight="1" x14ac:dyDescent="0.45">
      <c r="A285" s="64"/>
      <c r="B285" s="23">
        <v>170</v>
      </c>
      <c r="C285" s="23">
        <v>3</v>
      </c>
      <c r="D285" s="23" t="s">
        <v>781</v>
      </c>
      <c r="E285" s="109" t="s">
        <v>1260</v>
      </c>
      <c r="F285" s="148" t="s">
        <v>801</v>
      </c>
      <c r="G285" s="150" t="s">
        <v>419</v>
      </c>
      <c r="H285" s="108" t="s">
        <v>425</v>
      </c>
      <c r="I285" s="148" t="s">
        <v>802</v>
      </c>
      <c r="J285" s="164"/>
      <c r="K285" s="149"/>
      <c r="L285" s="149"/>
      <c r="M285" s="164"/>
      <c r="N285" s="149"/>
      <c r="O285" s="164"/>
      <c r="P285" s="96"/>
      <c r="Q285" s="83">
        <f>IFERROR(VLOOKUP(N285,入力表リスト!$A$3:$B$82,2,FALSE),0)</f>
        <v>0</v>
      </c>
      <c r="R285" s="83">
        <f t="shared" si="141"/>
        <v>0</v>
      </c>
      <c r="S285" s="83">
        <f t="shared" si="144"/>
        <v>0</v>
      </c>
      <c r="T285" s="149"/>
      <c r="U285" s="98"/>
      <c r="V285" s="83">
        <v>1</v>
      </c>
      <c r="W285" s="24" t="s">
        <v>985</v>
      </c>
      <c r="X285" s="83"/>
      <c r="Y285" s="83">
        <v>1</v>
      </c>
      <c r="Z285" s="24" t="s">
        <v>1361</v>
      </c>
      <c r="AA285" s="83">
        <v>1</v>
      </c>
      <c r="AB285" s="83">
        <v>3285</v>
      </c>
      <c r="AC285" s="83">
        <f>IFERROR(VLOOKUP(Z285,入力表リスト!$A$3:$B$82,2,FALSE),0)</f>
        <v>10</v>
      </c>
      <c r="AD285" s="83">
        <f t="shared" si="150"/>
        <v>32.85</v>
      </c>
      <c r="AE285" s="83">
        <f t="shared" si="145"/>
        <v>985.5</v>
      </c>
      <c r="AF285" s="26" t="s">
        <v>1386</v>
      </c>
      <c r="AG285" s="98"/>
      <c r="AH285" s="83"/>
      <c r="AI285" s="24"/>
      <c r="AJ285" s="83"/>
      <c r="AK285" s="83"/>
      <c r="AL285" s="24"/>
      <c r="AM285" s="83"/>
      <c r="AN285" s="83"/>
      <c r="AO285" s="83">
        <f>IFERROR(VLOOKUP(AL285,入力表リスト!$A$3:$B$82,2,FALSE),0)</f>
        <v>0</v>
      </c>
      <c r="AP285" s="83">
        <f t="shared" si="151"/>
        <v>0</v>
      </c>
      <c r="AQ285" s="83">
        <f t="shared" si="146"/>
        <v>0</v>
      </c>
      <c r="AR285" s="26"/>
      <c r="AS285" s="98"/>
      <c r="AT285" s="20"/>
      <c r="AU285" s="20"/>
      <c r="AV285" s="96">
        <f t="shared" si="147"/>
        <v>3285</v>
      </c>
      <c r="AW285" s="20"/>
      <c r="AX285" s="20">
        <f t="shared" si="154"/>
        <v>0</v>
      </c>
      <c r="AY285" s="20">
        <f t="shared" si="152"/>
        <v>0</v>
      </c>
      <c r="AZ285" s="96">
        <f t="shared" si="142"/>
        <v>32.85</v>
      </c>
      <c r="BA285" s="96">
        <f t="shared" si="143"/>
        <v>985.5</v>
      </c>
      <c r="BB285" s="20"/>
      <c r="BC285" s="20"/>
      <c r="BD285" s="20"/>
      <c r="BE285" s="20">
        <f t="shared" si="153"/>
        <v>0</v>
      </c>
      <c r="BF285" s="99"/>
      <c r="BG285" s="100"/>
      <c r="BH285" s="101"/>
      <c r="BI285" s="20"/>
      <c r="BJ285" s="20"/>
      <c r="BK285" s="64"/>
      <c r="BL285" s="64">
        <f t="shared" si="148"/>
        <v>1</v>
      </c>
      <c r="BM285" s="64">
        <f t="shared" si="149"/>
        <v>1</v>
      </c>
      <c r="BN285" s="64"/>
    </row>
    <row r="286" spans="1:66" s="58" customFormat="1" x14ac:dyDescent="0.45">
      <c r="A286" s="64"/>
      <c r="B286" s="130">
        <v>171</v>
      </c>
      <c r="C286" s="130"/>
      <c r="D286" s="130" t="s">
        <v>781</v>
      </c>
      <c r="E286" s="107" t="s">
        <v>106</v>
      </c>
      <c r="F286" s="2" t="s">
        <v>306</v>
      </c>
      <c r="G286" s="4" t="s">
        <v>414</v>
      </c>
      <c r="H286" s="3" t="s">
        <v>425</v>
      </c>
      <c r="I286" s="11" t="s">
        <v>523</v>
      </c>
      <c r="J286" s="83">
        <v>2</v>
      </c>
      <c r="K286" s="24" t="s">
        <v>873</v>
      </c>
      <c r="L286" s="24"/>
      <c r="M286" s="83">
        <v>2</v>
      </c>
      <c r="N286" s="24" t="s">
        <v>887</v>
      </c>
      <c r="O286" s="83">
        <v>2</v>
      </c>
      <c r="P286" s="83">
        <v>3285</v>
      </c>
      <c r="Q286" s="83">
        <f>IFERROR(VLOOKUP(N286,入力表リスト!$A$3:$B$82,2,FALSE),0)</f>
        <v>300</v>
      </c>
      <c r="R286" s="83">
        <f t="shared" si="141"/>
        <v>1971</v>
      </c>
      <c r="S286" s="83">
        <f t="shared" si="144"/>
        <v>59130</v>
      </c>
      <c r="T286" s="26" t="s">
        <v>1387</v>
      </c>
      <c r="U286" s="98"/>
      <c r="V286" s="83"/>
      <c r="W286" s="24"/>
      <c r="X286" s="83"/>
      <c r="Y286" s="83"/>
      <c r="Z286" s="24"/>
      <c r="AA286" s="83"/>
      <c r="AB286" s="83"/>
      <c r="AC286" s="83">
        <f>IFERROR(VLOOKUP(Z286,入力表リスト!$A$3:$B$82,2,FALSE),0)</f>
        <v>0</v>
      </c>
      <c r="AD286" s="83">
        <f t="shared" si="150"/>
        <v>0</v>
      </c>
      <c r="AE286" s="83">
        <f t="shared" si="145"/>
        <v>0</v>
      </c>
      <c r="AF286" s="26"/>
      <c r="AG286" s="98"/>
      <c r="AH286" s="83"/>
      <c r="AI286" s="24"/>
      <c r="AJ286" s="83"/>
      <c r="AK286" s="83"/>
      <c r="AL286" s="24"/>
      <c r="AM286" s="83"/>
      <c r="AN286" s="83"/>
      <c r="AO286" s="83">
        <f>IFERROR(VLOOKUP(AL286,入力表リスト!$A$3:$B$82,2,FALSE),0)</f>
        <v>0</v>
      </c>
      <c r="AP286" s="83">
        <f t="shared" si="151"/>
        <v>0</v>
      </c>
      <c r="AQ286" s="83">
        <f t="shared" si="146"/>
        <v>0</v>
      </c>
      <c r="AR286" s="26"/>
      <c r="AS286" s="98"/>
      <c r="AT286" s="20"/>
      <c r="AU286" s="20"/>
      <c r="AV286" s="96">
        <f t="shared" si="147"/>
        <v>3285</v>
      </c>
      <c r="AW286" s="20"/>
      <c r="AX286" s="20">
        <f t="shared" si="154"/>
        <v>0</v>
      </c>
      <c r="AY286" s="20">
        <f t="shared" si="152"/>
        <v>0</v>
      </c>
      <c r="AZ286" s="96">
        <f t="shared" si="142"/>
        <v>1971</v>
      </c>
      <c r="BA286" s="96">
        <f t="shared" si="143"/>
        <v>59130</v>
      </c>
      <c r="BB286" s="20"/>
      <c r="BC286" s="20"/>
      <c r="BD286" s="20"/>
      <c r="BE286" s="20">
        <f t="shared" si="153"/>
        <v>0</v>
      </c>
      <c r="BF286" s="99"/>
      <c r="BG286" s="100"/>
      <c r="BH286" s="101"/>
      <c r="BI286" s="20"/>
      <c r="BJ286" s="20"/>
      <c r="BK286" s="64"/>
      <c r="BL286" s="64">
        <f t="shared" si="148"/>
        <v>2</v>
      </c>
      <c r="BM286" s="64">
        <f t="shared" si="149"/>
        <v>2</v>
      </c>
      <c r="BN286" s="64"/>
    </row>
    <row r="287" spans="1:66" s="58" customFormat="1" x14ac:dyDescent="0.45">
      <c r="A287" s="64"/>
      <c r="B287" s="20">
        <v>172</v>
      </c>
      <c r="C287" s="130"/>
      <c r="D287" s="130" t="s">
        <v>781</v>
      </c>
      <c r="E287" s="107" t="s">
        <v>107</v>
      </c>
      <c r="F287" s="2" t="s">
        <v>307</v>
      </c>
      <c r="G287" s="4" t="s">
        <v>414</v>
      </c>
      <c r="H287" s="3" t="s">
        <v>425</v>
      </c>
      <c r="I287" s="11" t="s">
        <v>524</v>
      </c>
      <c r="J287" s="83">
        <v>1</v>
      </c>
      <c r="K287" s="24" t="s">
        <v>807</v>
      </c>
      <c r="L287" s="24"/>
      <c r="M287" s="83">
        <v>1</v>
      </c>
      <c r="N287" s="24" t="s">
        <v>1244</v>
      </c>
      <c r="O287" s="83">
        <v>1</v>
      </c>
      <c r="P287" s="83">
        <v>3285</v>
      </c>
      <c r="Q287" s="83">
        <f>IFERROR(VLOOKUP(N287,入力表リスト!$A$3:$B$82,2,FALSE),0)</f>
        <v>200</v>
      </c>
      <c r="R287" s="83">
        <f t="shared" si="141"/>
        <v>657</v>
      </c>
      <c r="S287" s="83">
        <f t="shared" si="144"/>
        <v>19710</v>
      </c>
      <c r="T287" s="26"/>
      <c r="U287" s="98"/>
      <c r="V287" s="83"/>
      <c r="W287" s="24"/>
      <c r="X287" s="83"/>
      <c r="Y287" s="83"/>
      <c r="Z287" s="24"/>
      <c r="AA287" s="83"/>
      <c r="AB287" s="83"/>
      <c r="AC287" s="83">
        <f>IFERROR(VLOOKUP(Z287,入力表リスト!$A$3:$B$82,2,FALSE),0)</f>
        <v>0</v>
      </c>
      <c r="AD287" s="83">
        <f t="shared" si="150"/>
        <v>0</v>
      </c>
      <c r="AE287" s="83">
        <f t="shared" si="145"/>
        <v>0</v>
      </c>
      <c r="AF287" s="26"/>
      <c r="AG287" s="98"/>
      <c r="AH287" s="83"/>
      <c r="AI287" s="24"/>
      <c r="AJ287" s="83"/>
      <c r="AK287" s="83"/>
      <c r="AL287" s="24"/>
      <c r="AM287" s="83"/>
      <c r="AN287" s="83"/>
      <c r="AO287" s="83">
        <f>IFERROR(VLOOKUP(AL287,入力表リスト!$A$3:$B$82,2,FALSE),0)</f>
        <v>0</v>
      </c>
      <c r="AP287" s="83">
        <f t="shared" si="151"/>
        <v>0</v>
      </c>
      <c r="AQ287" s="83">
        <f t="shared" si="146"/>
        <v>0</v>
      </c>
      <c r="AR287" s="26"/>
      <c r="AS287" s="98"/>
      <c r="AT287" s="20"/>
      <c r="AU287" s="20"/>
      <c r="AV287" s="96">
        <f t="shared" si="147"/>
        <v>3285</v>
      </c>
      <c r="AW287" s="20"/>
      <c r="AX287" s="20">
        <f t="shared" si="154"/>
        <v>0</v>
      </c>
      <c r="AY287" s="20">
        <f t="shared" si="152"/>
        <v>0</v>
      </c>
      <c r="AZ287" s="96">
        <f t="shared" si="142"/>
        <v>657</v>
      </c>
      <c r="BA287" s="96">
        <f t="shared" si="143"/>
        <v>19710</v>
      </c>
      <c r="BB287" s="20"/>
      <c r="BC287" s="20"/>
      <c r="BD287" s="20"/>
      <c r="BE287" s="20">
        <f t="shared" si="153"/>
        <v>0</v>
      </c>
      <c r="BF287" s="99"/>
      <c r="BG287" s="100"/>
      <c r="BH287" s="101"/>
      <c r="BI287" s="20"/>
      <c r="BJ287" s="20"/>
      <c r="BK287" s="64"/>
      <c r="BL287" s="64">
        <f t="shared" si="148"/>
        <v>1</v>
      </c>
      <c r="BM287" s="64">
        <f t="shared" si="149"/>
        <v>1</v>
      </c>
      <c r="BN287" s="64"/>
    </row>
    <row r="288" spans="1:66" s="58" customFormat="1" x14ac:dyDescent="0.45">
      <c r="A288" s="64"/>
      <c r="B288" s="130">
        <v>173</v>
      </c>
      <c r="C288" s="48"/>
      <c r="D288" s="48" t="s">
        <v>781</v>
      </c>
      <c r="E288" s="19" t="s">
        <v>108</v>
      </c>
      <c r="F288" s="2" t="s">
        <v>308</v>
      </c>
      <c r="G288" s="4" t="s">
        <v>414</v>
      </c>
      <c r="H288" s="3" t="s">
        <v>425</v>
      </c>
      <c r="I288" s="11" t="s">
        <v>525</v>
      </c>
      <c r="J288" s="83">
        <v>1</v>
      </c>
      <c r="K288" s="24" t="s">
        <v>807</v>
      </c>
      <c r="L288" s="24"/>
      <c r="M288" s="83">
        <v>1</v>
      </c>
      <c r="N288" s="24" t="s">
        <v>887</v>
      </c>
      <c r="O288" s="83">
        <v>1</v>
      </c>
      <c r="P288" s="83">
        <v>3285</v>
      </c>
      <c r="Q288" s="83">
        <f>IFERROR(VLOOKUP(N288,入力表リスト!$A$3:$B$82,2,FALSE),0)</f>
        <v>300</v>
      </c>
      <c r="R288" s="83">
        <f t="shared" si="141"/>
        <v>985.5</v>
      </c>
      <c r="S288" s="83">
        <f t="shared" si="144"/>
        <v>29565</v>
      </c>
      <c r="T288" s="26"/>
      <c r="U288" s="98"/>
      <c r="V288" s="83"/>
      <c r="W288" s="24"/>
      <c r="X288" s="83"/>
      <c r="Y288" s="83"/>
      <c r="Z288" s="24"/>
      <c r="AA288" s="83"/>
      <c r="AB288" s="83"/>
      <c r="AC288" s="83">
        <f>IFERROR(VLOOKUP(Z288,入力表リスト!$A$3:$B$82,2,FALSE),0)</f>
        <v>0</v>
      </c>
      <c r="AD288" s="83">
        <f t="shared" si="150"/>
        <v>0</v>
      </c>
      <c r="AE288" s="83">
        <f t="shared" si="145"/>
        <v>0</v>
      </c>
      <c r="AF288" s="26"/>
      <c r="AG288" s="98"/>
      <c r="AH288" s="83"/>
      <c r="AI288" s="24"/>
      <c r="AJ288" s="83"/>
      <c r="AK288" s="83"/>
      <c r="AL288" s="24"/>
      <c r="AM288" s="83"/>
      <c r="AN288" s="83"/>
      <c r="AO288" s="83">
        <f>IFERROR(VLOOKUP(AL288,入力表リスト!$A$3:$B$82,2,FALSE),0)</f>
        <v>0</v>
      </c>
      <c r="AP288" s="83">
        <f t="shared" si="151"/>
        <v>0</v>
      </c>
      <c r="AQ288" s="83">
        <f t="shared" si="146"/>
        <v>0</v>
      </c>
      <c r="AR288" s="26"/>
      <c r="AS288" s="98"/>
      <c r="AT288" s="20"/>
      <c r="AU288" s="20"/>
      <c r="AV288" s="96">
        <f t="shared" si="147"/>
        <v>3285</v>
      </c>
      <c r="AW288" s="20"/>
      <c r="AX288" s="20">
        <f t="shared" si="154"/>
        <v>0</v>
      </c>
      <c r="AY288" s="20">
        <f t="shared" si="152"/>
        <v>0</v>
      </c>
      <c r="AZ288" s="96">
        <f t="shared" si="142"/>
        <v>985.5</v>
      </c>
      <c r="BA288" s="96">
        <f t="shared" si="143"/>
        <v>29565</v>
      </c>
      <c r="BB288" s="20"/>
      <c r="BC288" s="20"/>
      <c r="BD288" s="20"/>
      <c r="BE288" s="20">
        <f t="shared" si="153"/>
        <v>0</v>
      </c>
      <c r="BF288" s="99"/>
      <c r="BG288" s="100"/>
      <c r="BH288" s="101"/>
      <c r="BI288" s="20"/>
      <c r="BJ288" s="20"/>
      <c r="BK288" s="64"/>
      <c r="BL288" s="64">
        <f t="shared" si="148"/>
        <v>1</v>
      </c>
      <c r="BM288" s="64">
        <f t="shared" si="149"/>
        <v>1</v>
      </c>
      <c r="BN288" s="64"/>
    </row>
    <row r="289" spans="1:66" s="58" customFormat="1" x14ac:dyDescent="0.45">
      <c r="A289" s="64"/>
      <c r="B289" s="20">
        <v>174</v>
      </c>
      <c r="C289" s="48"/>
      <c r="D289" s="48" t="s">
        <v>781</v>
      </c>
      <c r="E289" s="19" t="s">
        <v>109</v>
      </c>
      <c r="F289" s="2" t="s">
        <v>309</v>
      </c>
      <c r="G289" s="4" t="s">
        <v>414</v>
      </c>
      <c r="H289" s="3" t="s">
        <v>425</v>
      </c>
      <c r="I289" s="11" t="s">
        <v>526</v>
      </c>
      <c r="J289" s="83">
        <v>1</v>
      </c>
      <c r="K289" s="24" t="s">
        <v>807</v>
      </c>
      <c r="L289" s="24"/>
      <c r="M289" s="83">
        <v>1</v>
      </c>
      <c r="N289" s="24" t="s">
        <v>1244</v>
      </c>
      <c r="O289" s="83">
        <v>1</v>
      </c>
      <c r="P289" s="83">
        <v>3285</v>
      </c>
      <c r="Q289" s="83">
        <f>IFERROR(VLOOKUP(N289,入力表リスト!$A$3:$B$82,2,FALSE),0)</f>
        <v>200</v>
      </c>
      <c r="R289" s="83">
        <f t="shared" si="141"/>
        <v>657</v>
      </c>
      <c r="S289" s="83">
        <f t="shared" si="144"/>
        <v>19710</v>
      </c>
      <c r="T289" s="26"/>
      <c r="U289" s="98"/>
      <c r="V289" s="83"/>
      <c r="W289" s="24"/>
      <c r="X289" s="83"/>
      <c r="Y289" s="83"/>
      <c r="Z289" s="24"/>
      <c r="AA289" s="83"/>
      <c r="AB289" s="83"/>
      <c r="AC289" s="83">
        <f>IFERROR(VLOOKUP(Z289,入力表リスト!$A$3:$B$82,2,FALSE),0)</f>
        <v>0</v>
      </c>
      <c r="AD289" s="83">
        <f t="shared" si="150"/>
        <v>0</v>
      </c>
      <c r="AE289" s="83">
        <f t="shared" si="145"/>
        <v>0</v>
      </c>
      <c r="AF289" s="26"/>
      <c r="AG289" s="98"/>
      <c r="AH289" s="83"/>
      <c r="AI289" s="24"/>
      <c r="AJ289" s="83"/>
      <c r="AK289" s="83"/>
      <c r="AL289" s="24"/>
      <c r="AM289" s="83"/>
      <c r="AN289" s="83"/>
      <c r="AO289" s="83">
        <f>IFERROR(VLOOKUP(AL289,入力表リスト!$A$3:$B$82,2,FALSE),0)</f>
        <v>0</v>
      </c>
      <c r="AP289" s="83">
        <f t="shared" si="151"/>
        <v>0</v>
      </c>
      <c r="AQ289" s="83">
        <f t="shared" si="146"/>
        <v>0</v>
      </c>
      <c r="AR289" s="26"/>
      <c r="AS289" s="98"/>
      <c r="AT289" s="20"/>
      <c r="AU289" s="20"/>
      <c r="AV289" s="96">
        <f t="shared" si="147"/>
        <v>3285</v>
      </c>
      <c r="AW289" s="20"/>
      <c r="AX289" s="20">
        <f t="shared" si="154"/>
        <v>0</v>
      </c>
      <c r="AY289" s="20">
        <f t="shared" si="152"/>
        <v>0</v>
      </c>
      <c r="AZ289" s="96">
        <f t="shared" si="142"/>
        <v>657</v>
      </c>
      <c r="BA289" s="96">
        <f t="shared" si="143"/>
        <v>19710</v>
      </c>
      <c r="BB289" s="20"/>
      <c r="BC289" s="20"/>
      <c r="BD289" s="20"/>
      <c r="BE289" s="20">
        <f t="shared" si="153"/>
        <v>0</v>
      </c>
      <c r="BF289" s="99"/>
      <c r="BG289" s="100"/>
      <c r="BH289" s="101"/>
      <c r="BI289" s="20"/>
      <c r="BJ289" s="20"/>
      <c r="BK289" s="64"/>
      <c r="BL289" s="64">
        <f t="shared" si="148"/>
        <v>1</v>
      </c>
      <c r="BM289" s="64">
        <f t="shared" si="149"/>
        <v>1</v>
      </c>
      <c r="BN289" s="64"/>
    </row>
    <row r="290" spans="1:66" s="58" customFormat="1" x14ac:dyDescent="0.45">
      <c r="A290" s="64"/>
      <c r="B290" s="130">
        <v>175</v>
      </c>
      <c r="C290" s="48"/>
      <c r="D290" s="48" t="s">
        <v>781</v>
      </c>
      <c r="E290" s="22" t="s">
        <v>647</v>
      </c>
      <c r="F290" s="2" t="s">
        <v>685</v>
      </c>
      <c r="G290" s="4" t="s">
        <v>414</v>
      </c>
      <c r="H290" s="3" t="s">
        <v>425</v>
      </c>
      <c r="I290" s="11" t="s">
        <v>727</v>
      </c>
      <c r="J290" s="83">
        <v>2</v>
      </c>
      <c r="K290" s="24" t="s">
        <v>868</v>
      </c>
      <c r="L290" s="24"/>
      <c r="M290" s="83">
        <v>2</v>
      </c>
      <c r="N290" s="24" t="s">
        <v>876</v>
      </c>
      <c r="O290" s="83">
        <v>2</v>
      </c>
      <c r="P290" s="83">
        <v>3285</v>
      </c>
      <c r="Q290" s="83">
        <f>IFERROR(VLOOKUP(N290,入力表リスト!$A$3:$B$82,2,FALSE),0)</f>
        <v>300</v>
      </c>
      <c r="R290" s="83">
        <f t="shared" si="141"/>
        <v>1971</v>
      </c>
      <c r="S290" s="83">
        <f t="shared" si="144"/>
        <v>59130</v>
      </c>
      <c r="T290" s="26"/>
      <c r="U290" s="98"/>
      <c r="V290" s="83"/>
      <c r="W290" s="24"/>
      <c r="X290" s="83"/>
      <c r="Y290" s="83"/>
      <c r="Z290" s="24"/>
      <c r="AA290" s="83"/>
      <c r="AB290" s="83"/>
      <c r="AC290" s="83">
        <f>IFERROR(VLOOKUP(Z290,入力表リスト!$A$3:$B$82,2,FALSE),0)</f>
        <v>0</v>
      </c>
      <c r="AD290" s="83">
        <f t="shared" si="150"/>
        <v>0</v>
      </c>
      <c r="AE290" s="83">
        <f t="shared" si="145"/>
        <v>0</v>
      </c>
      <c r="AF290" s="26"/>
      <c r="AG290" s="98"/>
      <c r="AH290" s="83"/>
      <c r="AI290" s="24"/>
      <c r="AJ290" s="83"/>
      <c r="AK290" s="83"/>
      <c r="AL290" s="24"/>
      <c r="AM290" s="83"/>
      <c r="AN290" s="83"/>
      <c r="AO290" s="83">
        <f>IFERROR(VLOOKUP(AL290,入力表リスト!$A$3:$B$82,2,FALSE),0)</f>
        <v>0</v>
      </c>
      <c r="AP290" s="83">
        <f t="shared" si="151"/>
        <v>0</v>
      </c>
      <c r="AQ290" s="83">
        <f t="shared" si="146"/>
        <v>0</v>
      </c>
      <c r="AR290" s="26"/>
      <c r="AS290" s="98"/>
      <c r="AT290" s="20"/>
      <c r="AU290" s="20"/>
      <c r="AV290" s="96">
        <f t="shared" si="147"/>
        <v>3285</v>
      </c>
      <c r="AW290" s="20"/>
      <c r="AX290" s="20">
        <f t="shared" si="154"/>
        <v>0</v>
      </c>
      <c r="AY290" s="20">
        <f t="shared" si="152"/>
        <v>0</v>
      </c>
      <c r="AZ290" s="96">
        <f t="shared" si="142"/>
        <v>1971</v>
      </c>
      <c r="BA290" s="96">
        <f t="shared" si="143"/>
        <v>59130</v>
      </c>
      <c r="BB290" s="20"/>
      <c r="BC290" s="20"/>
      <c r="BD290" s="20"/>
      <c r="BE290" s="20">
        <f t="shared" si="153"/>
        <v>0</v>
      </c>
      <c r="BF290" s="99"/>
      <c r="BG290" s="100"/>
      <c r="BH290" s="101"/>
      <c r="BI290" s="20"/>
      <c r="BJ290" s="20"/>
      <c r="BK290" s="64"/>
      <c r="BL290" s="64">
        <f t="shared" si="148"/>
        <v>2</v>
      </c>
      <c r="BM290" s="64">
        <f t="shared" si="149"/>
        <v>2</v>
      </c>
      <c r="BN290" s="64"/>
    </row>
    <row r="291" spans="1:66" s="58" customFormat="1" x14ac:dyDescent="0.45">
      <c r="A291" s="64"/>
      <c r="B291" s="20">
        <v>176</v>
      </c>
      <c r="C291" s="48"/>
      <c r="D291" s="48" t="s">
        <v>781</v>
      </c>
      <c r="E291" s="19" t="s">
        <v>110</v>
      </c>
      <c r="F291" s="2" t="s">
        <v>1271</v>
      </c>
      <c r="G291" s="4" t="s">
        <v>414</v>
      </c>
      <c r="H291" s="3" t="s">
        <v>425</v>
      </c>
      <c r="I291" s="11" t="s">
        <v>527</v>
      </c>
      <c r="J291" s="83">
        <v>1</v>
      </c>
      <c r="K291" s="24" t="s">
        <v>807</v>
      </c>
      <c r="L291" s="24"/>
      <c r="M291" s="83">
        <v>1</v>
      </c>
      <c r="N291" s="24" t="s">
        <v>888</v>
      </c>
      <c r="O291" s="83">
        <v>1</v>
      </c>
      <c r="P291" s="83">
        <v>3285</v>
      </c>
      <c r="Q291" s="83">
        <f>IFERROR(VLOOKUP(N291,入力表リスト!$A$3:$B$82,2,FALSE),0)</f>
        <v>200</v>
      </c>
      <c r="R291" s="83">
        <f t="shared" si="141"/>
        <v>657</v>
      </c>
      <c r="S291" s="83">
        <f t="shared" si="144"/>
        <v>19710</v>
      </c>
      <c r="T291" s="26"/>
      <c r="U291" s="98"/>
      <c r="V291" s="83"/>
      <c r="W291" s="24"/>
      <c r="X291" s="83"/>
      <c r="Y291" s="83"/>
      <c r="Z291" s="24"/>
      <c r="AA291" s="83"/>
      <c r="AB291" s="83"/>
      <c r="AC291" s="83">
        <f>IFERROR(VLOOKUP(Z291,入力表リスト!$A$3:$B$82,2,FALSE),0)</f>
        <v>0</v>
      </c>
      <c r="AD291" s="83">
        <f t="shared" si="150"/>
        <v>0</v>
      </c>
      <c r="AE291" s="83">
        <f t="shared" si="145"/>
        <v>0</v>
      </c>
      <c r="AF291" s="26"/>
      <c r="AG291" s="98"/>
      <c r="AH291" s="83"/>
      <c r="AI291" s="24"/>
      <c r="AJ291" s="83"/>
      <c r="AK291" s="83"/>
      <c r="AL291" s="24"/>
      <c r="AM291" s="83"/>
      <c r="AN291" s="83"/>
      <c r="AO291" s="83">
        <f>IFERROR(VLOOKUP(AL291,入力表リスト!$A$3:$B$82,2,FALSE),0)</f>
        <v>0</v>
      </c>
      <c r="AP291" s="83">
        <f t="shared" si="151"/>
        <v>0</v>
      </c>
      <c r="AQ291" s="83">
        <f t="shared" si="146"/>
        <v>0</v>
      </c>
      <c r="AR291" s="26"/>
      <c r="AS291" s="98"/>
      <c r="AT291" s="20"/>
      <c r="AU291" s="20"/>
      <c r="AV291" s="96">
        <f t="shared" si="147"/>
        <v>3285</v>
      </c>
      <c r="AW291" s="20"/>
      <c r="AX291" s="20">
        <f t="shared" si="154"/>
        <v>0</v>
      </c>
      <c r="AY291" s="20">
        <f t="shared" si="152"/>
        <v>0</v>
      </c>
      <c r="AZ291" s="96">
        <f t="shared" ref="AZ291:AZ314" si="155">R291+AD291+AP291-AX291</f>
        <v>657</v>
      </c>
      <c r="BA291" s="96">
        <f t="shared" ref="BA291:BA314" si="156">S291+AE291+AQ291-AY291</f>
        <v>19710</v>
      </c>
      <c r="BB291" s="20"/>
      <c r="BC291" s="20"/>
      <c r="BD291" s="20"/>
      <c r="BE291" s="20">
        <f t="shared" si="153"/>
        <v>0</v>
      </c>
      <c r="BF291" s="99"/>
      <c r="BG291" s="100"/>
      <c r="BH291" s="101"/>
      <c r="BI291" s="20"/>
      <c r="BJ291" s="20"/>
      <c r="BK291" s="64"/>
      <c r="BL291" s="64">
        <f t="shared" si="148"/>
        <v>1</v>
      </c>
      <c r="BM291" s="64">
        <f t="shared" si="149"/>
        <v>1</v>
      </c>
      <c r="BN291" s="64"/>
    </row>
    <row r="292" spans="1:66" s="58" customFormat="1" x14ac:dyDescent="0.45">
      <c r="A292" s="64"/>
      <c r="B292" s="130">
        <v>177</v>
      </c>
      <c r="C292" s="48">
        <v>1</v>
      </c>
      <c r="D292" s="48" t="s">
        <v>781</v>
      </c>
      <c r="E292" s="19" t="s">
        <v>648</v>
      </c>
      <c r="F292" s="2" t="s">
        <v>686</v>
      </c>
      <c r="G292" s="4" t="s">
        <v>414</v>
      </c>
      <c r="H292" s="3" t="s">
        <v>425</v>
      </c>
      <c r="I292" s="11" t="s">
        <v>728</v>
      </c>
      <c r="J292" s="83">
        <v>1</v>
      </c>
      <c r="K292" s="24" t="s">
        <v>807</v>
      </c>
      <c r="L292" s="24"/>
      <c r="M292" s="83">
        <v>1</v>
      </c>
      <c r="N292" s="24" t="s">
        <v>1244</v>
      </c>
      <c r="O292" s="83">
        <v>1</v>
      </c>
      <c r="P292" s="83">
        <v>3285</v>
      </c>
      <c r="Q292" s="83">
        <f>IFERROR(VLOOKUP(N292,入力表リスト!$A$3:$B$82,2,FALSE),0)</f>
        <v>200</v>
      </c>
      <c r="R292" s="83">
        <f t="shared" si="141"/>
        <v>657</v>
      </c>
      <c r="S292" s="83">
        <f t="shared" si="144"/>
        <v>19710</v>
      </c>
      <c r="T292" s="123" t="s">
        <v>1529</v>
      </c>
      <c r="U292" s="98">
        <v>1</v>
      </c>
      <c r="V292" s="83"/>
      <c r="W292" s="24"/>
      <c r="X292" s="83"/>
      <c r="Y292" s="83"/>
      <c r="Z292" s="24"/>
      <c r="AA292" s="83"/>
      <c r="AB292" s="83"/>
      <c r="AC292" s="83">
        <f>IFERROR(VLOOKUP(Z292,入力表リスト!$A$3:$B$82,2,FALSE),0)</f>
        <v>0</v>
      </c>
      <c r="AD292" s="83">
        <f t="shared" si="150"/>
        <v>0</v>
      </c>
      <c r="AE292" s="83">
        <f t="shared" si="145"/>
        <v>0</v>
      </c>
      <c r="AF292" s="26"/>
      <c r="AG292" s="98"/>
      <c r="AH292" s="83"/>
      <c r="AI292" s="24"/>
      <c r="AJ292" s="83"/>
      <c r="AK292" s="83"/>
      <c r="AL292" s="24"/>
      <c r="AM292" s="83"/>
      <c r="AN292" s="83"/>
      <c r="AO292" s="83">
        <f>IFERROR(VLOOKUP(AL292,入力表リスト!$A$3:$B$82,2,FALSE),0)</f>
        <v>0</v>
      </c>
      <c r="AP292" s="83">
        <f t="shared" si="151"/>
        <v>0</v>
      </c>
      <c r="AQ292" s="83">
        <f t="shared" si="146"/>
        <v>0</v>
      </c>
      <c r="AR292" s="26"/>
      <c r="AS292" s="98"/>
      <c r="AT292" s="20"/>
      <c r="AU292" s="20"/>
      <c r="AV292" s="96">
        <f t="shared" si="147"/>
        <v>3285</v>
      </c>
      <c r="AW292" s="20"/>
      <c r="AX292" s="20">
        <f t="shared" si="154"/>
        <v>0</v>
      </c>
      <c r="AY292" s="20">
        <f t="shared" si="152"/>
        <v>0</v>
      </c>
      <c r="AZ292" s="96">
        <f t="shared" si="155"/>
        <v>657</v>
      </c>
      <c r="BA292" s="96">
        <f t="shared" si="156"/>
        <v>19710</v>
      </c>
      <c r="BB292" s="20"/>
      <c r="BC292" s="20"/>
      <c r="BD292" s="20"/>
      <c r="BE292" s="20">
        <f t="shared" si="153"/>
        <v>0</v>
      </c>
      <c r="BF292" s="99"/>
      <c r="BG292" s="100"/>
      <c r="BH292" s="101"/>
      <c r="BI292" s="20"/>
      <c r="BJ292" s="20"/>
      <c r="BK292" s="64"/>
      <c r="BL292" s="64">
        <f t="shared" si="148"/>
        <v>1</v>
      </c>
      <c r="BM292" s="64">
        <f t="shared" si="149"/>
        <v>1</v>
      </c>
      <c r="BN292" s="64"/>
    </row>
    <row r="293" spans="1:66" s="58" customFormat="1" x14ac:dyDescent="0.45">
      <c r="A293" s="64"/>
      <c r="B293" s="130">
        <v>177</v>
      </c>
      <c r="C293" s="48">
        <v>2</v>
      </c>
      <c r="D293" s="48" t="s">
        <v>781</v>
      </c>
      <c r="E293" s="19" t="s">
        <v>648</v>
      </c>
      <c r="F293" s="2" t="s">
        <v>686</v>
      </c>
      <c r="G293" s="4" t="s">
        <v>414</v>
      </c>
      <c r="H293" s="3" t="s">
        <v>425</v>
      </c>
      <c r="I293" s="11" t="s">
        <v>1272</v>
      </c>
      <c r="J293" s="83">
        <v>3</v>
      </c>
      <c r="K293" s="24" t="s">
        <v>874</v>
      </c>
      <c r="L293" s="24"/>
      <c r="M293" s="83">
        <v>3</v>
      </c>
      <c r="N293" s="24" t="s">
        <v>1118</v>
      </c>
      <c r="O293" s="83">
        <v>3</v>
      </c>
      <c r="P293" s="83">
        <v>3285</v>
      </c>
      <c r="Q293" s="83">
        <f>IFERROR(VLOOKUP(N293,入力表リスト!$A$3:$B$82,2,FALSE),0)</f>
        <v>200</v>
      </c>
      <c r="R293" s="83">
        <f t="shared" si="141"/>
        <v>1971</v>
      </c>
      <c r="S293" s="83">
        <f t="shared" si="144"/>
        <v>59130</v>
      </c>
      <c r="T293" s="26"/>
      <c r="U293" s="98"/>
      <c r="V293" s="83"/>
      <c r="W293" s="24"/>
      <c r="X293" s="83"/>
      <c r="Y293" s="83"/>
      <c r="Z293" s="24"/>
      <c r="AA293" s="83"/>
      <c r="AB293" s="83"/>
      <c r="AC293" s="83">
        <f>IFERROR(VLOOKUP(Z293,入力表リスト!$A$3:$B$82,2,FALSE),0)</f>
        <v>0</v>
      </c>
      <c r="AD293" s="83">
        <f t="shared" si="150"/>
        <v>0</v>
      </c>
      <c r="AE293" s="83">
        <f t="shared" si="145"/>
        <v>0</v>
      </c>
      <c r="AF293" s="26"/>
      <c r="AG293" s="98"/>
      <c r="AH293" s="83"/>
      <c r="AI293" s="24"/>
      <c r="AJ293" s="83"/>
      <c r="AK293" s="83"/>
      <c r="AL293" s="24"/>
      <c r="AM293" s="83"/>
      <c r="AN293" s="83"/>
      <c r="AO293" s="83">
        <f>IFERROR(VLOOKUP(AL293,入力表リスト!$A$3:$B$82,2,FALSE),0)</f>
        <v>0</v>
      </c>
      <c r="AP293" s="83">
        <f t="shared" si="151"/>
        <v>0</v>
      </c>
      <c r="AQ293" s="83">
        <f t="shared" si="146"/>
        <v>0</v>
      </c>
      <c r="AR293" s="26"/>
      <c r="AS293" s="98"/>
      <c r="AT293" s="20"/>
      <c r="AU293" s="20"/>
      <c r="AV293" s="96">
        <f t="shared" si="147"/>
        <v>3285</v>
      </c>
      <c r="AW293" s="20"/>
      <c r="AX293" s="20">
        <f t="shared" si="154"/>
        <v>0</v>
      </c>
      <c r="AY293" s="20">
        <f t="shared" si="152"/>
        <v>0</v>
      </c>
      <c r="AZ293" s="96">
        <f t="shared" si="155"/>
        <v>1971</v>
      </c>
      <c r="BA293" s="96">
        <f t="shared" si="156"/>
        <v>59130</v>
      </c>
      <c r="BB293" s="20"/>
      <c r="BC293" s="20"/>
      <c r="BD293" s="20"/>
      <c r="BE293" s="20">
        <f t="shared" si="153"/>
        <v>0</v>
      </c>
      <c r="BF293" s="99"/>
      <c r="BG293" s="100"/>
      <c r="BH293" s="101"/>
      <c r="BI293" s="20"/>
      <c r="BJ293" s="20"/>
      <c r="BK293" s="64"/>
      <c r="BL293" s="64">
        <f t="shared" si="148"/>
        <v>3</v>
      </c>
      <c r="BM293" s="64">
        <f t="shared" si="149"/>
        <v>3</v>
      </c>
      <c r="BN293" s="64"/>
    </row>
    <row r="294" spans="1:66" s="58" customFormat="1" x14ac:dyDescent="0.45">
      <c r="A294" s="64"/>
      <c r="B294" s="20">
        <v>178</v>
      </c>
      <c r="C294" s="48"/>
      <c r="D294" s="48" t="s">
        <v>781</v>
      </c>
      <c r="E294" s="19" t="s">
        <v>118</v>
      </c>
      <c r="F294" s="2" t="s">
        <v>318</v>
      </c>
      <c r="G294" s="4" t="s">
        <v>414</v>
      </c>
      <c r="H294" s="3" t="s">
        <v>425</v>
      </c>
      <c r="I294" s="11" t="s">
        <v>535</v>
      </c>
      <c r="J294" s="83">
        <v>1</v>
      </c>
      <c r="K294" s="24" t="s">
        <v>873</v>
      </c>
      <c r="L294" s="24"/>
      <c r="M294" s="83">
        <v>1</v>
      </c>
      <c r="N294" s="24" t="s">
        <v>888</v>
      </c>
      <c r="O294" s="83">
        <v>1</v>
      </c>
      <c r="P294" s="83">
        <v>3285</v>
      </c>
      <c r="Q294" s="83">
        <f>IFERROR(VLOOKUP(N294,入力表リスト!$A$3:$B$82,2,FALSE),0)</f>
        <v>200</v>
      </c>
      <c r="R294" s="83">
        <f t="shared" si="141"/>
        <v>657</v>
      </c>
      <c r="S294" s="83">
        <f t="shared" si="144"/>
        <v>19710</v>
      </c>
      <c r="T294" s="26"/>
      <c r="U294" s="98"/>
      <c r="V294" s="83"/>
      <c r="W294" s="24"/>
      <c r="X294" s="83"/>
      <c r="Y294" s="83"/>
      <c r="Z294" s="24"/>
      <c r="AA294" s="83"/>
      <c r="AB294" s="83"/>
      <c r="AC294" s="83">
        <f>IFERROR(VLOOKUP(Z294,入力表リスト!$A$3:$B$82,2,FALSE),0)</f>
        <v>0</v>
      </c>
      <c r="AD294" s="83">
        <f t="shared" si="150"/>
        <v>0</v>
      </c>
      <c r="AE294" s="83">
        <f t="shared" si="145"/>
        <v>0</v>
      </c>
      <c r="AF294" s="26"/>
      <c r="AG294" s="98"/>
      <c r="AH294" s="83"/>
      <c r="AI294" s="24"/>
      <c r="AJ294" s="83"/>
      <c r="AK294" s="83"/>
      <c r="AL294" s="24"/>
      <c r="AM294" s="83"/>
      <c r="AN294" s="83"/>
      <c r="AO294" s="83">
        <f>IFERROR(VLOOKUP(AL294,入力表リスト!$A$3:$B$82,2,FALSE),0)</f>
        <v>0</v>
      </c>
      <c r="AP294" s="83">
        <f t="shared" si="151"/>
        <v>0</v>
      </c>
      <c r="AQ294" s="83">
        <f t="shared" si="146"/>
        <v>0</v>
      </c>
      <c r="AR294" s="26"/>
      <c r="AS294" s="98"/>
      <c r="AT294" s="20"/>
      <c r="AU294" s="20"/>
      <c r="AV294" s="96">
        <f t="shared" si="147"/>
        <v>3285</v>
      </c>
      <c r="AW294" s="20"/>
      <c r="AX294" s="20">
        <f t="shared" si="154"/>
        <v>0</v>
      </c>
      <c r="AY294" s="20">
        <f t="shared" si="152"/>
        <v>0</v>
      </c>
      <c r="AZ294" s="96">
        <f t="shared" si="155"/>
        <v>657</v>
      </c>
      <c r="BA294" s="96">
        <f t="shared" si="156"/>
        <v>19710</v>
      </c>
      <c r="BB294" s="20"/>
      <c r="BC294" s="20"/>
      <c r="BD294" s="20"/>
      <c r="BE294" s="20">
        <f t="shared" si="153"/>
        <v>0</v>
      </c>
      <c r="BF294" s="99"/>
      <c r="BG294" s="100"/>
      <c r="BH294" s="101"/>
      <c r="BI294" s="20"/>
      <c r="BJ294" s="20"/>
      <c r="BK294" s="64"/>
      <c r="BL294" s="64">
        <f t="shared" si="148"/>
        <v>1</v>
      </c>
      <c r="BM294" s="64">
        <f t="shared" si="149"/>
        <v>1</v>
      </c>
      <c r="BN294" s="64"/>
    </row>
    <row r="295" spans="1:66" s="58" customFormat="1" x14ac:dyDescent="0.45">
      <c r="A295" s="64"/>
      <c r="B295" s="130">
        <v>179</v>
      </c>
      <c r="C295" s="48"/>
      <c r="D295" s="48" t="s">
        <v>781</v>
      </c>
      <c r="E295" s="19" t="s">
        <v>120</v>
      </c>
      <c r="F295" s="2" t="s">
        <v>319</v>
      </c>
      <c r="G295" s="4" t="s">
        <v>414</v>
      </c>
      <c r="H295" s="3" t="s">
        <v>425</v>
      </c>
      <c r="I295" s="11" t="s">
        <v>536</v>
      </c>
      <c r="J295" s="83">
        <v>6</v>
      </c>
      <c r="K295" s="24" t="s">
        <v>1144</v>
      </c>
      <c r="L295" s="24"/>
      <c r="M295" s="83">
        <v>6</v>
      </c>
      <c r="N295" s="24" t="s">
        <v>1025</v>
      </c>
      <c r="O295" s="83">
        <v>6</v>
      </c>
      <c r="P295" s="83">
        <v>3285</v>
      </c>
      <c r="Q295" s="83">
        <f>IFERROR(VLOOKUP(N295,入力表リスト!$A$3:$B$82,2,FALSE),0)</f>
        <v>250</v>
      </c>
      <c r="R295" s="83">
        <f t="shared" si="141"/>
        <v>4927.5</v>
      </c>
      <c r="S295" s="83">
        <f t="shared" si="144"/>
        <v>147825</v>
      </c>
      <c r="T295" s="26"/>
      <c r="U295" s="98"/>
      <c r="V295" s="83"/>
      <c r="W295" s="24"/>
      <c r="X295" s="83"/>
      <c r="Y295" s="83"/>
      <c r="Z295" s="24"/>
      <c r="AA295" s="83"/>
      <c r="AB295" s="83"/>
      <c r="AC295" s="83">
        <f>IFERROR(VLOOKUP(Z295,入力表リスト!$A$3:$B$82,2,FALSE),0)</f>
        <v>0</v>
      </c>
      <c r="AD295" s="83">
        <f t="shared" si="150"/>
        <v>0</v>
      </c>
      <c r="AE295" s="83">
        <f t="shared" si="145"/>
        <v>0</v>
      </c>
      <c r="AF295" s="26"/>
      <c r="AG295" s="98"/>
      <c r="AH295" s="83"/>
      <c r="AI295" s="24"/>
      <c r="AJ295" s="83"/>
      <c r="AK295" s="83"/>
      <c r="AL295" s="24"/>
      <c r="AM295" s="83"/>
      <c r="AN295" s="83"/>
      <c r="AO295" s="83">
        <f>IFERROR(VLOOKUP(AL295,入力表リスト!$A$3:$B$82,2,FALSE),0)</f>
        <v>0</v>
      </c>
      <c r="AP295" s="83">
        <f t="shared" si="151"/>
        <v>0</v>
      </c>
      <c r="AQ295" s="83">
        <f t="shared" si="146"/>
        <v>0</v>
      </c>
      <c r="AR295" s="26"/>
      <c r="AS295" s="98"/>
      <c r="AT295" s="20"/>
      <c r="AU295" s="20"/>
      <c r="AV295" s="96">
        <f t="shared" si="147"/>
        <v>3285</v>
      </c>
      <c r="AW295" s="20"/>
      <c r="AX295" s="20">
        <f t="shared" si="154"/>
        <v>0</v>
      </c>
      <c r="AY295" s="20">
        <f t="shared" si="152"/>
        <v>0</v>
      </c>
      <c r="AZ295" s="96">
        <f t="shared" si="155"/>
        <v>4927.5</v>
      </c>
      <c r="BA295" s="96">
        <f t="shared" si="156"/>
        <v>147825</v>
      </c>
      <c r="BB295" s="20"/>
      <c r="BC295" s="20"/>
      <c r="BD295" s="20"/>
      <c r="BE295" s="20">
        <f t="shared" si="153"/>
        <v>0</v>
      </c>
      <c r="BF295" s="99"/>
      <c r="BG295" s="100"/>
      <c r="BH295" s="101"/>
      <c r="BI295" s="102" t="s">
        <v>790</v>
      </c>
      <c r="BJ295" s="103">
        <v>602</v>
      </c>
      <c r="BK295" s="64"/>
      <c r="BL295" s="64">
        <f t="shared" si="148"/>
        <v>6</v>
      </c>
      <c r="BM295" s="64">
        <f t="shared" si="149"/>
        <v>6</v>
      </c>
      <c r="BN295" s="64"/>
    </row>
    <row r="296" spans="1:66" s="58" customFormat="1" x14ac:dyDescent="0.45">
      <c r="A296" s="64"/>
      <c r="B296" s="20">
        <v>180</v>
      </c>
      <c r="C296" s="48"/>
      <c r="D296" s="48" t="s">
        <v>781</v>
      </c>
      <c r="E296" s="19" t="s">
        <v>122</v>
      </c>
      <c r="F296" s="2" t="s">
        <v>321</v>
      </c>
      <c r="G296" s="4" t="s">
        <v>414</v>
      </c>
      <c r="H296" s="3" t="s">
        <v>425</v>
      </c>
      <c r="I296" s="11" t="s">
        <v>538</v>
      </c>
      <c r="J296" s="83">
        <v>1</v>
      </c>
      <c r="K296" s="24" t="s">
        <v>1143</v>
      </c>
      <c r="L296" s="24"/>
      <c r="M296" s="83">
        <v>1</v>
      </c>
      <c r="N296" s="24" t="s">
        <v>1501</v>
      </c>
      <c r="O296" s="83">
        <v>1</v>
      </c>
      <c r="P296" s="83">
        <v>3285</v>
      </c>
      <c r="Q296" s="83">
        <f>IFERROR(VLOOKUP(N296,入力表リスト!$A$3:$B$82,2,FALSE),0)</f>
        <v>300</v>
      </c>
      <c r="R296" s="83">
        <f t="shared" si="141"/>
        <v>985.5</v>
      </c>
      <c r="S296" s="83">
        <f t="shared" si="144"/>
        <v>29565</v>
      </c>
      <c r="T296" s="26"/>
      <c r="U296" s="98"/>
      <c r="V296" s="83"/>
      <c r="W296" s="24"/>
      <c r="X296" s="83"/>
      <c r="Y296" s="83"/>
      <c r="Z296" s="24"/>
      <c r="AA296" s="83"/>
      <c r="AB296" s="83"/>
      <c r="AC296" s="83">
        <f>IFERROR(VLOOKUP(Z296,入力表リスト!$A$3:$B$82,2,FALSE),0)</f>
        <v>0</v>
      </c>
      <c r="AD296" s="83">
        <f t="shared" si="150"/>
        <v>0</v>
      </c>
      <c r="AE296" s="83">
        <f t="shared" si="145"/>
        <v>0</v>
      </c>
      <c r="AF296" s="26"/>
      <c r="AG296" s="98"/>
      <c r="AH296" s="83"/>
      <c r="AI296" s="24"/>
      <c r="AJ296" s="83"/>
      <c r="AK296" s="83"/>
      <c r="AL296" s="24"/>
      <c r="AM296" s="83"/>
      <c r="AN296" s="83"/>
      <c r="AO296" s="83">
        <f>IFERROR(VLOOKUP(AL296,入力表リスト!$A$3:$B$82,2,FALSE),0)</f>
        <v>0</v>
      </c>
      <c r="AP296" s="83">
        <f t="shared" si="151"/>
        <v>0</v>
      </c>
      <c r="AQ296" s="83">
        <f t="shared" si="146"/>
        <v>0</v>
      </c>
      <c r="AR296" s="26"/>
      <c r="AS296" s="98"/>
      <c r="AT296" s="20"/>
      <c r="AU296" s="20"/>
      <c r="AV296" s="96">
        <f t="shared" si="147"/>
        <v>3285</v>
      </c>
      <c r="AW296" s="20"/>
      <c r="AX296" s="20">
        <f t="shared" si="154"/>
        <v>0</v>
      </c>
      <c r="AY296" s="20">
        <f t="shared" si="152"/>
        <v>0</v>
      </c>
      <c r="AZ296" s="96">
        <f t="shared" si="155"/>
        <v>985.5</v>
      </c>
      <c r="BA296" s="96">
        <f t="shared" si="156"/>
        <v>29565</v>
      </c>
      <c r="BB296" s="20"/>
      <c r="BC296" s="20"/>
      <c r="BD296" s="20"/>
      <c r="BE296" s="20">
        <f t="shared" si="153"/>
        <v>0</v>
      </c>
      <c r="BF296" s="99"/>
      <c r="BG296" s="100"/>
      <c r="BH296" s="101"/>
      <c r="BI296" s="20"/>
      <c r="BJ296" s="20"/>
      <c r="BK296" s="64"/>
      <c r="BL296" s="64">
        <f t="shared" si="148"/>
        <v>1</v>
      </c>
      <c r="BM296" s="64">
        <f t="shared" si="149"/>
        <v>1</v>
      </c>
      <c r="BN296" s="64"/>
    </row>
    <row r="297" spans="1:66" s="58" customFormat="1" x14ac:dyDescent="0.45">
      <c r="A297" s="64"/>
      <c r="B297" s="130">
        <v>181</v>
      </c>
      <c r="C297" s="130"/>
      <c r="D297" s="130" t="s">
        <v>781</v>
      </c>
      <c r="E297" s="107" t="s">
        <v>651</v>
      </c>
      <c r="F297" s="2" t="s">
        <v>689</v>
      </c>
      <c r="G297" s="4" t="s">
        <v>414</v>
      </c>
      <c r="H297" s="3" t="s">
        <v>425</v>
      </c>
      <c r="I297" s="11" t="s">
        <v>731</v>
      </c>
      <c r="J297" s="83">
        <v>1</v>
      </c>
      <c r="K297" s="24" t="s">
        <v>1143</v>
      </c>
      <c r="L297" s="24"/>
      <c r="M297" s="83">
        <v>1</v>
      </c>
      <c r="N297" s="24" t="s">
        <v>1243</v>
      </c>
      <c r="O297" s="83">
        <v>1</v>
      </c>
      <c r="P297" s="83">
        <v>3285</v>
      </c>
      <c r="Q297" s="83">
        <f>IFERROR(VLOOKUP(N297,入力表リスト!$A$3:$B$82,2,FALSE),0)</f>
        <v>200</v>
      </c>
      <c r="R297" s="83">
        <f t="shared" si="141"/>
        <v>657</v>
      </c>
      <c r="S297" s="83">
        <f t="shared" si="144"/>
        <v>19710</v>
      </c>
      <c r="T297" s="26"/>
      <c r="U297" s="98"/>
      <c r="V297" s="83"/>
      <c r="W297" s="24"/>
      <c r="X297" s="83"/>
      <c r="Y297" s="83"/>
      <c r="Z297" s="24"/>
      <c r="AA297" s="83"/>
      <c r="AB297" s="83"/>
      <c r="AC297" s="83">
        <f>IFERROR(VLOOKUP(Z297,入力表リスト!$A$3:$B$82,2,FALSE),0)</f>
        <v>0</v>
      </c>
      <c r="AD297" s="83">
        <f t="shared" si="150"/>
        <v>0</v>
      </c>
      <c r="AE297" s="83">
        <f t="shared" si="145"/>
        <v>0</v>
      </c>
      <c r="AF297" s="26"/>
      <c r="AG297" s="98"/>
      <c r="AH297" s="83"/>
      <c r="AI297" s="24"/>
      <c r="AJ297" s="83"/>
      <c r="AK297" s="83"/>
      <c r="AL297" s="24"/>
      <c r="AM297" s="83"/>
      <c r="AN297" s="83"/>
      <c r="AO297" s="83">
        <f>IFERROR(VLOOKUP(AL297,入力表リスト!$A$3:$B$82,2,FALSE),0)</f>
        <v>0</v>
      </c>
      <c r="AP297" s="83">
        <f t="shared" si="151"/>
        <v>0</v>
      </c>
      <c r="AQ297" s="83">
        <f t="shared" si="146"/>
        <v>0</v>
      </c>
      <c r="AR297" s="26"/>
      <c r="AS297" s="98"/>
      <c r="AT297" s="20"/>
      <c r="AU297" s="20"/>
      <c r="AV297" s="96">
        <f t="shared" si="147"/>
        <v>3285</v>
      </c>
      <c r="AW297" s="20"/>
      <c r="AX297" s="20">
        <f t="shared" si="154"/>
        <v>0</v>
      </c>
      <c r="AY297" s="20">
        <f t="shared" si="152"/>
        <v>0</v>
      </c>
      <c r="AZ297" s="96">
        <f t="shared" si="155"/>
        <v>657</v>
      </c>
      <c r="BA297" s="96">
        <f t="shared" si="156"/>
        <v>19710</v>
      </c>
      <c r="BB297" s="20"/>
      <c r="BC297" s="20"/>
      <c r="BD297" s="20"/>
      <c r="BE297" s="20">
        <f t="shared" si="153"/>
        <v>0</v>
      </c>
      <c r="BF297" s="99"/>
      <c r="BG297" s="100"/>
      <c r="BH297" s="101"/>
      <c r="BI297" s="20"/>
      <c r="BJ297" s="20"/>
      <c r="BK297" s="64"/>
      <c r="BL297" s="64">
        <f t="shared" si="148"/>
        <v>1</v>
      </c>
      <c r="BM297" s="64">
        <f t="shared" si="149"/>
        <v>1</v>
      </c>
      <c r="BN297" s="64"/>
    </row>
    <row r="298" spans="1:66" s="58" customFormat="1" x14ac:dyDescent="0.45">
      <c r="A298" s="64"/>
      <c r="B298" s="20">
        <v>182</v>
      </c>
      <c r="C298" s="130"/>
      <c r="D298" s="130" t="s">
        <v>781</v>
      </c>
      <c r="E298" s="107" t="s">
        <v>77</v>
      </c>
      <c r="F298" s="2" t="s">
        <v>277</v>
      </c>
      <c r="G298" s="4" t="s">
        <v>414</v>
      </c>
      <c r="H298" s="3" t="s">
        <v>425</v>
      </c>
      <c r="I298" s="11" t="s">
        <v>493</v>
      </c>
      <c r="J298" s="83">
        <v>1</v>
      </c>
      <c r="K298" s="24" t="s">
        <v>873</v>
      </c>
      <c r="L298" s="24"/>
      <c r="M298" s="83">
        <v>1</v>
      </c>
      <c r="N298" s="24" t="s">
        <v>876</v>
      </c>
      <c r="O298" s="83">
        <v>1</v>
      </c>
      <c r="P298" s="83">
        <v>3285</v>
      </c>
      <c r="Q298" s="83">
        <f>IFERROR(VLOOKUP(N298,入力表リスト!$A$3:$B$82,2,FALSE),0)</f>
        <v>300</v>
      </c>
      <c r="R298" s="83">
        <f t="shared" si="141"/>
        <v>985.5</v>
      </c>
      <c r="S298" s="83">
        <f t="shared" si="144"/>
        <v>29565</v>
      </c>
      <c r="T298" s="26"/>
      <c r="U298" s="98"/>
      <c r="V298" s="83"/>
      <c r="W298" s="24"/>
      <c r="X298" s="83"/>
      <c r="Y298" s="83"/>
      <c r="Z298" s="24"/>
      <c r="AA298" s="83"/>
      <c r="AB298" s="83"/>
      <c r="AC298" s="83">
        <f>IFERROR(VLOOKUP(Z298,入力表リスト!$A$3:$B$82,2,FALSE),0)</f>
        <v>0</v>
      </c>
      <c r="AD298" s="83">
        <f t="shared" si="150"/>
        <v>0</v>
      </c>
      <c r="AE298" s="83">
        <f t="shared" si="145"/>
        <v>0</v>
      </c>
      <c r="AF298" s="26"/>
      <c r="AG298" s="98"/>
      <c r="AH298" s="83"/>
      <c r="AI298" s="24"/>
      <c r="AJ298" s="83"/>
      <c r="AK298" s="83"/>
      <c r="AL298" s="24"/>
      <c r="AM298" s="83"/>
      <c r="AN298" s="83"/>
      <c r="AO298" s="83">
        <f>IFERROR(VLOOKUP(AL298,入力表リスト!$A$3:$B$82,2,FALSE),0)</f>
        <v>0</v>
      </c>
      <c r="AP298" s="83">
        <f t="shared" si="151"/>
        <v>0</v>
      </c>
      <c r="AQ298" s="83">
        <f t="shared" si="146"/>
        <v>0</v>
      </c>
      <c r="AR298" s="26"/>
      <c r="AS298" s="98"/>
      <c r="AT298" s="20"/>
      <c r="AU298" s="20"/>
      <c r="AV298" s="96">
        <f t="shared" si="147"/>
        <v>3285</v>
      </c>
      <c r="AW298" s="20"/>
      <c r="AX298" s="20">
        <f t="shared" si="154"/>
        <v>0</v>
      </c>
      <c r="AY298" s="20">
        <f t="shared" si="152"/>
        <v>0</v>
      </c>
      <c r="AZ298" s="96">
        <f t="shared" si="155"/>
        <v>985.5</v>
      </c>
      <c r="BA298" s="96">
        <f t="shared" si="156"/>
        <v>29565</v>
      </c>
      <c r="BB298" s="20"/>
      <c r="BC298" s="20"/>
      <c r="BD298" s="20"/>
      <c r="BE298" s="20">
        <f t="shared" si="153"/>
        <v>0</v>
      </c>
      <c r="BF298" s="99"/>
      <c r="BG298" s="100"/>
      <c r="BH298" s="101"/>
      <c r="BI298" s="20"/>
      <c r="BJ298" s="20"/>
      <c r="BK298" s="64"/>
      <c r="BL298" s="64">
        <f t="shared" si="148"/>
        <v>1</v>
      </c>
      <c r="BM298" s="64">
        <f t="shared" si="149"/>
        <v>1</v>
      </c>
      <c r="BN298" s="64"/>
    </row>
    <row r="299" spans="1:66" s="58" customFormat="1" x14ac:dyDescent="0.45">
      <c r="A299" s="64"/>
      <c r="B299" s="130">
        <v>183</v>
      </c>
      <c r="C299" s="130"/>
      <c r="D299" s="130" t="s">
        <v>781</v>
      </c>
      <c r="E299" s="107" t="s">
        <v>146</v>
      </c>
      <c r="F299" s="2" t="s">
        <v>345</v>
      </c>
      <c r="G299" s="4" t="s">
        <v>415</v>
      </c>
      <c r="H299" s="3" t="s">
        <v>425</v>
      </c>
      <c r="I299" s="11" t="s">
        <v>560</v>
      </c>
      <c r="J299" s="83">
        <v>1</v>
      </c>
      <c r="K299" s="24" t="s">
        <v>872</v>
      </c>
      <c r="L299" s="24"/>
      <c r="M299" s="83">
        <v>1</v>
      </c>
      <c r="N299" s="24" t="s">
        <v>876</v>
      </c>
      <c r="O299" s="83">
        <v>1</v>
      </c>
      <c r="P299" s="83">
        <v>3285</v>
      </c>
      <c r="Q299" s="83">
        <f>IFERROR(VLOOKUP(N299,入力表リスト!$A$3:$B$82,2,FALSE),0)</f>
        <v>300</v>
      </c>
      <c r="R299" s="83">
        <f t="shared" si="141"/>
        <v>985.5</v>
      </c>
      <c r="S299" s="83">
        <f t="shared" si="144"/>
        <v>29565</v>
      </c>
      <c r="T299" s="26"/>
      <c r="U299" s="98"/>
      <c r="V299" s="83"/>
      <c r="W299" s="24"/>
      <c r="X299" s="83"/>
      <c r="Y299" s="83"/>
      <c r="Z299" s="24"/>
      <c r="AA299" s="83"/>
      <c r="AB299" s="83"/>
      <c r="AC299" s="83">
        <f>IFERROR(VLOOKUP(Z299,入力表リスト!$A$3:$B$82,2,FALSE),0)</f>
        <v>0</v>
      </c>
      <c r="AD299" s="83">
        <f t="shared" si="150"/>
        <v>0</v>
      </c>
      <c r="AE299" s="83">
        <f t="shared" si="145"/>
        <v>0</v>
      </c>
      <c r="AF299" s="26"/>
      <c r="AG299" s="98"/>
      <c r="AH299" s="83"/>
      <c r="AI299" s="24"/>
      <c r="AJ299" s="83"/>
      <c r="AK299" s="83"/>
      <c r="AL299" s="24"/>
      <c r="AM299" s="83"/>
      <c r="AN299" s="83"/>
      <c r="AO299" s="83">
        <f>IFERROR(VLOOKUP(AL299,入力表リスト!$A$3:$B$82,2,FALSE),0)</f>
        <v>0</v>
      </c>
      <c r="AP299" s="83">
        <f t="shared" si="151"/>
        <v>0</v>
      </c>
      <c r="AQ299" s="83">
        <f t="shared" si="146"/>
        <v>0</v>
      </c>
      <c r="AR299" s="26"/>
      <c r="AS299" s="98"/>
      <c r="AT299" s="20"/>
      <c r="AU299" s="20"/>
      <c r="AV299" s="96">
        <f t="shared" si="147"/>
        <v>3285</v>
      </c>
      <c r="AW299" s="20"/>
      <c r="AX299" s="20">
        <f t="shared" si="154"/>
        <v>0</v>
      </c>
      <c r="AY299" s="20">
        <f t="shared" si="152"/>
        <v>0</v>
      </c>
      <c r="AZ299" s="96">
        <f t="shared" si="155"/>
        <v>985.5</v>
      </c>
      <c r="BA299" s="96">
        <f t="shared" si="156"/>
        <v>29565</v>
      </c>
      <c r="BB299" s="20"/>
      <c r="BC299" s="20"/>
      <c r="BD299" s="20"/>
      <c r="BE299" s="20">
        <f t="shared" si="153"/>
        <v>0</v>
      </c>
      <c r="BF299" s="99"/>
      <c r="BG299" s="100"/>
      <c r="BH299" s="101"/>
      <c r="BI299" s="20"/>
      <c r="BJ299" s="20"/>
      <c r="BK299" s="64"/>
      <c r="BL299" s="64">
        <f t="shared" si="148"/>
        <v>1</v>
      </c>
      <c r="BM299" s="64">
        <f t="shared" si="149"/>
        <v>1</v>
      </c>
      <c r="BN299" s="64"/>
    </row>
    <row r="300" spans="1:66" s="58" customFormat="1" x14ac:dyDescent="0.45">
      <c r="A300" s="64"/>
      <c r="B300" s="20">
        <v>184</v>
      </c>
      <c r="C300" s="48"/>
      <c r="D300" s="48" t="s">
        <v>781</v>
      </c>
      <c r="E300" s="19" t="s">
        <v>156</v>
      </c>
      <c r="F300" s="2" t="s">
        <v>356</v>
      </c>
      <c r="G300" s="4" t="s">
        <v>414</v>
      </c>
      <c r="H300" s="3" t="s">
        <v>425</v>
      </c>
      <c r="I300" s="11" t="s">
        <v>571</v>
      </c>
      <c r="J300" s="83">
        <v>5</v>
      </c>
      <c r="K300" s="24" t="s">
        <v>1503</v>
      </c>
      <c r="L300" s="24"/>
      <c r="M300" s="83">
        <v>5</v>
      </c>
      <c r="N300" s="24" t="s">
        <v>886</v>
      </c>
      <c r="O300" s="83">
        <v>5</v>
      </c>
      <c r="P300" s="83">
        <v>3285</v>
      </c>
      <c r="Q300" s="83">
        <f>IFERROR(VLOOKUP(N300,入力表リスト!$A$3:$B$82,2,FALSE),0)</f>
        <v>100</v>
      </c>
      <c r="R300" s="83">
        <f t="shared" si="141"/>
        <v>1642.5</v>
      </c>
      <c r="S300" s="83">
        <f t="shared" si="144"/>
        <v>49275</v>
      </c>
      <c r="T300" s="26"/>
      <c r="U300" s="98"/>
      <c r="V300" s="83"/>
      <c r="W300" s="24"/>
      <c r="X300" s="83"/>
      <c r="Y300" s="83"/>
      <c r="Z300" s="24"/>
      <c r="AA300" s="83"/>
      <c r="AB300" s="83"/>
      <c r="AC300" s="83">
        <f>IFERROR(VLOOKUP(Z300,入力表リスト!$A$3:$B$82,2,FALSE),0)</f>
        <v>0</v>
      </c>
      <c r="AD300" s="83">
        <f t="shared" si="150"/>
        <v>0</v>
      </c>
      <c r="AE300" s="83">
        <f t="shared" si="145"/>
        <v>0</v>
      </c>
      <c r="AF300" s="26"/>
      <c r="AG300" s="98"/>
      <c r="AH300" s="83"/>
      <c r="AI300" s="24"/>
      <c r="AJ300" s="83"/>
      <c r="AK300" s="83"/>
      <c r="AL300" s="24"/>
      <c r="AM300" s="83"/>
      <c r="AN300" s="83"/>
      <c r="AO300" s="83">
        <f>IFERROR(VLOOKUP(AL300,入力表リスト!$A$3:$B$82,2,FALSE),0)</f>
        <v>0</v>
      </c>
      <c r="AP300" s="83">
        <f t="shared" si="151"/>
        <v>0</v>
      </c>
      <c r="AQ300" s="83">
        <f t="shared" si="146"/>
        <v>0</v>
      </c>
      <c r="AR300" s="26"/>
      <c r="AS300" s="98"/>
      <c r="AT300" s="20"/>
      <c r="AU300" s="20"/>
      <c r="AV300" s="96">
        <f t="shared" si="147"/>
        <v>3285</v>
      </c>
      <c r="AW300" s="20"/>
      <c r="AX300" s="20">
        <f t="shared" si="154"/>
        <v>0</v>
      </c>
      <c r="AY300" s="20">
        <f t="shared" si="152"/>
        <v>0</v>
      </c>
      <c r="AZ300" s="96">
        <f t="shared" si="155"/>
        <v>1642.5</v>
      </c>
      <c r="BA300" s="96">
        <f t="shared" si="156"/>
        <v>49275</v>
      </c>
      <c r="BB300" s="20"/>
      <c r="BC300" s="20"/>
      <c r="BD300" s="20"/>
      <c r="BE300" s="20">
        <f t="shared" si="153"/>
        <v>0</v>
      </c>
      <c r="BF300" s="99"/>
      <c r="BG300" s="100"/>
      <c r="BH300" s="101"/>
      <c r="BI300" s="20"/>
      <c r="BJ300" s="20"/>
      <c r="BK300" s="64"/>
      <c r="BL300" s="64">
        <f t="shared" si="148"/>
        <v>5</v>
      </c>
      <c r="BM300" s="64">
        <f t="shared" si="149"/>
        <v>5</v>
      </c>
      <c r="BN300" s="64"/>
    </row>
    <row r="301" spans="1:66" s="58" customFormat="1" x14ac:dyDescent="0.45">
      <c r="A301" s="64"/>
      <c r="B301" s="130">
        <v>185</v>
      </c>
      <c r="C301" s="48"/>
      <c r="D301" s="48" t="s">
        <v>781</v>
      </c>
      <c r="E301" s="19" t="s">
        <v>166</v>
      </c>
      <c r="F301" s="2" t="s">
        <v>367</v>
      </c>
      <c r="G301" s="4" t="s">
        <v>415</v>
      </c>
      <c r="H301" s="3" t="s">
        <v>425</v>
      </c>
      <c r="I301" s="11" t="s">
        <v>582</v>
      </c>
      <c r="J301" s="83">
        <v>1</v>
      </c>
      <c r="K301" s="24" t="s">
        <v>873</v>
      </c>
      <c r="L301" s="24"/>
      <c r="M301" s="83">
        <v>1</v>
      </c>
      <c r="N301" s="24" t="s">
        <v>795</v>
      </c>
      <c r="O301" s="83">
        <v>1</v>
      </c>
      <c r="P301" s="83">
        <v>3285</v>
      </c>
      <c r="Q301" s="83">
        <f>IFERROR(VLOOKUP(N301,入力表リスト!$A$3:$B$82,2,FALSE),0)</f>
        <v>0</v>
      </c>
      <c r="R301" s="83">
        <f t="shared" si="141"/>
        <v>0</v>
      </c>
      <c r="S301" s="83">
        <f t="shared" si="144"/>
        <v>0</v>
      </c>
      <c r="T301" s="123" t="s">
        <v>1388</v>
      </c>
      <c r="U301" s="98"/>
      <c r="V301" s="83"/>
      <c r="W301" s="24"/>
      <c r="X301" s="83"/>
      <c r="Y301" s="83"/>
      <c r="Z301" s="24"/>
      <c r="AA301" s="83"/>
      <c r="AB301" s="83"/>
      <c r="AC301" s="83">
        <f>IFERROR(VLOOKUP(Z301,入力表リスト!$A$3:$B$82,2,FALSE),0)</f>
        <v>0</v>
      </c>
      <c r="AD301" s="83">
        <f t="shared" si="150"/>
        <v>0</v>
      </c>
      <c r="AE301" s="83">
        <f t="shared" si="145"/>
        <v>0</v>
      </c>
      <c r="AF301" s="26"/>
      <c r="AG301" s="98"/>
      <c r="AH301" s="83"/>
      <c r="AI301" s="24"/>
      <c r="AJ301" s="83"/>
      <c r="AK301" s="83"/>
      <c r="AL301" s="24"/>
      <c r="AM301" s="83"/>
      <c r="AN301" s="83"/>
      <c r="AO301" s="83">
        <f>IFERROR(VLOOKUP(AL301,入力表リスト!$A$3:$B$82,2,FALSE),0)</f>
        <v>0</v>
      </c>
      <c r="AP301" s="83">
        <f t="shared" si="151"/>
        <v>0</v>
      </c>
      <c r="AQ301" s="83">
        <f t="shared" si="146"/>
        <v>0</v>
      </c>
      <c r="AR301" s="26"/>
      <c r="AS301" s="98"/>
      <c r="AT301" s="20"/>
      <c r="AU301" s="20"/>
      <c r="AV301" s="96">
        <f t="shared" si="147"/>
        <v>3285</v>
      </c>
      <c r="AW301" s="20"/>
      <c r="AX301" s="20">
        <f t="shared" si="154"/>
        <v>0</v>
      </c>
      <c r="AY301" s="20">
        <f t="shared" si="152"/>
        <v>0</v>
      </c>
      <c r="AZ301" s="96">
        <f t="shared" si="155"/>
        <v>0</v>
      </c>
      <c r="BA301" s="96">
        <f t="shared" si="156"/>
        <v>0</v>
      </c>
      <c r="BB301" s="20"/>
      <c r="BC301" s="20"/>
      <c r="BD301" s="20"/>
      <c r="BE301" s="20">
        <f t="shared" si="153"/>
        <v>0</v>
      </c>
      <c r="BF301" s="99"/>
      <c r="BG301" s="100"/>
      <c r="BH301" s="101"/>
      <c r="BI301" s="20"/>
      <c r="BJ301" s="20"/>
      <c r="BK301" s="64"/>
      <c r="BL301" s="64">
        <f t="shared" si="148"/>
        <v>1</v>
      </c>
      <c r="BM301" s="64">
        <f t="shared" si="149"/>
        <v>1</v>
      </c>
      <c r="BN301" s="64"/>
    </row>
    <row r="302" spans="1:66" s="58" customFormat="1" x14ac:dyDescent="0.45">
      <c r="A302" s="64"/>
      <c r="B302" s="20">
        <v>186</v>
      </c>
      <c r="C302" s="48"/>
      <c r="D302" s="48" t="s">
        <v>781</v>
      </c>
      <c r="E302" s="19" t="s">
        <v>169</v>
      </c>
      <c r="F302" s="2" t="s">
        <v>370</v>
      </c>
      <c r="G302" s="4" t="s">
        <v>414</v>
      </c>
      <c r="H302" s="3" t="s">
        <v>425</v>
      </c>
      <c r="I302" s="11" t="s">
        <v>585</v>
      </c>
      <c r="J302" s="83">
        <v>2</v>
      </c>
      <c r="K302" s="24" t="s">
        <v>1500</v>
      </c>
      <c r="L302" s="24"/>
      <c r="M302" s="83">
        <v>2</v>
      </c>
      <c r="N302" s="24" t="s">
        <v>886</v>
      </c>
      <c r="O302" s="83">
        <v>2</v>
      </c>
      <c r="P302" s="83">
        <v>3285</v>
      </c>
      <c r="Q302" s="83">
        <f>IFERROR(VLOOKUP(N302,入力表リスト!$A$3:$B$82,2,FALSE),0)</f>
        <v>100</v>
      </c>
      <c r="R302" s="83">
        <f t="shared" si="141"/>
        <v>657</v>
      </c>
      <c r="S302" s="83">
        <f t="shared" si="144"/>
        <v>19710</v>
      </c>
      <c r="T302" s="26"/>
      <c r="U302" s="98"/>
      <c r="V302" s="83"/>
      <c r="W302" s="24"/>
      <c r="X302" s="83"/>
      <c r="Y302" s="83"/>
      <c r="Z302" s="24"/>
      <c r="AA302" s="83"/>
      <c r="AB302" s="83"/>
      <c r="AC302" s="83">
        <f>IFERROR(VLOOKUP(Z302,入力表リスト!$A$3:$B$82,2,FALSE),0)</f>
        <v>0</v>
      </c>
      <c r="AD302" s="83">
        <f t="shared" si="150"/>
        <v>0</v>
      </c>
      <c r="AE302" s="83">
        <f t="shared" si="145"/>
        <v>0</v>
      </c>
      <c r="AF302" s="26"/>
      <c r="AG302" s="98"/>
      <c r="AH302" s="83"/>
      <c r="AI302" s="24"/>
      <c r="AJ302" s="83"/>
      <c r="AK302" s="83"/>
      <c r="AL302" s="24"/>
      <c r="AM302" s="83"/>
      <c r="AN302" s="83"/>
      <c r="AO302" s="83">
        <f>IFERROR(VLOOKUP(AL302,入力表リスト!$A$3:$B$82,2,FALSE),0)</f>
        <v>0</v>
      </c>
      <c r="AP302" s="83">
        <f t="shared" si="151"/>
        <v>0</v>
      </c>
      <c r="AQ302" s="83">
        <f t="shared" si="146"/>
        <v>0</v>
      </c>
      <c r="AR302" s="26"/>
      <c r="AS302" s="98"/>
      <c r="AT302" s="20"/>
      <c r="AU302" s="20"/>
      <c r="AV302" s="96">
        <f t="shared" si="147"/>
        <v>3285</v>
      </c>
      <c r="AW302" s="20"/>
      <c r="AX302" s="20">
        <f t="shared" si="154"/>
        <v>0</v>
      </c>
      <c r="AY302" s="20">
        <f t="shared" si="152"/>
        <v>0</v>
      </c>
      <c r="AZ302" s="96">
        <f t="shared" si="155"/>
        <v>657</v>
      </c>
      <c r="BA302" s="96">
        <f t="shared" si="156"/>
        <v>19710</v>
      </c>
      <c r="BB302" s="20"/>
      <c r="BC302" s="20"/>
      <c r="BD302" s="20"/>
      <c r="BE302" s="20">
        <f t="shared" si="153"/>
        <v>0</v>
      </c>
      <c r="BF302" s="99"/>
      <c r="BG302" s="100"/>
      <c r="BH302" s="101"/>
      <c r="BI302" s="20"/>
      <c r="BJ302" s="20"/>
      <c r="BK302" s="64"/>
      <c r="BL302" s="64">
        <f t="shared" si="148"/>
        <v>2</v>
      </c>
      <c r="BM302" s="64">
        <f t="shared" si="149"/>
        <v>2</v>
      </c>
      <c r="BN302" s="64"/>
    </row>
    <row r="303" spans="1:66" s="58" customFormat="1" x14ac:dyDescent="0.45">
      <c r="A303" s="64"/>
      <c r="B303" s="130">
        <v>187</v>
      </c>
      <c r="C303" s="48"/>
      <c r="D303" s="48" t="s">
        <v>781</v>
      </c>
      <c r="E303" s="19" t="s">
        <v>171</v>
      </c>
      <c r="F303" s="2" t="s">
        <v>372</v>
      </c>
      <c r="G303" s="4" t="s">
        <v>414</v>
      </c>
      <c r="H303" s="3" t="s">
        <v>425</v>
      </c>
      <c r="I303" s="11" t="s">
        <v>587</v>
      </c>
      <c r="J303" s="83">
        <v>4</v>
      </c>
      <c r="K303" s="24" t="s">
        <v>1496</v>
      </c>
      <c r="L303" s="24"/>
      <c r="M303" s="83">
        <v>4</v>
      </c>
      <c r="N303" s="24" t="s">
        <v>890</v>
      </c>
      <c r="O303" s="83">
        <v>4</v>
      </c>
      <c r="P303" s="83">
        <v>3285</v>
      </c>
      <c r="Q303" s="83">
        <f>IFERROR(VLOOKUP(N303,入力表リスト!$A$3:$B$82,2,FALSE),0)</f>
        <v>200</v>
      </c>
      <c r="R303" s="83">
        <f t="shared" si="141"/>
        <v>2628</v>
      </c>
      <c r="S303" s="83">
        <f t="shared" si="144"/>
        <v>78840</v>
      </c>
      <c r="T303" s="26"/>
      <c r="U303" s="98"/>
      <c r="V303" s="83"/>
      <c r="W303" s="24"/>
      <c r="X303" s="83"/>
      <c r="Y303" s="83"/>
      <c r="Z303" s="24"/>
      <c r="AA303" s="83"/>
      <c r="AB303" s="83"/>
      <c r="AC303" s="83">
        <f>IFERROR(VLOOKUP(Z303,入力表リスト!$A$3:$B$82,2,FALSE),0)</f>
        <v>0</v>
      </c>
      <c r="AD303" s="83">
        <f t="shared" si="150"/>
        <v>0</v>
      </c>
      <c r="AE303" s="83">
        <f t="shared" si="145"/>
        <v>0</v>
      </c>
      <c r="AF303" s="26"/>
      <c r="AG303" s="98"/>
      <c r="AH303" s="83"/>
      <c r="AI303" s="24"/>
      <c r="AJ303" s="83"/>
      <c r="AK303" s="83"/>
      <c r="AL303" s="24"/>
      <c r="AM303" s="83"/>
      <c r="AN303" s="83"/>
      <c r="AO303" s="83">
        <f>IFERROR(VLOOKUP(AL303,入力表リスト!$A$3:$B$82,2,FALSE),0)</f>
        <v>0</v>
      </c>
      <c r="AP303" s="83">
        <f t="shared" si="151"/>
        <v>0</v>
      </c>
      <c r="AQ303" s="83">
        <f t="shared" si="146"/>
        <v>0</v>
      </c>
      <c r="AR303" s="26"/>
      <c r="AS303" s="98"/>
      <c r="AT303" s="20"/>
      <c r="AU303" s="20"/>
      <c r="AV303" s="96">
        <f t="shared" si="147"/>
        <v>3285</v>
      </c>
      <c r="AW303" s="20"/>
      <c r="AX303" s="20">
        <f t="shared" si="154"/>
        <v>0</v>
      </c>
      <c r="AY303" s="20">
        <f t="shared" si="152"/>
        <v>0</v>
      </c>
      <c r="AZ303" s="96">
        <f t="shared" si="155"/>
        <v>2628</v>
      </c>
      <c r="BA303" s="96">
        <f t="shared" si="156"/>
        <v>78840</v>
      </c>
      <c r="BB303" s="20"/>
      <c r="BC303" s="20"/>
      <c r="BD303" s="20"/>
      <c r="BE303" s="20">
        <f t="shared" si="153"/>
        <v>0</v>
      </c>
      <c r="BF303" s="99"/>
      <c r="BG303" s="100"/>
      <c r="BH303" s="101"/>
      <c r="BI303" s="102" t="s">
        <v>788</v>
      </c>
      <c r="BJ303" s="103">
        <v>569</v>
      </c>
      <c r="BK303" s="64"/>
      <c r="BL303" s="64">
        <f t="shared" si="148"/>
        <v>4</v>
      </c>
      <c r="BM303" s="64">
        <f t="shared" si="149"/>
        <v>4</v>
      </c>
      <c r="BN303" s="64"/>
    </row>
    <row r="304" spans="1:66" s="58" customFormat="1" x14ac:dyDescent="0.45">
      <c r="A304" s="64"/>
      <c r="B304" s="20">
        <v>188</v>
      </c>
      <c r="C304" s="48"/>
      <c r="D304" s="48" t="s">
        <v>781</v>
      </c>
      <c r="E304" s="19" t="s">
        <v>172</v>
      </c>
      <c r="F304" s="2" t="s">
        <v>373</v>
      </c>
      <c r="G304" s="4" t="s">
        <v>414</v>
      </c>
      <c r="H304" s="3" t="s">
        <v>425</v>
      </c>
      <c r="I304" s="11" t="s">
        <v>588</v>
      </c>
      <c r="J304" s="83">
        <v>1</v>
      </c>
      <c r="K304" s="24" t="s">
        <v>1145</v>
      </c>
      <c r="L304" s="24"/>
      <c r="M304" s="83">
        <v>1</v>
      </c>
      <c r="N304" s="24" t="s">
        <v>890</v>
      </c>
      <c r="O304" s="83">
        <v>1</v>
      </c>
      <c r="P304" s="83">
        <v>3285</v>
      </c>
      <c r="Q304" s="83">
        <f>IFERROR(VLOOKUP(N304,入力表リスト!$A$3:$B$82,2,FALSE),0)</f>
        <v>200</v>
      </c>
      <c r="R304" s="83">
        <f t="shared" si="141"/>
        <v>657</v>
      </c>
      <c r="S304" s="83">
        <f t="shared" si="144"/>
        <v>19710</v>
      </c>
      <c r="T304" s="26"/>
      <c r="U304" s="98"/>
      <c r="V304" s="83"/>
      <c r="W304" s="24"/>
      <c r="X304" s="83"/>
      <c r="Y304" s="83"/>
      <c r="Z304" s="24"/>
      <c r="AA304" s="83"/>
      <c r="AB304" s="83"/>
      <c r="AC304" s="83">
        <f>IFERROR(VLOOKUP(Z304,入力表リスト!$A$3:$B$82,2,FALSE),0)</f>
        <v>0</v>
      </c>
      <c r="AD304" s="83">
        <f t="shared" si="150"/>
        <v>0</v>
      </c>
      <c r="AE304" s="83">
        <f t="shared" si="145"/>
        <v>0</v>
      </c>
      <c r="AF304" s="26"/>
      <c r="AG304" s="98"/>
      <c r="AH304" s="83"/>
      <c r="AI304" s="24"/>
      <c r="AJ304" s="83"/>
      <c r="AK304" s="83"/>
      <c r="AL304" s="24"/>
      <c r="AM304" s="83"/>
      <c r="AN304" s="83"/>
      <c r="AO304" s="83">
        <f>IFERROR(VLOOKUP(AL304,入力表リスト!$A$3:$B$82,2,FALSE),0)</f>
        <v>0</v>
      </c>
      <c r="AP304" s="83">
        <f t="shared" si="151"/>
        <v>0</v>
      </c>
      <c r="AQ304" s="83">
        <f t="shared" si="146"/>
        <v>0</v>
      </c>
      <c r="AR304" s="26"/>
      <c r="AS304" s="98"/>
      <c r="AT304" s="20"/>
      <c r="AU304" s="20"/>
      <c r="AV304" s="96">
        <f t="shared" si="147"/>
        <v>3285</v>
      </c>
      <c r="AW304" s="20"/>
      <c r="AX304" s="20">
        <f t="shared" si="154"/>
        <v>0</v>
      </c>
      <c r="AY304" s="20">
        <f t="shared" si="152"/>
        <v>0</v>
      </c>
      <c r="AZ304" s="96">
        <f t="shared" si="155"/>
        <v>657</v>
      </c>
      <c r="BA304" s="96">
        <f t="shared" si="156"/>
        <v>19710</v>
      </c>
      <c r="BB304" s="20"/>
      <c r="BC304" s="20"/>
      <c r="BD304" s="20"/>
      <c r="BE304" s="20">
        <f t="shared" si="153"/>
        <v>0</v>
      </c>
      <c r="BF304" s="99"/>
      <c r="BG304" s="100"/>
      <c r="BH304" s="101"/>
      <c r="BI304" s="20"/>
      <c r="BJ304" s="20"/>
      <c r="BK304" s="64"/>
      <c r="BL304" s="64">
        <f t="shared" si="148"/>
        <v>1</v>
      </c>
      <c r="BM304" s="64">
        <f t="shared" si="149"/>
        <v>1</v>
      </c>
      <c r="BN304" s="64"/>
    </row>
    <row r="305" spans="1:66" s="58" customFormat="1" x14ac:dyDescent="0.45">
      <c r="A305" s="64"/>
      <c r="B305" s="130">
        <v>189</v>
      </c>
      <c r="C305" s="48"/>
      <c r="D305" s="48" t="s">
        <v>781</v>
      </c>
      <c r="E305" s="19" t="s">
        <v>184</v>
      </c>
      <c r="F305" s="2" t="s">
        <v>385</v>
      </c>
      <c r="G305" s="4" t="s">
        <v>414</v>
      </c>
      <c r="H305" s="3" t="s">
        <v>425</v>
      </c>
      <c r="I305" s="11" t="s">
        <v>600</v>
      </c>
      <c r="J305" s="83">
        <v>1</v>
      </c>
      <c r="K305" s="24" t="s">
        <v>868</v>
      </c>
      <c r="L305" s="24"/>
      <c r="M305" s="83">
        <v>1</v>
      </c>
      <c r="N305" s="24" t="s">
        <v>888</v>
      </c>
      <c r="O305" s="83">
        <v>1</v>
      </c>
      <c r="P305" s="83">
        <v>3285</v>
      </c>
      <c r="Q305" s="83">
        <f>IFERROR(VLOOKUP(N305,入力表リスト!$A$3:$B$82,2,FALSE),0)</f>
        <v>200</v>
      </c>
      <c r="R305" s="83">
        <f t="shared" si="141"/>
        <v>657</v>
      </c>
      <c r="S305" s="83">
        <f t="shared" si="144"/>
        <v>19710</v>
      </c>
      <c r="T305" s="26"/>
      <c r="U305" s="98"/>
      <c r="V305" s="83"/>
      <c r="W305" s="24"/>
      <c r="X305" s="83"/>
      <c r="Y305" s="83"/>
      <c r="Z305" s="24"/>
      <c r="AA305" s="83"/>
      <c r="AB305" s="83"/>
      <c r="AC305" s="83">
        <f>IFERROR(VLOOKUP(Z305,入力表リスト!$A$3:$B$82,2,FALSE),0)</f>
        <v>0</v>
      </c>
      <c r="AD305" s="83">
        <f t="shared" si="150"/>
        <v>0</v>
      </c>
      <c r="AE305" s="83">
        <f t="shared" si="145"/>
        <v>0</v>
      </c>
      <c r="AF305" s="26"/>
      <c r="AG305" s="98"/>
      <c r="AH305" s="83"/>
      <c r="AI305" s="24"/>
      <c r="AJ305" s="83"/>
      <c r="AK305" s="83"/>
      <c r="AL305" s="24"/>
      <c r="AM305" s="83"/>
      <c r="AN305" s="83"/>
      <c r="AO305" s="83">
        <f>IFERROR(VLOOKUP(AL305,入力表リスト!$A$3:$B$82,2,FALSE),0)</f>
        <v>0</v>
      </c>
      <c r="AP305" s="83">
        <f t="shared" si="151"/>
        <v>0</v>
      </c>
      <c r="AQ305" s="83">
        <f t="shared" si="146"/>
        <v>0</v>
      </c>
      <c r="AR305" s="26"/>
      <c r="AS305" s="98"/>
      <c r="AT305" s="20"/>
      <c r="AU305" s="20"/>
      <c r="AV305" s="96">
        <f t="shared" si="147"/>
        <v>3285</v>
      </c>
      <c r="AW305" s="20"/>
      <c r="AX305" s="20">
        <f t="shared" si="154"/>
        <v>0</v>
      </c>
      <c r="AY305" s="20">
        <f t="shared" si="152"/>
        <v>0</v>
      </c>
      <c r="AZ305" s="96">
        <f t="shared" si="155"/>
        <v>657</v>
      </c>
      <c r="BA305" s="96">
        <f t="shared" si="156"/>
        <v>19710</v>
      </c>
      <c r="BB305" s="20"/>
      <c r="BC305" s="20"/>
      <c r="BD305" s="20"/>
      <c r="BE305" s="20">
        <f t="shared" si="153"/>
        <v>0</v>
      </c>
      <c r="BF305" s="99"/>
      <c r="BG305" s="100"/>
      <c r="BH305" s="101"/>
      <c r="BI305" s="20"/>
      <c r="BJ305" s="20"/>
      <c r="BK305" s="64"/>
      <c r="BL305" s="64">
        <f t="shared" si="148"/>
        <v>1</v>
      </c>
      <c r="BM305" s="64">
        <f t="shared" si="149"/>
        <v>1</v>
      </c>
      <c r="BN305" s="64"/>
    </row>
    <row r="306" spans="1:66" s="58" customFormat="1" x14ac:dyDescent="0.45">
      <c r="A306" s="64"/>
      <c r="B306" s="20">
        <v>190</v>
      </c>
      <c r="C306" s="20">
        <v>1</v>
      </c>
      <c r="D306" s="20" t="s">
        <v>781</v>
      </c>
      <c r="E306" s="19" t="s">
        <v>185</v>
      </c>
      <c r="F306" s="2" t="s">
        <v>387</v>
      </c>
      <c r="G306" s="4" t="s">
        <v>414</v>
      </c>
      <c r="H306" s="3" t="s">
        <v>425</v>
      </c>
      <c r="I306" s="11" t="s">
        <v>602</v>
      </c>
      <c r="J306" s="83">
        <v>1</v>
      </c>
      <c r="K306" s="24" t="s">
        <v>1499</v>
      </c>
      <c r="L306" s="24"/>
      <c r="M306" s="83">
        <v>1</v>
      </c>
      <c r="N306" s="24" t="s">
        <v>1406</v>
      </c>
      <c r="O306" s="83">
        <v>1</v>
      </c>
      <c r="P306" s="83">
        <v>3285</v>
      </c>
      <c r="Q306" s="83">
        <f>IFERROR(VLOOKUP(N306,入力表リスト!$A$3:$B$82,2,FALSE),0)</f>
        <v>20</v>
      </c>
      <c r="R306" s="83">
        <f t="shared" si="141"/>
        <v>65.7</v>
      </c>
      <c r="S306" s="83">
        <f t="shared" si="144"/>
        <v>1971</v>
      </c>
      <c r="T306" s="26"/>
      <c r="U306" s="98"/>
      <c r="V306" s="83"/>
      <c r="W306" s="24"/>
      <c r="X306" s="83"/>
      <c r="Y306" s="83"/>
      <c r="Z306" s="24"/>
      <c r="AA306" s="83"/>
      <c r="AB306" s="83"/>
      <c r="AC306" s="83">
        <f>IFERROR(VLOOKUP(Z306,入力表リスト!$A$3:$B$82,2,FALSE),0)</f>
        <v>0</v>
      </c>
      <c r="AD306" s="83">
        <f t="shared" si="150"/>
        <v>0</v>
      </c>
      <c r="AE306" s="83">
        <f t="shared" si="145"/>
        <v>0</v>
      </c>
      <c r="AF306" s="26"/>
      <c r="AG306" s="98"/>
      <c r="AH306" s="83"/>
      <c r="AI306" s="24"/>
      <c r="AJ306" s="83"/>
      <c r="AK306" s="83"/>
      <c r="AL306" s="24"/>
      <c r="AM306" s="83"/>
      <c r="AN306" s="83"/>
      <c r="AO306" s="83">
        <f>IFERROR(VLOOKUP(AL306,入力表リスト!$A$3:$B$82,2,FALSE),0)</f>
        <v>0</v>
      </c>
      <c r="AP306" s="83">
        <f t="shared" si="151"/>
        <v>0</v>
      </c>
      <c r="AQ306" s="83">
        <f t="shared" si="146"/>
        <v>0</v>
      </c>
      <c r="AR306" s="26"/>
      <c r="AS306" s="98"/>
      <c r="AT306" s="20"/>
      <c r="AU306" s="20"/>
      <c r="AV306" s="96">
        <f t="shared" si="147"/>
        <v>3285</v>
      </c>
      <c r="AW306" s="20"/>
      <c r="AX306" s="20">
        <f t="shared" si="154"/>
        <v>0</v>
      </c>
      <c r="AY306" s="20">
        <f t="shared" si="152"/>
        <v>0</v>
      </c>
      <c r="AZ306" s="96">
        <f t="shared" si="155"/>
        <v>65.7</v>
      </c>
      <c r="BA306" s="96">
        <f t="shared" si="156"/>
        <v>1971</v>
      </c>
      <c r="BB306" s="20"/>
      <c r="BC306" s="20"/>
      <c r="BD306" s="20"/>
      <c r="BE306" s="20">
        <f t="shared" si="153"/>
        <v>0</v>
      </c>
      <c r="BF306" s="99"/>
      <c r="BG306" s="100"/>
      <c r="BH306" s="101"/>
      <c r="BI306" s="20"/>
      <c r="BJ306" s="20"/>
      <c r="BK306" s="64"/>
      <c r="BL306" s="64">
        <f t="shared" si="148"/>
        <v>1</v>
      </c>
      <c r="BM306" s="64">
        <f t="shared" si="149"/>
        <v>1</v>
      </c>
      <c r="BN306" s="64"/>
    </row>
    <row r="307" spans="1:66" s="58" customFormat="1" x14ac:dyDescent="0.45">
      <c r="A307" s="64"/>
      <c r="B307" s="84">
        <v>190</v>
      </c>
      <c r="C307" s="20">
        <v>2</v>
      </c>
      <c r="D307" s="20" t="s">
        <v>781</v>
      </c>
      <c r="E307" s="19" t="s">
        <v>185</v>
      </c>
      <c r="F307" s="2" t="s">
        <v>387</v>
      </c>
      <c r="G307" s="4" t="s">
        <v>414</v>
      </c>
      <c r="H307" s="3" t="s">
        <v>425</v>
      </c>
      <c r="I307" s="11" t="s">
        <v>1273</v>
      </c>
      <c r="J307" s="83">
        <v>1</v>
      </c>
      <c r="K307" s="24" t="s">
        <v>1498</v>
      </c>
      <c r="L307" s="24"/>
      <c r="M307" s="83">
        <v>1</v>
      </c>
      <c r="N307" s="24" t="s">
        <v>1406</v>
      </c>
      <c r="O307" s="83">
        <v>1</v>
      </c>
      <c r="P307" s="83">
        <v>3285</v>
      </c>
      <c r="Q307" s="83">
        <f>IFERROR(VLOOKUP(N307,入力表リスト!$A$3:$B$82,2,FALSE),0)</f>
        <v>20</v>
      </c>
      <c r="R307" s="83">
        <f t="shared" si="141"/>
        <v>65.7</v>
      </c>
      <c r="S307" s="83">
        <f t="shared" si="144"/>
        <v>1971</v>
      </c>
      <c r="T307" s="26"/>
      <c r="U307" s="98"/>
      <c r="V307" s="83"/>
      <c r="W307" s="24"/>
      <c r="X307" s="83"/>
      <c r="Y307" s="83"/>
      <c r="Z307" s="24"/>
      <c r="AA307" s="83"/>
      <c r="AB307" s="83"/>
      <c r="AC307" s="83">
        <f>IFERROR(VLOOKUP(Z307,入力表リスト!$A$3:$B$82,2,FALSE),0)</f>
        <v>0</v>
      </c>
      <c r="AD307" s="83">
        <f t="shared" si="150"/>
        <v>0</v>
      </c>
      <c r="AE307" s="83">
        <f t="shared" si="145"/>
        <v>0</v>
      </c>
      <c r="AF307" s="26"/>
      <c r="AG307" s="98"/>
      <c r="AH307" s="83"/>
      <c r="AI307" s="24"/>
      <c r="AJ307" s="83"/>
      <c r="AK307" s="83"/>
      <c r="AL307" s="24"/>
      <c r="AM307" s="83"/>
      <c r="AN307" s="83"/>
      <c r="AO307" s="83">
        <f>IFERROR(VLOOKUP(AL307,入力表リスト!$A$3:$B$82,2,FALSE),0)</f>
        <v>0</v>
      </c>
      <c r="AP307" s="83">
        <f t="shared" si="151"/>
        <v>0</v>
      </c>
      <c r="AQ307" s="83">
        <f t="shared" si="146"/>
        <v>0</v>
      </c>
      <c r="AR307" s="26"/>
      <c r="AS307" s="98"/>
      <c r="AT307" s="20"/>
      <c r="AU307" s="20"/>
      <c r="AV307" s="96">
        <f t="shared" si="147"/>
        <v>3285</v>
      </c>
      <c r="AW307" s="20"/>
      <c r="AX307" s="20">
        <f t="shared" si="154"/>
        <v>0</v>
      </c>
      <c r="AY307" s="20">
        <f t="shared" si="152"/>
        <v>0</v>
      </c>
      <c r="AZ307" s="96">
        <f t="shared" si="155"/>
        <v>65.7</v>
      </c>
      <c r="BA307" s="96">
        <f t="shared" si="156"/>
        <v>1971</v>
      </c>
      <c r="BB307" s="20"/>
      <c r="BC307" s="20"/>
      <c r="BD307" s="20"/>
      <c r="BE307" s="20">
        <f t="shared" si="153"/>
        <v>0</v>
      </c>
      <c r="BF307" s="99"/>
      <c r="BG307" s="100"/>
      <c r="BH307" s="101"/>
      <c r="BI307" s="20"/>
      <c r="BJ307" s="20"/>
      <c r="BK307" s="64"/>
      <c r="BL307" s="64">
        <f t="shared" si="148"/>
        <v>1</v>
      </c>
      <c r="BM307" s="64">
        <f t="shared" si="149"/>
        <v>1</v>
      </c>
      <c r="BN307" s="64"/>
    </row>
    <row r="308" spans="1:66" s="58" customFormat="1" x14ac:dyDescent="0.45">
      <c r="A308" s="64"/>
      <c r="B308" s="84">
        <v>191</v>
      </c>
      <c r="C308" s="20"/>
      <c r="D308" s="20" t="s">
        <v>781</v>
      </c>
      <c r="E308" s="19" t="s">
        <v>190</v>
      </c>
      <c r="F308" s="2" t="s">
        <v>392</v>
      </c>
      <c r="G308" s="4" t="s">
        <v>414</v>
      </c>
      <c r="H308" s="3" t="s">
        <v>425</v>
      </c>
      <c r="I308" s="11" t="s">
        <v>607</v>
      </c>
      <c r="J308" s="83">
        <v>1</v>
      </c>
      <c r="K308" s="24" t="s">
        <v>807</v>
      </c>
      <c r="L308" s="24"/>
      <c r="M308" s="83">
        <v>1</v>
      </c>
      <c r="N308" s="24" t="s">
        <v>888</v>
      </c>
      <c r="O308" s="83">
        <v>1</v>
      </c>
      <c r="P308" s="83">
        <v>3285</v>
      </c>
      <c r="Q308" s="83">
        <f>IFERROR(VLOOKUP(N308,入力表リスト!$A$3:$B$82,2,FALSE),0)</f>
        <v>200</v>
      </c>
      <c r="R308" s="83">
        <f t="shared" ref="R308:R371" si="157">O308*P308*Q308/1000</f>
        <v>657</v>
      </c>
      <c r="S308" s="83">
        <f t="shared" si="144"/>
        <v>19710</v>
      </c>
      <c r="T308" s="26"/>
      <c r="U308" s="98"/>
      <c r="V308" s="83"/>
      <c r="W308" s="24"/>
      <c r="X308" s="83"/>
      <c r="Y308" s="83"/>
      <c r="Z308" s="24"/>
      <c r="AA308" s="83"/>
      <c r="AB308" s="83"/>
      <c r="AC308" s="83">
        <f>IFERROR(VLOOKUP(Z308,入力表リスト!$A$3:$B$82,2,FALSE),0)</f>
        <v>0</v>
      </c>
      <c r="AD308" s="83">
        <f t="shared" si="150"/>
        <v>0</v>
      </c>
      <c r="AE308" s="83">
        <f t="shared" si="145"/>
        <v>0</v>
      </c>
      <c r="AF308" s="26"/>
      <c r="AG308" s="98"/>
      <c r="AH308" s="83"/>
      <c r="AI308" s="24"/>
      <c r="AJ308" s="83"/>
      <c r="AK308" s="83"/>
      <c r="AL308" s="24"/>
      <c r="AM308" s="83"/>
      <c r="AN308" s="83"/>
      <c r="AO308" s="83">
        <f>IFERROR(VLOOKUP(AL308,入力表リスト!$A$3:$B$82,2,FALSE),0)</f>
        <v>0</v>
      </c>
      <c r="AP308" s="83">
        <f t="shared" si="151"/>
        <v>0</v>
      </c>
      <c r="AQ308" s="83">
        <f t="shared" si="146"/>
        <v>0</v>
      </c>
      <c r="AR308" s="26"/>
      <c r="AS308" s="98"/>
      <c r="AT308" s="20"/>
      <c r="AU308" s="20"/>
      <c r="AV308" s="96">
        <f t="shared" si="147"/>
        <v>3285</v>
      </c>
      <c r="AW308" s="20"/>
      <c r="AX308" s="20">
        <f t="shared" si="154"/>
        <v>0</v>
      </c>
      <c r="AY308" s="20">
        <f t="shared" si="152"/>
        <v>0</v>
      </c>
      <c r="AZ308" s="96">
        <f t="shared" si="155"/>
        <v>657</v>
      </c>
      <c r="BA308" s="96">
        <f t="shared" si="156"/>
        <v>19710</v>
      </c>
      <c r="BB308" s="20"/>
      <c r="BC308" s="20"/>
      <c r="BD308" s="20"/>
      <c r="BE308" s="20">
        <f t="shared" si="153"/>
        <v>0</v>
      </c>
      <c r="BF308" s="99"/>
      <c r="BG308" s="100"/>
      <c r="BH308" s="101"/>
      <c r="BI308" s="20"/>
      <c r="BJ308" s="20"/>
      <c r="BK308" s="64"/>
      <c r="BL308" s="64">
        <f t="shared" si="148"/>
        <v>1</v>
      </c>
      <c r="BM308" s="64">
        <f t="shared" si="149"/>
        <v>1</v>
      </c>
      <c r="BN308" s="64"/>
    </row>
    <row r="309" spans="1:66" s="58" customFormat="1" x14ac:dyDescent="0.45">
      <c r="A309" s="64"/>
      <c r="B309" s="20">
        <v>192</v>
      </c>
      <c r="C309" s="84">
        <v>1</v>
      </c>
      <c r="D309" s="84" t="s">
        <v>781</v>
      </c>
      <c r="E309" s="107" t="s">
        <v>191</v>
      </c>
      <c r="F309" s="2" t="s">
        <v>393</v>
      </c>
      <c r="G309" s="4" t="s">
        <v>414</v>
      </c>
      <c r="H309" s="3" t="s">
        <v>425</v>
      </c>
      <c r="I309" s="11" t="s">
        <v>608</v>
      </c>
      <c r="J309" s="83">
        <v>2</v>
      </c>
      <c r="K309" s="24" t="s">
        <v>807</v>
      </c>
      <c r="L309" s="24"/>
      <c r="M309" s="83">
        <v>2</v>
      </c>
      <c r="N309" s="24" t="s">
        <v>888</v>
      </c>
      <c r="O309" s="83">
        <v>2</v>
      </c>
      <c r="P309" s="83">
        <v>3285</v>
      </c>
      <c r="Q309" s="83">
        <f>IFERROR(VLOOKUP(N309,入力表リスト!$A$3:$B$82,2,FALSE),0)</f>
        <v>200</v>
      </c>
      <c r="R309" s="83">
        <f t="shared" si="157"/>
        <v>1314</v>
      </c>
      <c r="S309" s="83">
        <f t="shared" si="144"/>
        <v>39420</v>
      </c>
      <c r="T309" s="26"/>
      <c r="U309" s="98"/>
      <c r="V309" s="83"/>
      <c r="W309" s="24"/>
      <c r="X309" s="83"/>
      <c r="Y309" s="83"/>
      <c r="Z309" s="24"/>
      <c r="AA309" s="83"/>
      <c r="AB309" s="83"/>
      <c r="AC309" s="83">
        <f>IFERROR(VLOOKUP(Z309,入力表リスト!$A$3:$B$82,2,FALSE),0)</f>
        <v>0</v>
      </c>
      <c r="AD309" s="83">
        <f t="shared" si="150"/>
        <v>0</v>
      </c>
      <c r="AE309" s="83">
        <f t="shared" si="145"/>
        <v>0</v>
      </c>
      <c r="AF309" s="26"/>
      <c r="AG309" s="98"/>
      <c r="AH309" s="83"/>
      <c r="AI309" s="24"/>
      <c r="AJ309" s="83"/>
      <c r="AK309" s="83"/>
      <c r="AL309" s="24"/>
      <c r="AM309" s="83"/>
      <c r="AN309" s="83"/>
      <c r="AO309" s="83">
        <f>IFERROR(VLOOKUP(AL309,入力表リスト!$A$3:$B$82,2,FALSE),0)</f>
        <v>0</v>
      </c>
      <c r="AP309" s="83">
        <f t="shared" si="151"/>
        <v>0</v>
      </c>
      <c r="AQ309" s="83">
        <f t="shared" si="146"/>
        <v>0</v>
      </c>
      <c r="AR309" s="26"/>
      <c r="AS309" s="98"/>
      <c r="AT309" s="20"/>
      <c r="AU309" s="20"/>
      <c r="AV309" s="96">
        <f t="shared" si="147"/>
        <v>3285</v>
      </c>
      <c r="AW309" s="20"/>
      <c r="AX309" s="20">
        <f t="shared" si="154"/>
        <v>0</v>
      </c>
      <c r="AY309" s="20">
        <f t="shared" si="152"/>
        <v>0</v>
      </c>
      <c r="AZ309" s="96">
        <f t="shared" si="155"/>
        <v>1314</v>
      </c>
      <c r="BA309" s="96">
        <f t="shared" si="156"/>
        <v>39420</v>
      </c>
      <c r="BB309" s="20"/>
      <c r="BC309" s="20"/>
      <c r="BD309" s="20"/>
      <c r="BE309" s="20">
        <f t="shared" si="153"/>
        <v>0</v>
      </c>
      <c r="BF309" s="99"/>
      <c r="BG309" s="100"/>
      <c r="BH309" s="101"/>
      <c r="BI309" s="20"/>
      <c r="BJ309" s="20"/>
      <c r="BK309" s="64"/>
      <c r="BL309" s="64">
        <f t="shared" si="148"/>
        <v>2</v>
      </c>
      <c r="BM309" s="64">
        <f t="shared" si="149"/>
        <v>2</v>
      </c>
      <c r="BN309" s="64"/>
    </row>
    <row r="310" spans="1:66" s="58" customFormat="1" x14ac:dyDescent="0.45">
      <c r="A310" s="64"/>
      <c r="B310" s="20">
        <v>192</v>
      </c>
      <c r="C310" s="84">
        <v>2</v>
      </c>
      <c r="D310" s="84" t="s">
        <v>781</v>
      </c>
      <c r="E310" s="107" t="s">
        <v>191</v>
      </c>
      <c r="F310" s="2" t="s">
        <v>393</v>
      </c>
      <c r="G310" s="4" t="s">
        <v>414</v>
      </c>
      <c r="H310" s="3" t="s">
        <v>425</v>
      </c>
      <c r="I310" s="11" t="s">
        <v>608</v>
      </c>
      <c r="J310" s="83">
        <v>1</v>
      </c>
      <c r="K310" s="24" t="s">
        <v>807</v>
      </c>
      <c r="L310" s="24"/>
      <c r="M310" s="83">
        <v>1</v>
      </c>
      <c r="N310" s="24" t="s">
        <v>1243</v>
      </c>
      <c r="O310" s="83">
        <v>1</v>
      </c>
      <c r="P310" s="83">
        <v>3285</v>
      </c>
      <c r="Q310" s="83">
        <f>IFERROR(VLOOKUP(N310,入力表リスト!$A$3:$B$82,2,FALSE),0)</f>
        <v>200</v>
      </c>
      <c r="R310" s="83">
        <f t="shared" si="157"/>
        <v>657</v>
      </c>
      <c r="S310" s="83">
        <f t="shared" si="144"/>
        <v>19710</v>
      </c>
      <c r="T310" s="26"/>
      <c r="U310" s="98"/>
      <c r="V310" s="83"/>
      <c r="W310" s="24"/>
      <c r="X310" s="83"/>
      <c r="Y310" s="83"/>
      <c r="Z310" s="24"/>
      <c r="AA310" s="83"/>
      <c r="AB310" s="83"/>
      <c r="AC310" s="83">
        <f>IFERROR(VLOOKUP(Z310,入力表リスト!$A$3:$B$82,2,FALSE),0)</f>
        <v>0</v>
      </c>
      <c r="AD310" s="83">
        <f t="shared" si="150"/>
        <v>0</v>
      </c>
      <c r="AE310" s="83">
        <f t="shared" si="145"/>
        <v>0</v>
      </c>
      <c r="AF310" s="26"/>
      <c r="AG310" s="98"/>
      <c r="AH310" s="83"/>
      <c r="AI310" s="24"/>
      <c r="AJ310" s="83"/>
      <c r="AK310" s="83"/>
      <c r="AL310" s="24"/>
      <c r="AM310" s="83"/>
      <c r="AN310" s="83"/>
      <c r="AO310" s="83">
        <f>IFERROR(VLOOKUP(AL310,入力表リスト!$A$3:$B$82,2,FALSE),0)</f>
        <v>0</v>
      </c>
      <c r="AP310" s="83">
        <f t="shared" si="151"/>
        <v>0</v>
      </c>
      <c r="AQ310" s="83">
        <f t="shared" si="146"/>
        <v>0</v>
      </c>
      <c r="AR310" s="26"/>
      <c r="AS310" s="98"/>
      <c r="AT310" s="20"/>
      <c r="AU310" s="20"/>
      <c r="AV310" s="96">
        <f t="shared" si="147"/>
        <v>3285</v>
      </c>
      <c r="AW310" s="20"/>
      <c r="AX310" s="20">
        <f t="shared" si="154"/>
        <v>0</v>
      </c>
      <c r="AY310" s="20">
        <f t="shared" si="152"/>
        <v>0</v>
      </c>
      <c r="AZ310" s="96">
        <f t="shared" si="155"/>
        <v>657</v>
      </c>
      <c r="BA310" s="96">
        <f t="shared" si="156"/>
        <v>19710</v>
      </c>
      <c r="BB310" s="20"/>
      <c r="BC310" s="20"/>
      <c r="BD310" s="20"/>
      <c r="BE310" s="20">
        <f t="shared" si="153"/>
        <v>0</v>
      </c>
      <c r="BF310" s="99"/>
      <c r="BG310" s="100"/>
      <c r="BH310" s="101"/>
      <c r="BI310" s="20"/>
      <c r="BJ310" s="20"/>
      <c r="BK310" s="64"/>
      <c r="BL310" s="64">
        <f t="shared" si="148"/>
        <v>1</v>
      </c>
      <c r="BM310" s="64">
        <f t="shared" si="149"/>
        <v>1</v>
      </c>
      <c r="BN310" s="64"/>
    </row>
    <row r="311" spans="1:66" s="58" customFormat="1" x14ac:dyDescent="0.45">
      <c r="A311" s="64"/>
      <c r="B311" s="20">
        <v>192</v>
      </c>
      <c r="C311" s="84">
        <v>3</v>
      </c>
      <c r="D311" s="84" t="s">
        <v>781</v>
      </c>
      <c r="E311" s="107" t="s">
        <v>191</v>
      </c>
      <c r="F311" s="2" t="s">
        <v>393</v>
      </c>
      <c r="G311" s="4" t="s">
        <v>414</v>
      </c>
      <c r="H311" s="3" t="s">
        <v>425</v>
      </c>
      <c r="I311" s="11" t="s">
        <v>608</v>
      </c>
      <c r="J311" s="83">
        <v>1</v>
      </c>
      <c r="K311" s="24" t="s">
        <v>1124</v>
      </c>
      <c r="L311" s="24"/>
      <c r="M311" s="83">
        <v>1</v>
      </c>
      <c r="N311" s="24" t="s">
        <v>795</v>
      </c>
      <c r="O311" s="83">
        <v>1</v>
      </c>
      <c r="P311" s="83">
        <v>3285</v>
      </c>
      <c r="Q311" s="83">
        <f>IFERROR(VLOOKUP(N311,入力表リスト!$A$3:$B$82,2,FALSE),0)</f>
        <v>0</v>
      </c>
      <c r="R311" s="83">
        <f t="shared" si="157"/>
        <v>0</v>
      </c>
      <c r="S311" s="83">
        <f t="shared" si="144"/>
        <v>0</v>
      </c>
      <c r="T311" s="26" t="s">
        <v>1478</v>
      </c>
      <c r="U311" s="98"/>
      <c r="V311" s="83"/>
      <c r="W311" s="24"/>
      <c r="X311" s="83"/>
      <c r="Y311" s="83"/>
      <c r="Z311" s="24"/>
      <c r="AA311" s="83"/>
      <c r="AB311" s="83"/>
      <c r="AC311" s="83">
        <f>IFERROR(VLOOKUP(Z311,入力表リスト!$A$3:$B$82,2,FALSE),0)</f>
        <v>0</v>
      </c>
      <c r="AD311" s="83">
        <f t="shared" si="150"/>
        <v>0</v>
      </c>
      <c r="AE311" s="83">
        <f t="shared" si="145"/>
        <v>0</v>
      </c>
      <c r="AF311" s="26"/>
      <c r="AG311" s="98"/>
      <c r="AH311" s="83"/>
      <c r="AI311" s="24"/>
      <c r="AJ311" s="83"/>
      <c r="AK311" s="83"/>
      <c r="AL311" s="24"/>
      <c r="AM311" s="83"/>
      <c r="AN311" s="83"/>
      <c r="AO311" s="83">
        <f>IFERROR(VLOOKUP(AL311,入力表リスト!$A$3:$B$82,2,FALSE),0)</f>
        <v>0</v>
      </c>
      <c r="AP311" s="83">
        <f t="shared" si="151"/>
        <v>0</v>
      </c>
      <c r="AQ311" s="83">
        <f t="shared" si="146"/>
        <v>0</v>
      </c>
      <c r="AR311" s="26"/>
      <c r="AS311" s="98"/>
      <c r="AT311" s="20"/>
      <c r="AU311" s="20"/>
      <c r="AV311" s="96">
        <f t="shared" si="147"/>
        <v>3285</v>
      </c>
      <c r="AW311" s="20"/>
      <c r="AX311" s="20">
        <f t="shared" si="154"/>
        <v>0</v>
      </c>
      <c r="AY311" s="20">
        <f t="shared" si="152"/>
        <v>0</v>
      </c>
      <c r="AZ311" s="96">
        <f t="shared" si="155"/>
        <v>0</v>
      </c>
      <c r="BA311" s="96">
        <f t="shared" si="156"/>
        <v>0</v>
      </c>
      <c r="BB311" s="20"/>
      <c r="BC311" s="20"/>
      <c r="BD311" s="20"/>
      <c r="BE311" s="20">
        <f t="shared" si="153"/>
        <v>0</v>
      </c>
      <c r="BF311" s="99"/>
      <c r="BG311" s="100"/>
      <c r="BH311" s="101"/>
      <c r="BI311" s="20"/>
      <c r="BJ311" s="20"/>
      <c r="BK311" s="64"/>
      <c r="BL311" s="64">
        <f t="shared" si="148"/>
        <v>1</v>
      </c>
      <c r="BM311" s="64">
        <f t="shared" si="149"/>
        <v>1</v>
      </c>
      <c r="BN311" s="64"/>
    </row>
    <row r="312" spans="1:66" s="58" customFormat="1" x14ac:dyDescent="0.45">
      <c r="A312" s="64"/>
      <c r="B312" s="84">
        <v>193</v>
      </c>
      <c r="C312" s="84"/>
      <c r="D312" s="84" t="s">
        <v>781</v>
      </c>
      <c r="E312" s="107" t="s">
        <v>192</v>
      </c>
      <c r="F312" s="2" t="s">
        <v>394</v>
      </c>
      <c r="G312" s="4" t="s">
        <v>414</v>
      </c>
      <c r="H312" s="3" t="s">
        <v>425</v>
      </c>
      <c r="I312" s="11" t="s">
        <v>609</v>
      </c>
      <c r="J312" s="83">
        <v>1</v>
      </c>
      <c r="K312" s="24" t="s">
        <v>807</v>
      </c>
      <c r="L312" s="24"/>
      <c r="M312" s="83">
        <v>1</v>
      </c>
      <c r="N312" s="24" t="s">
        <v>888</v>
      </c>
      <c r="O312" s="83">
        <v>1</v>
      </c>
      <c r="P312" s="83">
        <v>3285</v>
      </c>
      <c r="Q312" s="83">
        <f>IFERROR(VLOOKUP(N312,入力表リスト!$A$3:$B$82,2,FALSE),0)</f>
        <v>200</v>
      </c>
      <c r="R312" s="83">
        <f t="shared" si="157"/>
        <v>657</v>
      </c>
      <c r="S312" s="83">
        <f t="shared" si="144"/>
        <v>19710</v>
      </c>
      <c r="T312" s="26"/>
      <c r="U312" s="98"/>
      <c r="V312" s="83"/>
      <c r="W312" s="24"/>
      <c r="X312" s="83"/>
      <c r="Y312" s="83"/>
      <c r="Z312" s="24"/>
      <c r="AA312" s="83"/>
      <c r="AB312" s="83"/>
      <c r="AC312" s="83">
        <f>IFERROR(VLOOKUP(Z312,入力表リスト!$A$3:$B$82,2,FALSE),0)</f>
        <v>0</v>
      </c>
      <c r="AD312" s="83">
        <f t="shared" si="150"/>
        <v>0</v>
      </c>
      <c r="AE312" s="83">
        <f t="shared" si="145"/>
        <v>0</v>
      </c>
      <c r="AF312" s="26"/>
      <c r="AG312" s="98"/>
      <c r="AH312" s="83"/>
      <c r="AI312" s="24"/>
      <c r="AJ312" s="83"/>
      <c r="AK312" s="83"/>
      <c r="AL312" s="24"/>
      <c r="AM312" s="83"/>
      <c r="AN312" s="83"/>
      <c r="AO312" s="83">
        <f>IFERROR(VLOOKUP(AL312,入力表リスト!$A$3:$B$82,2,FALSE),0)</f>
        <v>0</v>
      </c>
      <c r="AP312" s="83">
        <f t="shared" si="151"/>
        <v>0</v>
      </c>
      <c r="AQ312" s="83">
        <f t="shared" si="146"/>
        <v>0</v>
      </c>
      <c r="AR312" s="26"/>
      <c r="AS312" s="98"/>
      <c r="AT312" s="20"/>
      <c r="AU312" s="20"/>
      <c r="AV312" s="96">
        <f t="shared" si="147"/>
        <v>3285</v>
      </c>
      <c r="AW312" s="20"/>
      <c r="AX312" s="20">
        <f t="shared" si="154"/>
        <v>0</v>
      </c>
      <c r="AY312" s="20">
        <f t="shared" si="152"/>
        <v>0</v>
      </c>
      <c r="AZ312" s="96">
        <f t="shared" si="155"/>
        <v>657</v>
      </c>
      <c r="BA312" s="96">
        <f t="shared" si="156"/>
        <v>19710</v>
      </c>
      <c r="BB312" s="20"/>
      <c r="BC312" s="20"/>
      <c r="BD312" s="20"/>
      <c r="BE312" s="20">
        <f t="shared" si="153"/>
        <v>0</v>
      </c>
      <c r="BF312" s="99"/>
      <c r="BG312" s="100"/>
      <c r="BH312" s="101"/>
      <c r="BI312" s="20"/>
      <c r="BJ312" s="20"/>
      <c r="BK312" s="64"/>
      <c r="BL312" s="64">
        <f t="shared" si="148"/>
        <v>1</v>
      </c>
      <c r="BM312" s="64">
        <f t="shared" si="149"/>
        <v>1</v>
      </c>
      <c r="BN312" s="64"/>
    </row>
    <row r="313" spans="1:66" s="58" customFormat="1" x14ac:dyDescent="0.45">
      <c r="A313" s="64"/>
      <c r="B313" s="20">
        <v>194</v>
      </c>
      <c r="C313" s="84"/>
      <c r="D313" s="84" t="s">
        <v>781</v>
      </c>
      <c r="E313" s="107" t="s">
        <v>193</v>
      </c>
      <c r="F313" s="2" t="s">
        <v>395</v>
      </c>
      <c r="G313" s="4" t="s">
        <v>414</v>
      </c>
      <c r="H313" s="3" t="s">
        <v>425</v>
      </c>
      <c r="I313" s="11" t="s">
        <v>610</v>
      </c>
      <c r="J313" s="83">
        <v>1</v>
      </c>
      <c r="K313" s="24" t="s">
        <v>807</v>
      </c>
      <c r="L313" s="24"/>
      <c r="M313" s="83">
        <v>1</v>
      </c>
      <c r="N313" s="24" t="s">
        <v>888</v>
      </c>
      <c r="O313" s="83">
        <v>1</v>
      </c>
      <c r="P313" s="83">
        <v>3285</v>
      </c>
      <c r="Q313" s="83">
        <f>IFERROR(VLOOKUP(N313,入力表リスト!$A$3:$B$82,2,FALSE),0)</f>
        <v>200</v>
      </c>
      <c r="R313" s="83">
        <f t="shared" si="157"/>
        <v>657</v>
      </c>
      <c r="S313" s="83">
        <f t="shared" si="144"/>
        <v>19710</v>
      </c>
      <c r="T313" s="26"/>
      <c r="U313" s="98"/>
      <c r="V313" s="83"/>
      <c r="W313" s="24"/>
      <c r="X313" s="83"/>
      <c r="Y313" s="83"/>
      <c r="Z313" s="24"/>
      <c r="AA313" s="83"/>
      <c r="AB313" s="83"/>
      <c r="AC313" s="83">
        <f>IFERROR(VLOOKUP(Z313,入力表リスト!$A$3:$B$82,2,FALSE),0)</f>
        <v>0</v>
      </c>
      <c r="AD313" s="83">
        <f t="shared" si="150"/>
        <v>0</v>
      </c>
      <c r="AE313" s="83">
        <f t="shared" si="145"/>
        <v>0</v>
      </c>
      <c r="AF313" s="26"/>
      <c r="AG313" s="98"/>
      <c r="AH313" s="83"/>
      <c r="AI313" s="24"/>
      <c r="AJ313" s="83"/>
      <c r="AK313" s="83"/>
      <c r="AL313" s="24"/>
      <c r="AM313" s="83"/>
      <c r="AN313" s="83"/>
      <c r="AO313" s="83">
        <f>IFERROR(VLOOKUP(AL313,入力表リスト!$A$3:$B$82,2,FALSE),0)</f>
        <v>0</v>
      </c>
      <c r="AP313" s="83">
        <f t="shared" si="151"/>
        <v>0</v>
      </c>
      <c r="AQ313" s="83">
        <f t="shared" si="146"/>
        <v>0</v>
      </c>
      <c r="AR313" s="26"/>
      <c r="AS313" s="98"/>
      <c r="AT313" s="20"/>
      <c r="AU313" s="20"/>
      <c r="AV313" s="96">
        <f t="shared" si="147"/>
        <v>3285</v>
      </c>
      <c r="AW313" s="20"/>
      <c r="AX313" s="20">
        <f t="shared" si="154"/>
        <v>0</v>
      </c>
      <c r="AY313" s="20">
        <f t="shared" si="152"/>
        <v>0</v>
      </c>
      <c r="AZ313" s="96">
        <f t="shared" si="155"/>
        <v>657</v>
      </c>
      <c r="BA313" s="96">
        <f t="shared" si="156"/>
        <v>19710</v>
      </c>
      <c r="BB313" s="20"/>
      <c r="BC313" s="20"/>
      <c r="BD313" s="20"/>
      <c r="BE313" s="20">
        <f t="shared" si="153"/>
        <v>0</v>
      </c>
      <c r="BF313" s="99"/>
      <c r="BG313" s="100"/>
      <c r="BH313" s="101"/>
      <c r="BI313" s="20"/>
      <c r="BJ313" s="20"/>
      <c r="BK313" s="64"/>
      <c r="BL313" s="64">
        <f t="shared" si="148"/>
        <v>1</v>
      </c>
      <c r="BM313" s="64">
        <f t="shared" si="149"/>
        <v>1</v>
      </c>
      <c r="BN313" s="64"/>
    </row>
    <row r="314" spans="1:66" s="58" customFormat="1" x14ac:dyDescent="0.45">
      <c r="A314" s="64"/>
      <c r="B314" s="84">
        <v>195</v>
      </c>
      <c r="C314" s="20"/>
      <c r="D314" s="20" t="s">
        <v>781</v>
      </c>
      <c r="E314" s="19" t="s">
        <v>194</v>
      </c>
      <c r="F314" s="2" t="s">
        <v>396</v>
      </c>
      <c r="G314" s="4" t="s">
        <v>414</v>
      </c>
      <c r="H314" s="3" t="s">
        <v>425</v>
      </c>
      <c r="I314" s="11" t="s">
        <v>611</v>
      </c>
      <c r="J314" s="83">
        <v>1</v>
      </c>
      <c r="K314" s="24" t="s">
        <v>807</v>
      </c>
      <c r="L314" s="24"/>
      <c r="M314" s="83">
        <v>1</v>
      </c>
      <c r="N314" s="24" t="s">
        <v>1502</v>
      </c>
      <c r="O314" s="83">
        <v>1</v>
      </c>
      <c r="P314" s="83">
        <v>3285</v>
      </c>
      <c r="Q314" s="83">
        <f>IFERROR(VLOOKUP(N314,入力表リスト!$A$3:$B$82,2,FALSE),0)</f>
        <v>300</v>
      </c>
      <c r="R314" s="83">
        <f t="shared" si="157"/>
        <v>985.5</v>
      </c>
      <c r="S314" s="83">
        <f t="shared" si="144"/>
        <v>29565</v>
      </c>
      <c r="T314" s="26"/>
      <c r="U314" s="98"/>
      <c r="V314" s="83"/>
      <c r="W314" s="24"/>
      <c r="X314" s="83"/>
      <c r="Y314" s="83"/>
      <c r="Z314" s="24"/>
      <c r="AA314" s="83"/>
      <c r="AB314" s="83"/>
      <c r="AC314" s="83">
        <f>IFERROR(VLOOKUP(Z314,入力表リスト!$A$3:$B$82,2,FALSE),0)</f>
        <v>0</v>
      </c>
      <c r="AD314" s="83">
        <f t="shared" si="150"/>
        <v>0</v>
      </c>
      <c r="AE314" s="83">
        <f t="shared" si="145"/>
        <v>0</v>
      </c>
      <c r="AF314" s="26"/>
      <c r="AG314" s="98"/>
      <c r="AH314" s="83"/>
      <c r="AI314" s="24"/>
      <c r="AJ314" s="83"/>
      <c r="AK314" s="83"/>
      <c r="AL314" s="24"/>
      <c r="AM314" s="83"/>
      <c r="AN314" s="83"/>
      <c r="AO314" s="83">
        <f>IFERROR(VLOOKUP(AL314,入力表リスト!$A$3:$B$82,2,FALSE),0)</f>
        <v>0</v>
      </c>
      <c r="AP314" s="83">
        <f t="shared" si="151"/>
        <v>0</v>
      </c>
      <c r="AQ314" s="83">
        <f t="shared" si="146"/>
        <v>0</v>
      </c>
      <c r="AR314" s="26"/>
      <c r="AS314" s="98"/>
      <c r="AT314" s="20"/>
      <c r="AU314" s="20"/>
      <c r="AV314" s="96">
        <f t="shared" si="147"/>
        <v>3285</v>
      </c>
      <c r="AW314" s="20"/>
      <c r="AX314" s="20">
        <f t="shared" si="154"/>
        <v>0</v>
      </c>
      <c r="AY314" s="20">
        <f t="shared" si="152"/>
        <v>0</v>
      </c>
      <c r="AZ314" s="96">
        <f t="shared" si="155"/>
        <v>985.5</v>
      </c>
      <c r="BA314" s="96">
        <f t="shared" si="156"/>
        <v>29565</v>
      </c>
      <c r="BB314" s="20"/>
      <c r="BC314" s="20"/>
      <c r="BD314" s="20"/>
      <c r="BE314" s="20">
        <f t="shared" si="153"/>
        <v>0</v>
      </c>
      <c r="BF314" s="99"/>
      <c r="BG314" s="100"/>
      <c r="BH314" s="101"/>
      <c r="BI314" s="20"/>
      <c r="BJ314" s="20"/>
      <c r="BK314" s="64"/>
      <c r="BL314" s="64">
        <f t="shared" si="148"/>
        <v>1</v>
      </c>
      <c r="BM314" s="64">
        <f t="shared" si="149"/>
        <v>1</v>
      </c>
      <c r="BN314" s="64"/>
    </row>
    <row r="315" spans="1:66" s="58" customFormat="1" ht="18" customHeight="1" x14ac:dyDescent="0.45">
      <c r="A315" s="64"/>
      <c r="B315" s="121">
        <v>196</v>
      </c>
      <c r="C315" s="116"/>
      <c r="D315" s="121" t="s">
        <v>781</v>
      </c>
      <c r="E315" s="111" t="s">
        <v>195</v>
      </c>
      <c r="F315" s="117" t="s">
        <v>397</v>
      </c>
      <c r="G315" s="118" t="s">
        <v>415</v>
      </c>
      <c r="H315" s="112" t="s">
        <v>425</v>
      </c>
      <c r="I315" s="119" t="s">
        <v>612</v>
      </c>
      <c r="J315" s="161">
        <v>1</v>
      </c>
      <c r="K315" s="114" t="s">
        <v>807</v>
      </c>
      <c r="L315" s="114"/>
      <c r="M315" s="161">
        <v>1</v>
      </c>
      <c r="N315" s="114" t="s">
        <v>876</v>
      </c>
      <c r="O315" s="161">
        <v>1</v>
      </c>
      <c r="P315" s="161">
        <v>3285</v>
      </c>
      <c r="Q315" s="161">
        <f>IFERROR(VLOOKUP(N315,入力表リスト!$A$3:$B$82,2,FALSE),0)</f>
        <v>300</v>
      </c>
      <c r="R315" s="161">
        <f t="shared" si="157"/>
        <v>985.5</v>
      </c>
      <c r="S315" s="161">
        <f t="shared" si="144"/>
        <v>29565</v>
      </c>
      <c r="T315" s="120" t="s">
        <v>1523</v>
      </c>
      <c r="U315" s="120"/>
      <c r="V315" s="161"/>
      <c r="W315" s="114"/>
      <c r="X315" s="161"/>
      <c r="Y315" s="161"/>
      <c r="Z315" s="114"/>
      <c r="AA315" s="161"/>
      <c r="AB315" s="161"/>
      <c r="AC315" s="161">
        <f>IFERROR(VLOOKUP(Z315,入力表リスト!$A$3:$B$82,2,FALSE),0)</f>
        <v>0</v>
      </c>
      <c r="AD315" s="161">
        <f t="shared" si="150"/>
        <v>0</v>
      </c>
      <c r="AE315" s="161">
        <f t="shared" si="145"/>
        <v>0</v>
      </c>
      <c r="AF315" s="120"/>
      <c r="AG315" s="120"/>
      <c r="AH315" s="161"/>
      <c r="AI315" s="114"/>
      <c r="AJ315" s="161"/>
      <c r="AK315" s="161"/>
      <c r="AL315" s="114"/>
      <c r="AM315" s="161"/>
      <c r="AN315" s="161"/>
      <c r="AO315" s="161">
        <f>IFERROR(VLOOKUP(AL315,入力表リスト!$A$3:$B$82,2,FALSE),0)</f>
        <v>0</v>
      </c>
      <c r="AP315" s="161">
        <f t="shared" si="151"/>
        <v>0</v>
      </c>
      <c r="AQ315" s="161">
        <f t="shared" si="146"/>
        <v>0</v>
      </c>
      <c r="AR315" s="120"/>
      <c r="AS315" s="120"/>
      <c r="AT315" s="121"/>
      <c r="AU315" s="121"/>
      <c r="AV315" s="161">
        <f t="shared" si="147"/>
        <v>3285</v>
      </c>
      <c r="AW315" s="121"/>
      <c r="AX315" s="121">
        <f t="shared" si="154"/>
        <v>0</v>
      </c>
      <c r="AY315" s="121">
        <f t="shared" si="152"/>
        <v>0</v>
      </c>
      <c r="AZ315" s="161" t="s">
        <v>1403</v>
      </c>
      <c r="BA315" s="161" t="s">
        <v>1403</v>
      </c>
      <c r="BB315" s="121"/>
      <c r="BC315" s="121"/>
      <c r="BD315" s="121"/>
      <c r="BE315" s="121">
        <f t="shared" si="153"/>
        <v>0</v>
      </c>
      <c r="BF315" s="99"/>
      <c r="BG315" s="100"/>
      <c r="BH315" s="101"/>
      <c r="BI315" s="20"/>
      <c r="BJ315" s="20"/>
      <c r="BK315" s="64"/>
      <c r="BL315" s="64">
        <f t="shared" si="148"/>
        <v>1</v>
      </c>
      <c r="BM315" s="64">
        <f t="shared" si="149"/>
        <v>1</v>
      </c>
      <c r="BN315" s="64"/>
    </row>
    <row r="316" spans="1:66" s="58" customFormat="1" x14ac:dyDescent="0.45">
      <c r="A316" s="64"/>
      <c r="B316" s="130">
        <v>197</v>
      </c>
      <c r="C316" s="48"/>
      <c r="D316" s="48" t="s">
        <v>781</v>
      </c>
      <c r="E316" s="19" t="s">
        <v>662</v>
      </c>
      <c r="F316" s="2" t="s">
        <v>700</v>
      </c>
      <c r="G316" s="4" t="s">
        <v>414</v>
      </c>
      <c r="H316" s="3" t="s">
        <v>425</v>
      </c>
      <c r="I316" s="11" t="s">
        <v>741</v>
      </c>
      <c r="J316" s="83">
        <v>2</v>
      </c>
      <c r="K316" s="24" t="s">
        <v>874</v>
      </c>
      <c r="L316" s="24"/>
      <c r="M316" s="83">
        <v>2</v>
      </c>
      <c r="N316" s="24" t="s">
        <v>1118</v>
      </c>
      <c r="O316" s="83">
        <v>2</v>
      </c>
      <c r="P316" s="83">
        <v>3285</v>
      </c>
      <c r="Q316" s="83">
        <f>IFERROR(VLOOKUP(N316,入力表リスト!$A$3:$B$82,2,FALSE),0)</f>
        <v>200</v>
      </c>
      <c r="R316" s="83">
        <f t="shared" si="157"/>
        <v>1314</v>
      </c>
      <c r="S316" s="83">
        <f t="shared" si="144"/>
        <v>39420</v>
      </c>
      <c r="T316" s="26"/>
      <c r="U316" s="98"/>
      <c r="V316" s="83"/>
      <c r="W316" s="24"/>
      <c r="X316" s="83"/>
      <c r="Y316" s="83"/>
      <c r="Z316" s="24"/>
      <c r="AA316" s="83"/>
      <c r="AB316" s="83"/>
      <c r="AC316" s="83">
        <f>IFERROR(VLOOKUP(Z316,入力表リスト!$A$3:$B$82,2,FALSE),0)</f>
        <v>0</v>
      </c>
      <c r="AD316" s="83">
        <f t="shared" si="150"/>
        <v>0</v>
      </c>
      <c r="AE316" s="83">
        <f t="shared" si="145"/>
        <v>0</v>
      </c>
      <c r="AF316" s="26"/>
      <c r="AG316" s="98"/>
      <c r="AH316" s="83"/>
      <c r="AI316" s="24"/>
      <c r="AJ316" s="83"/>
      <c r="AK316" s="83"/>
      <c r="AL316" s="24"/>
      <c r="AM316" s="83"/>
      <c r="AN316" s="83"/>
      <c r="AO316" s="83">
        <f>IFERROR(VLOOKUP(AL316,入力表リスト!$A$3:$B$82,2,FALSE),0)</f>
        <v>0</v>
      </c>
      <c r="AP316" s="83">
        <f t="shared" si="151"/>
        <v>0</v>
      </c>
      <c r="AQ316" s="83">
        <f t="shared" si="146"/>
        <v>0</v>
      </c>
      <c r="AR316" s="26"/>
      <c r="AS316" s="98"/>
      <c r="AT316" s="20"/>
      <c r="AU316" s="20"/>
      <c r="AV316" s="96">
        <f t="shared" si="147"/>
        <v>3285</v>
      </c>
      <c r="AW316" s="20"/>
      <c r="AX316" s="20">
        <f t="shared" si="154"/>
        <v>0</v>
      </c>
      <c r="AY316" s="20">
        <f t="shared" si="152"/>
        <v>0</v>
      </c>
      <c r="AZ316" s="96">
        <f t="shared" ref="AZ316:AZ347" si="158">R316+AD316+AP316-AX316</f>
        <v>1314</v>
      </c>
      <c r="BA316" s="96">
        <f t="shared" ref="BA316:BA347" si="159">S316+AE316+AQ316-AY316</f>
        <v>39420</v>
      </c>
      <c r="BB316" s="20"/>
      <c r="BC316" s="20"/>
      <c r="BD316" s="20"/>
      <c r="BE316" s="20">
        <f t="shared" si="153"/>
        <v>0</v>
      </c>
      <c r="BF316" s="99"/>
      <c r="BG316" s="100"/>
      <c r="BH316" s="101"/>
      <c r="BI316" s="20"/>
      <c r="BJ316" s="20"/>
      <c r="BK316" s="64"/>
      <c r="BL316" s="64">
        <f t="shared" si="148"/>
        <v>2</v>
      </c>
      <c r="BM316" s="64">
        <f t="shared" si="149"/>
        <v>2</v>
      </c>
      <c r="BN316" s="64"/>
    </row>
    <row r="317" spans="1:66" s="58" customFormat="1" x14ac:dyDescent="0.45">
      <c r="A317" s="64"/>
      <c r="B317" s="20">
        <v>198</v>
      </c>
      <c r="C317" s="48"/>
      <c r="D317" s="48" t="s">
        <v>781</v>
      </c>
      <c r="E317" s="19" t="s">
        <v>197</v>
      </c>
      <c r="F317" s="2" t="s">
        <v>399</v>
      </c>
      <c r="G317" s="4" t="s">
        <v>414</v>
      </c>
      <c r="H317" s="3" t="s">
        <v>425</v>
      </c>
      <c r="I317" s="11" t="s">
        <v>614</v>
      </c>
      <c r="J317" s="83">
        <v>1</v>
      </c>
      <c r="K317" s="24" t="s">
        <v>807</v>
      </c>
      <c r="L317" s="24"/>
      <c r="M317" s="83">
        <v>1</v>
      </c>
      <c r="N317" s="24" t="s">
        <v>1243</v>
      </c>
      <c r="O317" s="83">
        <v>1</v>
      </c>
      <c r="P317" s="83">
        <v>3285</v>
      </c>
      <c r="Q317" s="83">
        <f>IFERROR(VLOOKUP(N317,入力表リスト!$A$3:$B$82,2,FALSE),0)</f>
        <v>200</v>
      </c>
      <c r="R317" s="83">
        <f t="shared" si="157"/>
        <v>657</v>
      </c>
      <c r="S317" s="83">
        <f t="shared" si="144"/>
        <v>19710</v>
      </c>
      <c r="T317" s="26"/>
      <c r="U317" s="98"/>
      <c r="V317" s="83"/>
      <c r="W317" s="24"/>
      <c r="X317" s="83"/>
      <c r="Y317" s="83"/>
      <c r="Z317" s="24"/>
      <c r="AA317" s="83"/>
      <c r="AB317" s="83"/>
      <c r="AC317" s="83">
        <f>IFERROR(VLOOKUP(Z317,入力表リスト!$A$3:$B$82,2,FALSE),0)</f>
        <v>0</v>
      </c>
      <c r="AD317" s="83">
        <f t="shared" si="150"/>
        <v>0</v>
      </c>
      <c r="AE317" s="83">
        <f t="shared" si="145"/>
        <v>0</v>
      </c>
      <c r="AF317" s="26"/>
      <c r="AG317" s="98"/>
      <c r="AH317" s="83"/>
      <c r="AI317" s="24"/>
      <c r="AJ317" s="83"/>
      <c r="AK317" s="83"/>
      <c r="AL317" s="24"/>
      <c r="AM317" s="83"/>
      <c r="AN317" s="83"/>
      <c r="AO317" s="83">
        <f>IFERROR(VLOOKUP(AL317,入力表リスト!$A$3:$B$82,2,FALSE),0)</f>
        <v>0</v>
      </c>
      <c r="AP317" s="83">
        <f t="shared" si="151"/>
        <v>0</v>
      </c>
      <c r="AQ317" s="83">
        <f t="shared" si="146"/>
        <v>0</v>
      </c>
      <c r="AR317" s="26"/>
      <c r="AS317" s="98"/>
      <c r="AT317" s="20"/>
      <c r="AU317" s="20"/>
      <c r="AV317" s="96">
        <f t="shared" si="147"/>
        <v>3285</v>
      </c>
      <c r="AW317" s="20"/>
      <c r="AX317" s="20">
        <f t="shared" si="154"/>
        <v>0</v>
      </c>
      <c r="AY317" s="20">
        <f t="shared" si="152"/>
        <v>0</v>
      </c>
      <c r="AZ317" s="96">
        <f t="shared" si="158"/>
        <v>657</v>
      </c>
      <c r="BA317" s="96">
        <f t="shared" si="159"/>
        <v>19710</v>
      </c>
      <c r="BB317" s="20"/>
      <c r="BC317" s="20"/>
      <c r="BD317" s="20"/>
      <c r="BE317" s="20">
        <f t="shared" si="153"/>
        <v>0</v>
      </c>
      <c r="BF317" s="99"/>
      <c r="BG317" s="100"/>
      <c r="BH317" s="101"/>
      <c r="BI317" s="20"/>
      <c r="BJ317" s="20"/>
      <c r="BK317" s="64"/>
      <c r="BL317" s="64">
        <f t="shared" si="148"/>
        <v>1</v>
      </c>
      <c r="BM317" s="64">
        <f t="shared" si="149"/>
        <v>1</v>
      </c>
      <c r="BN317" s="64"/>
    </row>
    <row r="318" spans="1:66" s="58" customFormat="1" x14ac:dyDescent="0.45">
      <c r="A318" s="64"/>
      <c r="B318" s="130">
        <v>199</v>
      </c>
      <c r="C318" s="48"/>
      <c r="D318" s="48" t="s">
        <v>781</v>
      </c>
      <c r="E318" s="19" t="s">
        <v>199</v>
      </c>
      <c r="F318" s="2" t="s">
        <v>401</v>
      </c>
      <c r="G318" s="4" t="s">
        <v>414</v>
      </c>
      <c r="H318" s="3" t="s">
        <v>425</v>
      </c>
      <c r="I318" s="11" t="s">
        <v>616</v>
      </c>
      <c r="J318" s="83">
        <v>2</v>
      </c>
      <c r="K318" s="24" t="s">
        <v>1504</v>
      </c>
      <c r="L318" s="24"/>
      <c r="M318" s="83">
        <v>2</v>
      </c>
      <c r="N318" s="24" t="s">
        <v>888</v>
      </c>
      <c r="O318" s="83">
        <v>2</v>
      </c>
      <c r="P318" s="83">
        <v>3285</v>
      </c>
      <c r="Q318" s="83">
        <f>IFERROR(VLOOKUP(N318,入力表リスト!$A$3:$B$82,2,FALSE),0)</f>
        <v>200</v>
      </c>
      <c r="R318" s="83">
        <f t="shared" si="157"/>
        <v>1314</v>
      </c>
      <c r="S318" s="83">
        <f t="shared" si="144"/>
        <v>39420</v>
      </c>
      <c r="T318" s="26"/>
      <c r="U318" s="98"/>
      <c r="V318" s="83"/>
      <c r="W318" s="24"/>
      <c r="X318" s="83"/>
      <c r="Y318" s="83"/>
      <c r="Z318" s="24"/>
      <c r="AA318" s="83"/>
      <c r="AB318" s="83"/>
      <c r="AC318" s="83">
        <f>IFERROR(VLOOKUP(Z318,入力表リスト!$A$3:$B$82,2,FALSE),0)</f>
        <v>0</v>
      </c>
      <c r="AD318" s="83">
        <f t="shared" si="150"/>
        <v>0</v>
      </c>
      <c r="AE318" s="83">
        <f t="shared" si="145"/>
        <v>0</v>
      </c>
      <c r="AF318" s="26"/>
      <c r="AG318" s="98"/>
      <c r="AH318" s="83"/>
      <c r="AI318" s="24"/>
      <c r="AJ318" s="83"/>
      <c r="AK318" s="83"/>
      <c r="AL318" s="24"/>
      <c r="AM318" s="83"/>
      <c r="AN318" s="83"/>
      <c r="AO318" s="83">
        <f>IFERROR(VLOOKUP(AL318,入力表リスト!$A$3:$B$82,2,FALSE),0)</f>
        <v>0</v>
      </c>
      <c r="AP318" s="83">
        <f t="shared" si="151"/>
        <v>0</v>
      </c>
      <c r="AQ318" s="83">
        <f t="shared" si="146"/>
        <v>0</v>
      </c>
      <c r="AR318" s="26"/>
      <c r="AS318" s="98"/>
      <c r="AT318" s="20"/>
      <c r="AU318" s="20"/>
      <c r="AV318" s="96">
        <f t="shared" si="147"/>
        <v>3285</v>
      </c>
      <c r="AW318" s="20"/>
      <c r="AX318" s="20">
        <f t="shared" si="154"/>
        <v>0</v>
      </c>
      <c r="AY318" s="20">
        <f t="shared" si="152"/>
        <v>0</v>
      </c>
      <c r="AZ318" s="96">
        <f t="shared" si="158"/>
        <v>1314</v>
      </c>
      <c r="BA318" s="96">
        <f t="shared" si="159"/>
        <v>39420</v>
      </c>
      <c r="BB318" s="20"/>
      <c r="BC318" s="20"/>
      <c r="BD318" s="20"/>
      <c r="BE318" s="20">
        <f t="shared" si="153"/>
        <v>0</v>
      </c>
      <c r="BF318" s="99"/>
      <c r="BG318" s="100"/>
      <c r="BH318" s="101"/>
      <c r="BI318" s="20"/>
      <c r="BJ318" s="20"/>
      <c r="BK318" s="64"/>
      <c r="BL318" s="64">
        <f t="shared" si="148"/>
        <v>2</v>
      </c>
      <c r="BM318" s="64">
        <f t="shared" si="149"/>
        <v>2</v>
      </c>
      <c r="BN318" s="64"/>
    </row>
    <row r="319" spans="1:66" s="58" customFormat="1" x14ac:dyDescent="0.45">
      <c r="A319" s="64"/>
      <c r="B319" s="20">
        <v>200</v>
      </c>
      <c r="C319" s="48"/>
      <c r="D319" s="48" t="s">
        <v>781</v>
      </c>
      <c r="E319" s="19" t="s">
        <v>205</v>
      </c>
      <c r="F319" s="2" t="s">
        <v>407</v>
      </c>
      <c r="G319" s="4" t="s">
        <v>414</v>
      </c>
      <c r="H319" s="3" t="s">
        <v>425</v>
      </c>
      <c r="I319" s="11" t="s">
        <v>622</v>
      </c>
      <c r="J319" s="83">
        <v>1</v>
      </c>
      <c r="K319" s="24" t="s">
        <v>807</v>
      </c>
      <c r="L319" s="24"/>
      <c r="M319" s="83">
        <v>1</v>
      </c>
      <c r="N319" s="24" t="s">
        <v>1243</v>
      </c>
      <c r="O319" s="83">
        <v>1</v>
      </c>
      <c r="P319" s="83">
        <v>3285</v>
      </c>
      <c r="Q319" s="83">
        <f>IFERROR(VLOOKUP(N319,入力表リスト!$A$3:$B$82,2,FALSE),0)</f>
        <v>200</v>
      </c>
      <c r="R319" s="83">
        <f t="shared" si="157"/>
        <v>657</v>
      </c>
      <c r="S319" s="83">
        <f t="shared" si="144"/>
        <v>19710</v>
      </c>
      <c r="T319" s="26"/>
      <c r="U319" s="98"/>
      <c r="V319" s="83"/>
      <c r="W319" s="24"/>
      <c r="X319" s="83"/>
      <c r="Y319" s="83"/>
      <c r="Z319" s="24"/>
      <c r="AA319" s="83"/>
      <c r="AB319" s="83"/>
      <c r="AC319" s="83">
        <f>IFERROR(VLOOKUP(Z319,入力表リスト!$A$3:$B$82,2,FALSE),0)</f>
        <v>0</v>
      </c>
      <c r="AD319" s="83">
        <f t="shared" si="150"/>
        <v>0</v>
      </c>
      <c r="AE319" s="83">
        <f t="shared" si="145"/>
        <v>0</v>
      </c>
      <c r="AF319" s="26"/>
      <c r="AG319" s="98"/>
      <c r="AH319" s="83"/>
      <c r="AI319" s="24"/>
      <c r="AJ319" s="83"/>
      <c r="AK319" s="83"/>
      <c r="AL319" s="24"/>
      <c r="AM319" s="83"/>
      <c r="AN319" s="83"/>
      <c r="AO319" s="83">
        <f>IFERROR(VLOOKUP(AL319,入力表リスト!$A$3:$B$82,2,FALSE),0)</f>
        <v>0</v>
      </c>
      <c r="AP319" s="83">
        <f t="shared" si="151"/>
        <v>0</v>
      </c>
      <c r="AQ319" s="83">
        <f t="shared" si="146"/>
        <v>0</v>
      </c>
      <c r="AR319" s="26"/>
      <c r="AS319" s="98"/>
      <c r="AT319" s="20"/>
      <c r="AU319" s="20"/>
      <c r="AV319" s="96">
        <f t="shared" si="147"/>
        <v>3285</v>
      </c>
      <c r="AW319" s="20"/>
      <c r="AX319" s="20">
        <f t="shared" si="154"/>
        <v>0</v>
      </c>
      <c r="AY319" s="20">
        <f t="shared" si="152"/>
        <v>0</v>
      </c>
      <c r="AZ319" s="96">
        <f t="shared" si="158"/>
        <v>657</v>
      </c>
      <c r="BA319" s="96">
        <f t="shared" si="159"/>
        <v>19710</v>
      </c>
      <c r="BB319" s="20"/>
      <c r="BC319" s="20"/>
      <c r="BD319" s="20"/>
      <c r="BE319" s="20">
        <f t="shared" si="153"/>
        <v>0</v>
      </c>
      <c r="BF319" s="99"/>
      <c r="BG319" s="100"/>
      <c r="BH319" s="101"/>
      <c r="BI319" s="20"/>
      <c r="BJ319" s="20"/>
      <c r="BK319" s="64"/>
      <c r="BL319" s="64">
        <f t="shared" si="148"/>
        <v>1</v>
      </c>
      <c r="BM319" s="64">
        <f t="shared" si="149"/>
        <v>1</v>
      </c>
      <c r="BN319" s="64"/>
    </row>
    <row r="320" spans="1:66" s="58" customFormat="1" x14ac:dyDescent="0.45">
      <c r="A320" s="64"/>
      <c r="B320" s="130">
        <v>201</v>
      </c>
      <c r="C320" s="48"/>
      <c r="D320" s="48" t="s">
        <v>781</v>
      </c>
      <c r="E320" s="19" t="s">
        <v>207</v>
      </c>
      <c r="F320" s="2" t="s">
        <v>410</v>
      </c>
      <c r="G320" s="4" t="s">
        <v>415</v>
      </c>
      <c r="H320" s="3" t="s">
        <v>425</v>
      </c>
      <c r="I320" s="11" t="s">
        <v>625</v>
      </c>
      <c r="J320" s="83">
        <v>1</v>
      </c>
      <c r="K320" s="24" t="s">
        <v>873</v>
      </c>
      <c r="L320" s="24"/>
      <c r="M320" s="83">
        <v>1</v>
      </c>
      <c r="N320" s="24" t="s">
        <v>876</v>
      </c>
      <c r="O320" s="83">
        <v>1</v>
      </c>
      <c r="P320" s="83">
        <v>3285</v>
      </c>
      <c r="Q320" s="83">
        <f>IFERROR(VLOOKUP(N320,入力表リスト!$A$3:$B$82,2,FALSE),0)</f>
        <v>300</v>
      </c>
      <c r="R320" s="83">
        <f t="shared" si="157"/>
        <v>985.5</v>
      </c>
      <c r="S320" s="83">
        <f t="shared" si="144"/>
        <v>29565</v>
      </c>
      <c r="T320" s="26"/>
      <c r="U320" s="98"/>
      <c r="V320" s="83"/>
      <c r="W320" s="24"/>
      <c r="X320" s="83"/>
      <c r="Y320" s="83"/>
      <c r="Z320" s="24"/>
      <c r="AA320" s="83"/>
      <c r="AB320" s="83"/>
      <c r="AC320" s="83">
        <f>IFERROR(VLOOKUP(Z320,入力表リスト!$A$3:$B$82,2,FALSE),0)</f>
        <v>0</v>
      </c>
      <c r="AD320" s="83">
        <f t="shared" si="150"/>
        <v>0</v>
      </c>
      <c r="AE320" s="83">
        <f t="shared" si="145"/>
        <v>0</v>
      </c>
      <c r="AF320" s="26"/>
      <c r="AG320" s="98"/>
      <c r="AH320" s="83"/>
      <c r="AI320" s="24"/>
      <c r="AJ320" s="83"/>
      <c r="AK320" s="83"/>
      <c r="AL320" s="24"/>
      <c r="AM320" s="83"/>
      <c r="AN320" s="83"/>
      <c r="AO320" s="83">
        <f>IFERROR(VLOOKUP(AL320,入力表リスト!$A$3:$B$82,2,FALSE),0)</f>
        <v>0</v>
      </c>
      <c r="AP320" s="83">
        <f t="shared" si="151"/>
        <v>0</v>
      </c>
      <c r="AQ320" s="83">
        <f t="shared" si="146"/>
        <v>0</v>
      </c>
      <c r="AR320" s="26"/>
      <c r="AS320" s="98"/>
      <c r="AT320" s="20"/>
      <c r="AU320" s="20"/>
      <c r="AV320" s="96">
        <f t="shared" si="147"/>
        <v>3285</v>
      </c>
      <c r="AW320" s="20"/>
      <c r="AX320" s="20">
        <f t="shared" si="154"/>
        <v>0</v>
      </c>
      <c r="AY320" s="20">
        <f t="shared" si="152"/>
        <v>0</v>
      </c>
      <c r="AZ320" s="96">
        <f t="shared" si="158"/>
        <v>985.5</v>
      </c>
      <c r="BA320" s="96">
        <f t="shared" si="159"/>
        <v>29565</v>
      </c>
      <c r="BB320" s="20"/>
      <c r="BC320" s="20"/>
      <c r="BD320" s="20"/>
      <c r="BE320" s="20">
        <f t="shared" si="153"/>
        <v>0</v>
      </c>
      <c r="BF320" s="99"/>
      <c r="BG320" s="100"/>
      <c r="BH320" s="101"/>
      <c r="BI320" s="20"/>
      <c r="BJ320" s="20"/>
      <c r="BK320" s="64"/>
      <c r="BL320" s="64">
        <f t="shared" si="148"/>
        <v>1</v>
      </c>
      <c r="BM320" s="64">
        <f t="shared" si="149"/>
        <v>1</v>
      </c>
      <c r="BN320" s="64"/>
    </row>
    <row r="321" spans="1:66" s="58" customFormat="1" x14ac:dyDescent="0.45">
      <c r="A321" s="64"/>
      <c r="B321" s="23">
        <v>202</v>
      </c>
      <c r="C321" s="23">
        <v>1</v>
      </c>
      <c r="D321" s="23" t="s">
        <v>781</v>
      </c>
      <c r="E321" s="23" t="s">
        <v>772</v>
      </c>
      <c r="F321" s="110" t="s">
        <v>317</v>
      </c>
      <c r="G321" s="179" t="s">
        <v>414</v>
      </c>
      <c r="H321" s="108" t="s">
        <v>423</v>
      </c>
      <c r="I321" s="110" t="s">
        <v>534</v>
      </c>
      <c r="J321" s="83">
        <v>3</v>
      </c>
      <c r="K321" s="24" t="s">
        <v>868</v>
      </c>
      <c r="L321" s="24"/>
      <c r="M321" s="83">
        <v>3</v>
      </c>
      <c r="N321" s="24" t="s">
        <v>876</v>
      </c>
      <c r="O321" s="83">
        <v>3</v>
      </c>
      <c r="P321" s="83">
        <v>3285</v>
      </c>
      <c r="Q321" s="83">
        <f>IFERROR(VLOOKUP(N321,入力表リスト!$A$3:$B$82,2,FALSE),0)</f>
        <v>300</v>
      </c>
      <c r="R321" s="83">
        <f t="shared" si="157"/>
        <v>2956.5</v>
      </c>
      <c r="S321" s="83">
        <f t="shared" si="144"/>
        <v>88695</v>
      </c>
      <c r="T321" s="2"/>
      <c r="U321" s="151"/>
      <c r="V321" s="83"/>
      <c r="W321" s="24"/>
      <c r="X321" s="83"/>
      <c r="Y321" s="83"/>
      <c r="Z321" s="24"/>
      <c r="AA321" s="83"/>
      <c r="AB321" s="83"/>
      <c r="AC321" s="83">
        <f>IFERROR(VLOOKUP(Z321,入力表リスト!$A$3:$B$82,2,FALSE),0)</f>
        <v>0</v>
      </c>
      <c r="AD321" s="83">
        <f t="shared" si="150"/>
        <v>0</v>
      </c>
      <c r="AE321" s="83">
        <f t="shared" si="145"/>
        <v>0</v>
      </c>
      <c r="AF321" s="26"/>
      <c r="AG321" s="98"/>
      <c r="AH321" s="83"/>
      <c r="AI321" s="24"/>
      <c r="AJ321" s="83"/>
      <c r="AK321" s="83"/>
      <c r="AL321" s="24"/>
      <c r="AM321" s="83"/>
      <c r="AN321" s="83"/>
      <c r="AO321" s="83">
        <f>IFERROR(VLOOKUP(AL321,入力表リスト!$A$3:$B$82,2,FALSE),0)</f>
        <v>0</v>
      </c>
      <c r="AP321" s="83">
        <f t="shared" si="151"/>
        <v>0</v>
      </c>
      <c r="AQ321" s="83">
        <f t="shared" si="146"/>
        <v>0</v>
      </c>
      <c r="AR321" s="26"/>
      <c r="AS321" s="98"/>
      <c r="AT321" s="20"/>
      <c r="AU321" s="20"/>
      <c r="AV321" s="96">
        <f t="shared" si="147"/>
        <v>3285</v>
      </c>
      <c r="AW321" s="20"/>
      <c r="AX321" s="20">
        <f t="shared" si="154"/>
        <v>0</v>
      </c>
      <c r="AY321" s="20">
        <f t="shared" si="152"/>
        <v>0</v>
      </c>
      <c r="AZ321" s="96">
        <f t="shared" si="158"/>
        <v>2956.5</v>
      </c>
      <c r="BA321" s="96">
        <f t="shared" si="159"/>
        <v>88695</v>
      </c>
      <c r="BB321" s="20"/>
      <c r="BC321" s="20"/>
      <c r="BD321" s="20"/>
      <c r="BE321" s="20">
        <f t="shared" si="153"/>
        <v>0</v>
      </c>
      <c r="BF321" s="99"/>
      <c r="BG321" s="100"/>
      <c r="BH321" s="101"/>
      <c r="BI321" s="102" t="s">
        <v>787</v>
      </c>
      <c r="BJ321" s="103">
        <v>533</v>
      </c>
      <c r="BK321" s="64"/>
      <c r="BL321" s="64">
        <f t="shared" si="148"/>
        <v>3</v>
      </c>
      <c r="BM321" s="64">
        <f t="shared" si="149"/>
        <v>3</v>
      </c>
      <c r="BN321" s="64"/>
    </row>
    <row r="322" spans="1:66" s="58" customFormat="1" x14ac:dyDescent="0.45">
      <c r="A322" s="64"/>
      <c r="B322" s="23">
        <v>202</v>
      </c>
      <c r="C322" s="23">
        <v>2</v>
      </c>
      <c r="D322" s="23" t="s">
        <v>781</v>
      </c>
      <c r="E322" s="23" t="s">
        <v>772</v>
      </c>
      <c r="F322" s="110" t="s">
        <v>317</v>
      </c>
      <c r="G322" s="179" t="s">
        <v>414</v>
      </c>
      <c r="H322" s="108" t="s">
        <v>423</v>
      </c>
      <c r="I322" s="110" t="s">
        <v>534</v>
      </c>
      <c r="J322" s="83">
        <v>1</v>
      </c>
      <c r="K322" s="24" t="s">
        <v>868</v>
      </c>
      <c r="L322" s="24"/>
      <c r="M322" s="83">
        <v>1</v>
      </c>
      <c r="N322" s="24" t="s">
        <v>1243</v>
      </c>
      <c r="O322" s="83">
        <v>1</v>
      </c>
      <c r="P322" s="83">
        <v>3285</v>
      </c>
      <c r="Q322" s="83">
        <f>IFERROR(VLOOKUP(N322,入力表リスト!$A$3:$B$82,2,FALSE),0)</f>
        <v>200</v>
      </c>
      <c r="R322" s="83">
        <f t="shared" si="157"/>
        <v>657</v>
      </c>
      <c r="S322" s="83">
        <f t="shared" si="144"/>
        <v>19710</v>
      </c>
      <c r="T322" s="152"/>
      <c r="U322" s="151"/>
      <c r="V322" s="83"/>
      <c r="W322" s="24"/>
      <c r="X322" s="83"/>
      <c r="Y322" s="83"/>
      <c r="Z322" s="24"/>
      <c r="AA322" s="83"/>
      <c r="AB322" s="83"/>
      <c r="AC322" s="83">
        <f>IFERROR(VLOOKUP(Z322,入力表リスト!$A$3:$B$82,2,FALSE),0)</f>
        <v>0</v>
      </c>
      <c r="AD322" s="83">
        <f t="shared" si="150"/>
        <v>0</v>
      </c>
      <c r="AE322" s="83">
        <f t="shared" si="145"/>
        <v>0</v>
      </c>
      <c r="AF322" s="26"/>
      <c r="AG322" s="98"/>
      <c r="AH322" s="83"/>
      <c r="AI322" s="24"/>
      <c r="AJ322" s="83"/>
      <c r="AK322" s="83"/>
      <c r="AL322" s="24"/>
      <c r="AM322" s="83"/>
      <c r="AN322" s="83"/>
      <c r="AO322" s="83">
        <f>IFERROR(VLOOKUP(AL322,入力表リスト!$A$3:$B$82,2,FALSE),0)</f>
        <v>0</v>
      </c>
      <c r="AP322" s="83">
        <f t="shared" si="151"/>
        <v>0</v>
      </c>
      <c r="AQ322" s="83">
        <f t="shared" si="146"/>
        <v>0</v>
      </c>
      <c r="AR322" s="26"/>
      <c r="AS322" s="98"/>
      <c r="AT322" s="20"/>
      <c r="AU322" s="20"/>
      <c r="AV322" s="96">
        <f t="shared" si="147"/>
        <v>3285</v>
      </c>
      <c r="AW322" s="20"/>
      <c r="AX322" s="20">
        <f t="shared" si="154"/>
        <v>0</v>
      </c>
      <c r="AY322" s="20">
        <f t="shared" si="152"/>
        <v>0</v>
      </c>
      <c r="AZ322" s="96">
        <f t="shared" si="158"/>
        <v>657</v>
      </c>
      <c r="BA322" s="96">
        <f t="shared" si="159"/>
        <v>19710</v>
      </c>
      <c r="BB322" s="20"/>
      <c r="BC322" s="20"/>
      <c r="BD322" s="20"/>
      <c r="BE322" s="20">
        <f t="shared" si="153"/>
        <v>0</v>
      </c>
      <c r="BF322" s="99"/>
      <c r="BG322" s="100"/>
      <c r="BH322" s="101"/>
      <c r="BI322" s="102"/>
      <c r="BJ322" s="103"/>
      <c r="BK322" s="64"/>
      <c r="BL322" s="64">
        <f t="shared" si="148"/>
        <v>1</v>
      </c>
      <c r="BM322" s="64">
        <f t="shared" si="149"/>
        <v>1</v>
      </c>
      <c r="BN322" s="64"/>
    </row>
    <row r="323" spans="1:66" s="58" customFormat="1" x14ac:dyDescent="0.45">
      <c r="A323" s="64"/>
      <c r="B323" s="23">
        <v>202</v>
      </c>
      <c r="C323" s="23">
        <v>3</v>
      </c>
      <c r="D323" s="23" t="s">
        <v>781</v>
      </c>
      <c r="E323" s="23" t="s">
        <v>772</v>
      </c>
      <c r="F323" s="110" t="s">
        <v>317</v>
      </c>
      <c r="G323" s="179" t="s">
        <v>414</v>
      </c>
      <c r="H323" s="108" t="s">
        <v>423</v>
      </c>
      <c r="I323" s="110" t="s">
        <v>534</v>
      </c>
      <c r="J323" s="83">
        <v>14</v>
      </c>
      <c r="K323" s="24" t="s">
        <v>1229</v>
      </c>
      <c r="L323" s="24"/>
      <c r="M323" s="83">
        <v>14</v>
      </c>
      <c r="N323" s="24" t="s">
        <v>1020</v>
      </c>
      <c r="O323" s="83">
        <v>14</v>
      </c>
      <c r="P323" s="83">
        <v>3285</v>
      </c>
      <c r="Q323" s="83">
        <f>IFERROR(VLOOKUP(N323,入力表リスト!$A$3:$B$82,2,FALSE),0)</f>
        <v>34</v>
      </c>
      <c r="R323" s="83">
        <f t="shared" si="157"/>
        <v>1563.66</v>
      </c>
      <c r="S323" s="83">
        <f t="shared" si="144"/>
        <v>46909.8</v>
      </c>
      <c r="T323" s="2" t="s">
        <v>814</v>
      </c>
      <c r="U323" s="151"/>
      <c r="V323" s="83"/>
      <c r="W323" s="24"/>
      <c r="X323" s="83"/>
      <c r="Y323" s="83"/>
      <c r="Z323" s="24"/>
      <c r="AA323" s="83"/>
      <c r="AB323" s="83"/>
      <c r="AC323" s="83">
        <f>IFERROR(VLOOKUP(Z323,入力表リスト!$A$3:$B$82,2,FALSE),0)</f>
        <v>0</v>
      </c>
      <c r="AD323" s="83">
        <f t="shared" si="150"/>
        <v>0</v>
      </c>
      <c r="AE323" s="83">
        <f t="shared" si="145"/>
        <v>0</v>
      </c>
      <c r="AF323" s="26"/>
      <c r="AG323" s="98"/>
      <c r="AH323" s="83"/>
      <c r="AI323" s="24"/>
      <c r="AJ323" s="83"/>
      <c r="AK323" s="83"/>
      <c r="AL323" s="24"/>
      <c r="AM323" s="83"/>
      <c r="AN323" s="83"/>
      <c r="AO323" s="83">
        <f>IFERROR(VLOOKUP(AL323,入力表リスト!$A$3:$B$82,2,FALSE),0)</f>
        <v>0</v>
      </c>
      <c r="AP323" s="83">
        <f t="shared" si="151"/>
        <v>0</v>
      </c>
      <c r="AQ323" s="83">
        <f t="shared" si="146"/>
        <v>0</v>
      </c>
      <c r="AR323" s="26"/>
      <c r="AS323" s="98"/>
      <c r="AT323" s="20"/>
      <c r="AU323" s="20"/>
      <c r="AV323" s="96">
        <f t="shared" si="147"/>
        <v>3285</v>
      </c>
      <c r="AW323" s="20"/>
      <c r="AX323" s="20">
        <f t="shared" si="154"/>
        <v>0</v>
      </c>
      <c r="AY323" s="20">
        <f t="shared" si="152"/>
        <v>0</v>
      </c>
      <c r="AZ323" s="96">
        <f t="shared" si="158"/>
        <v>1563.66</v>
      </c>
      <c r="BA323" s="96">
        <f t="shared" si="159"/>
        <v>46909.8</v>
      </c>
      <c r="BB323" s="20"/>
      <c r="BC323" s="20"/>
      <c r="BD323" s="20"/>
      <c r="BE323" s="20">
        <f t="shared" si="153"/>
        <v>0</v>
      </c>
      <c r="BF323" s="99"/>
      <c r="BG323" s="100"/>
      <c r="BH323" s="101"/>
      <c r="BI323" s="102"/>
      <c r="BJ323" s="103"/>
      <c r="BK323" s="64"/>
      <c r="BL323" s="64">
        <f t="shared" si="148"/>
        <v>14</v>
      </c>
      <c r="BM323" s="64">
        <f t="shared" si="149"/>
        <v>14</v>
      </c>
      <c r="BN323" s="64"/>
    </row>
    <row r="324" spans="1:66" s="58" customFormat="1" x14ac:dyDescent="0.45">
      <c r="A324" s="64"/>
      <c r="B324" s="23">
        <v>203</v>
      </c>
      <c r="C324" s="23">
        <v>1</v>
      </c>
      <c r="D324" s="23" t="s">
        <v>781</v>
      </c>
      <c r="E324" s="23" t="s">
        <v>773</v>
      </c>
      <c r="F324" s="110" t="s">
        <v>411</v>
      </c>
      <c r="G324" s="122" t="s">
        <v>417</v>
      </c>
      <c r="H324" s="108" t="s">
        <v>423</v>
      </c>
      <c r="I324" s="110" t="s">
        <v>626</v>
      </c>
      <c r="J324" s="83">
        <v>6</v>
      </c>
      <c r="K324" s="24" t="s">
        <v>868</v>
      </c>
      <c r="L324" s="24"/>
      <c r="M324" s="83">
        <v>6</v>
      </c>
      <c r="N324" s="24" t="s">
        <v>876</v>
      </c>
      <c r="O324" s="83">
        <v>6</v>
      </c>
      <c r="P324" s="83">
        <v>3285</v>
      </c>
      <c r="Q324" s="83">
        <f>IFERROR(VLOOKUP(N324,入力表リスト!$A$3:$B$82,2,FALSE),0)</f>
        <v>300</v>
      </c>
      <c r="R324" s="83">
        <f t="shared" si="157"/>
        <v>5913</v>
      </c>
      <c r="S324" s="83">
        <f t="shared" si="144"/>
        <v>177390</v>
      </c>
      <c r="T324" s="123"/>
      <c r="U324" s="98"/>
      <c r="V324" s="83"/>
      <c r="W324" s="24"/>
      <c r="X324" s="83"/>
      <c r="Y324" s="83"/>
      <c r="Z324" s="24"/>
      <c r="AA324" s="83"/>
      <c r="AB324" s="83"/>
      <c r="AC324" s="83">
        <f>IFERROR(VLOOKUP(Z324,入力表リスト!$A$3:$B$82,2,FALSE),0)</f>
        <v>0</v>
      </c>
      <c r="AD324" s="83">
        <f t="shared" si="150"/>
        <v>0</v>
      </c>
      <c r="AE324" s="83">
        <f t="shared" si="145"/>
        <v>0</v>
      </c>
      <c r="AF324" s="26"/>
      <c r="AG324" s="98"/>
      <c r="AH324" s="83"/>
      <c r="AI324" s="24"/>
      <c r="AJ324" s="83"/>
      <c r="AK324" s="83"/>
      <c r="AL324" s="24"/>
      <c r="AM324" s="83"/>
      <c r="AN324" s="83"/>
      <c r="AO324" s="83">
        <f>IFERROR(VLOOKUP(AL324,入力表リスト!$A$3:$B$82,2,FALSE),0)</f>
        <v>0</v>
      </c>
      <c r="AP324" s="83">
        <f t="shared" si="151"/>
        <v>0</v>
      </c>
      <c r="AQ324" s="83">
        <f t="shared" si="146"/>
        <v>0</v>
      </c>
      <c r="AR324" s="26"/>
      <c r="AS324" s="98"/>
      <c r="AT324" s="20"/>
      <c r="AU324" s="20"/>
      <c r="AV324" s="96">
        <f t="shared" si="147"/>
        <v>3285</v>
      </c>
      <c r="AW324" s="20"/>
      <c r="AX324" s="20">
        <f t="shared" si="154"/>
        <v>0</v>
      </c>
      <c r="AY324" s="20">
        <f t="shared" si="152"/>
        <v>0</v>
      </c>
      <c r="AZ324" s="96">
        <f t="shared" si="158"/>
        <v>5913</v>
      </c>
      <c r="BA324" s="96">
        <f t="shared" si="159"/>
        <v>177390</v>
      </c>
      <c r="BB324" s="20"/>
      <c r="BC324" s="20"/>
      <c r="BD324" s="20"/>
      <c r="BE324" s="20">
        <f t="shared" si="153"/>
        <v>0</v>
      </c>
      <c r="BF324" s="99"/>
      <c r="BG324" s="100"/>
      <c r="BH324" s="101"/>
      <c r="BI324" s="102" t="s">
        <v>796</v>
      </c>
      <c r="BJ324" s="103">
        <v>808</v>
      </c>
      <c r="BK324" s="64"/>
      <c r="BL324" s="64">
        <f t="shared" si="148"/>
        <v>6</v>
      </c>
      <c r="BM324" s="64">
        <f t="shared" si="149"/>
        <v>6</v>
      </c>
      <c r="BN324" s="64"/>
    </row>
    <row r="325" spans="1:66" s="58" customFormat="1" x14ac:dyDescent="0.45">
      <c r="A325" s="64"/>
      <c r="B325" s="23">
        <v>203</v>
      </c>
      <c r="C325" s="23">
        <v>2</v>
      </c>
      <c r="D325" s="23" t="s">
        <v>781</v>
      </c>
      <c r="E325" s="23" t="s">
        <v>773</v>
      </c>
      <c r="F325" s="110" t="s">
        <v>411</v>
      </c>
      <c r="G325" s="122" t="s">
        <v>417</v>
      </c>
      <c r="H325" s="108" t="s">
        <v>423</v>
      </c>
      <c r="I325" s="110" t="s">
        <v>626</v>
      </c>
      <c r="J325" s="83">
        <v>4</v>
      </c>
      <c r="K325" s="24" t="s">
        <v>1507</v>
      </c>
      <c r="L325" s="24"/>
      <c r="M325" s="83">
        <v>4</v>
      </c>
      <c r="N325" s="24" t="s">
        <v>1421</v>
      </c>
      <c r="O325" s="83">
        <v>4</v>
      </c>
      <c r="P325" s="83">
        <v>3285</v>
      </c>
      <c r="Q325" s="83">
        <f>IFERROR(VLOOKUP(N325,入力表リスト!$A$3:$B$82,2,FALSE),0)</f>
        <v>45</v>
      </c>
      <c r="R325" s="83">
        <f t="shared" si="157"/>
        <v>591.29999999999995</v>
      </c>
      <c r="S325" s="83">
        <f t="shared" si="144"/>
        <v>17739</v>
      </c>
      <c r="T325" s="26" t="s">
        <v>1454</v>
      </c>
      <c r="U325" s="98"/>
      <c r="V325" s="83"/>
      <c r="W325" s="24"/>
      <c r="X325" s="83"/>
      <c r="Y325" s="83"/>
      <c r="Z325" s="24"/>
      <c r="AA325" s="83"/>
      <c r="AB325" s="83"/>
      <c r="AC325" s="83">
        <f>IFERROR(VLOOKUP(Z325,入力表リスト!$A$3:$B$82,2,FALSE),0)</f>
        <v>0</v>
      </c>
      <c r="AD325" s="83">
        <f t="shared" si="150"/>
        <v>0</v>
      </c>
      <c r="AE325" s="83">
        <f t="shared" si="145"/>
        <v>0</v>
      </c>
      <c r="AF325" s="26"/>
      <c r="AG325" s="98"/>
      <c r="AH325" s="83"/>
      <c r="AI325" s="24"/>
      <c r="AJ325" s="83"/>
      <c r="AK325" s="83"/>
      <c r="AL325" s="24"/>
      <c r="AM325" s="83"/>
      <c r="AN325" s="83"/>
      <c r="AO325" s="83">
        <f>IFERROR(VLOOKUP(AL325,入力表リスト!$A$3:$B$82,2,FALSE),0)</f>
        <v>0</v>
      </c>
      <c r="AP325" s="83">
        <f t="shared" si="151"/>
        <v>0</v>
      </c>
      <c r="AQ325" s="83">
        <f t="shared" si="146"/>
        <v>0</v>
      </c>
      <c r="AR325" s="26"/>
      <c r="AS325" s="98"/>
      <c r="AT325" s="20"/>
      <c r="AU325" s="20"/>
      <c r="AV325" s="96">
        <f t="shared" si="147"/>
        <v>3285</v>
      </c>
      <c r="AW325" s="20"/>
      <c r="AX325" s="20">
        <f t="shared" si="154"/>
        <v>0</v>
      </c>
      <c r="AY325" s="20">
        <f t="shared" si="152"/>
        <v>0</v>
      </c>
      <c r="AZ325" s="96">
        <f t="shared" si="158"/>
        <v>591.29999999999995</v>
      </c>
      <c r="BA325" s="96">
        <f t="shared" si="159"/>
        <v>17739</v>
      </c>
      <c r="BB325" s="20"/>
      <c r="BC325" s="20"/>
      <c r="BD325" s="20"/>
      <c r="BE325" s="20">
        <f t="shared" si="153"/>
        <v>0</v>
      </c>
      <c r="BF325" s="99"/>
      <c r="BG325" s="100"/>
      <c r="BH325" s="101"/>
      <c r="BI325" s="102"/>
      <c r="BJ325" s="103"/>
      <c r="BK325" s="64"/>
      <c r="BL325" s="64">
        <f t="shared" si="148"/>
        <v>4</v>
      </c>
      <c r="BM325" s="64">
        <f t="shared" si="149"/>
        <v>4</v>
      </c>
      <c r="BN325" s="64"/>
    </row>
    <row r="326" spans="1:66" s="58" customFormat="1" x14ac:dyDescent="0.45">
      <c r="A326" s="64"/>
      <c r="B326" s="20">
        <v>204</v>
      </c>
      <c r="C326" s="84"/>
      <c r="D326" s="84" t="s">
        <v>781</v>
      </c>
      <c r="E326" s="127" t="s">
        <v>774</v>
      </c>
      <c r="F326" s="2" t="s">
        <v>235</v>
      </c>
      <c r="G326" s="24" t="s">
        <v>414</v>
      </c>
      <c r="H326" s="3" t="s">
        <v>423</v>
      </c>
      <c r="I326" s="11" t="s">
        <v>450</v>
      </c>
      <c r="J326" s="83">
        <v>4</v>
      </c>
      <c r="K326" s="24" t="s">
        <v>1146</v>
      </c>
      <c r="L326" s="24"/>
      <c r="M326" s="83">
        <v>4</v>
      </c>
      <c r="N326" s="24" t="s">
        <v>876</v>
      </c>
      <c r="O326" s="83">
        <v>4</v>
      </c>
      <c r="P326" s="83">
        <v>3285</v>
      </c>
      <c r="Q326" s="83">
        <f>IFERROR(VLOOKUP(N326,入力表リスト!$A$3:$B$82,2,FALSE),0)</f>
        <v>300</v>
      </c>
      <c r="R326" s="83">
        <f t="shared" si="157"/>
        <v>3942</v>
      </c>
      <c r="S326" s="83">
        <f t="shared" si="144"/>
        <v>118260</v>
      </c>
      <c r="T326" s="26"/>
      <c r="U326" s="98"/>
      <c r="V326" s="83"/>
      <c r="W326" s="24"/>
      <c r="X326" s="83"/>
      <c r="Y326" s="83"/>
      <c r="Z326" s="24"/>
      <c r="AA326" s="83"/>
      <c r="AB326" s="83"/>
      <c r="AC326" s="83">
        <f>IFERROR(VLOOKUP(Z326,入力表リスト!$A$3:$B$82,2,FALSE),0)</f>
        <v>0</v>
      </c>
      <c r="AD326" s="83">
        <f t="shared" si="150"/>
        <v>0</v>
      </c>
      <c r="AE326" s="83">
        <f t="shared" si="145"/>
        <v>0</v>
      </c>
      <c r="AF326" s="26"/>
      <c r="AG326" s="98"/>
      <c r="AH326" s="83"/>
      <c r="AI326" s="24"/>
      <c r="AJ326" s="83"/>
      <c r="AK326" s="83"/>
      <c r="AL326" s="24"/>
      <c r="AM326" s="83"/>
      <c r="AN326" s="83"/>
      <c r="AO326" s="83">
        <f>IFERROR(VLOOKUP(AL326,入力表リスト!$A$3:$B$82,2,FALSE),0)</f>
        <v>0</v>
      </c>
      <c r="AP326" s="83">
        <f t="shared" si="151"/>
        <v>0</v>
      </c>
      <c r="AQ326" s="83">
        <f t="shared" si="146"/>
        <v>0</v>
      </c>
      <c r="AR326" s="26"/>
      <c r="AS326" s="98"/>
      <c r="AT326" s="20"/>
      <c r="AU326" s="20"/>
      <c r="AV326" s="96">
        <f t="shared" si="147"/>
        <v>3285</v>
      </c>
      <c r="AW326" s="20"/>
      <c r="AX326" s="20">
        <f t="shared" si="154"/>
        <v>0</v>
      </c>
      <c r="AY326" s="20">
        <f t="shared" si="152"/>
        <v>0</v>
      </c>
      <c r="AZ326" s="96">
        <f t="shared" si="158"/>
        <v>3942</v>
      </c>
      <c r="BA326" s="96">
        <f t="shared" si="159"/>
        <v>118260</v>
      </c>
      <c r="BB326" s="20"/>
      <c r="BC326" s="20"/>
      <c r="BD326" s="20"/>
      <c r="BE326" s="20">
        <f t="shared" si="153"/>
        <v>0</v>
      </c>
      <c r="BF326" s="99"/>
      <c r="BG326" s="100"/>
      <c r="BH326" s="101"/>
      <c r="BI326" s="102" t="s">
        <v>788</v>
      </c>
      <c r="BJ326" s="103">
        <v>402</v>
      </c>
      <c r="BK326" s="64"/>
      <c r="BL326" s="64">
        <f t="shared" si="148"/>
        <v>4</v>
      </c>
      <c r="BM326" s="64">
        <f t="shared" si="149"/>
        <v>4</v>
      </c>
      <c r="BN326" s="64"/>
    </row>
    <row r="327" spans="1:66" s="58" customFormat="1" x14ac:dyDescent="0.45">
      <c r="A327" s="64"/>
      <c r="B327" s="84">
        <v>205</v>
      </c>
      <c r="C327" s="84"/>
      <c r="D327" s="84" t="s">
        <v>781</v>
      </c>
      <c r="E327" s="127" t="s">
        <v>775</v>
      </c>
      <c r="F327" s="2" t="s">
        <v>299</v>
      </c>
      <c r="G327" s="24" t="s">
        <v>414</v>
      </c>
      <c r="H327" s="3" t="s">
        <v>423</v>
      </c>
      <c r="I327" s="11" t="s">
        <v>516</v>
      </c>
      <c r="J327" s="83">
        <v>5</v>
      </c>
      <c r="K327" s="24" t="s">
        <v>1146</v>
      </c>
      <c r="L327" s="24"/>
      <c r="M327" s="83">
        <v>5</v>
      </c>
      <c r="N327" s="24" t="s">
        <v>1121</v>
      </c>
      <c r="O327" s="83">
        <v>5</v>
      </c>
      <c r="P327" s="83">
        <v>3285</v>
      </c>
      <c r="Q327" s="83">
        <f>IFERROR(VLOOKUP(N327,入力表リスト!$A$3:$B$82,2,FALSE),0)</f>
        <v>300</v>
      </c>
      <c r="R327" s="83">
        <f t="shared" si="157"/>
        <v>4927.5</v>
      </c>
      <c r="S327" s="83">
        <f t="shared" si="144"/>
        <v>147825</v>
      </c>
      <c r="T327" s="26"/>
      <c r="U327" s="98"/>
      <c r="V327" s="83"/>
      <c r="W327" s="24"/>
      <c r="X327" s="83"/>
      <c r="Y327" s="83"/>
      <c r="Z327" s="24"/>
      <c r="AA327" s="83"/>
      <c r="AB327" s="83"/>
      <c r="AC327" s="83">
        <f>IFERROR(VLOOKUP(Z327,入力表リスト!$A$3:$B$82,2,FALSE),0)</f>
        <v>0</v>
      </c>
      <c r="AD327" s="83">
        <f t="shared" si="150"/>
        <v>0</v>
      </c>
      <c r="AE327" s="83">
        <f t="shared" si="145"/>
        <v>0</v>
      </c>
      <c r="AF327" s="26"/>
      <c r="AG327" s="98"/>
      <c r="AH327" s="83"/>
      <c r="AI327" s="24"/>
      <c r="AJ327" s="83"/>
      <c r="AK327" s="83"/>
      <c r="AL327" s="24"/>
      <c r="AM327" s="83"/>
      <c r="AN327" s="83"/>
      <c r="AO327" s="83">
        <f>IFERROR(VLOOKUP(AL327,入力表リスト!$A$3:$B$82,2,FALSE),0)</f>
        <v>0</v>
      </c>
      <c r="AP327" s="83">
        <f t="shared" si="151"/>
        <v>0</v>
      </c>
      <c r="AQ327" s="83">
        <f t="shared" si="146"/>
        <v>0</v>
      </c>
      <c r="AR327" s="26"/>
      <c r="AS327" s="98"/>
      <c r="AT327" s="20"/>
      <c r="AU327" s="20"/>
      <c r="AV327" s="96">
        <f t="shared" si="147"/>
        <v>3285</v>
      </c>
      <c r="AW327" s="20"/>
      <c r="AX327" s="20">
        <f t="shared" si="154"/>
        <v>0</v>
      </c>
      <c r="AY327" s="20">
        <f t="shared" si="152"/>
        <v>0</v>
      </c>
      <c r="AZ327" s="96">
        <f t="shared" si="158"/>
        <v>4927.5</v>
      </c>
      <c r="BA327" s="96">
        <f t="shared" si="159"/>
        <v>147825</v>
      </c>
      <c r="BB327" s="20"/>
      <c r="BC327" s="20"/>
      <c r="BD327" s="20"/>
      <c r="BE327" s="20">
        <f t="shared" si="153"/>
        <v>0</v>
      </c>
      <c r="BF327" s="99"/>
      <c r="BG327" s="100"/>
      <c r="BH327" s="101"/>
      <c r="BI327" s="102" t="s">
        <v>787</v>
      </c>
      <c r="BJ327" s="103">
        <v>519</v>
      </c>
      <c r="BK327" s="64"/>
      <c r="BL327" s="64">
        <f t="shared" si="148"/>
        <v>5</v>
      </c>
      <c r="BM327" s="64">
        <f t="shared" si="149"/>
        <v>5</v>
      </c>
      <c r="BN327" s="64"/>
    </row>
    <row r="328" spans="1:66" s="58" customFormat="1" x14ac:dyDescent="0.45">
      <c r="A328" s="64"/>
      <c r="B328" s="20">
        <v>206</v>
      </c>
      <c r="C328" s="84"/>
      <c r="D328" s="84" t="s">
        <v>781</v>
      </c>
      <c r="E328" s="127" t="s">
        <v>776</v>
      </c>
      <c r="F328" s="2" t="s">
        <v>386</v>
      </c>
      <c r="G328" s="24" t="s">
        <v>414</v>
      </c>
      <c r="H328" s="3" t="s">
        <v>423</v>
      </c>
      <c r="I328" s="11" t="s">
        <v>601</v>
      </c>
      <c r="J328" s="83">
        <v>3</v>
      </c>
      <c r="K328" s="24" t="s">
        <v>1143</v>
      </c>
      <c r="L328" s="24"/>
      <c r="M328" s="83">
        <v>3</v>
      </c>
      <c r="N328" s="24" t="s">
        <v>1121</v>
      </c>
      <c r="O328" s="83">
        <v>3</v>
      </c>
      <c r="P328" s="83">
        <v>3285</v>
      </c>
      <c r="Q328" s="83">
        <f>IFERROR(VLOOKUP(N328,入力表リスト!$A$3:$B$82,2,FALSE),0)</f>
        <v>300</v>
      </c>
      <c r="R328" s="83">
        <f t="shared" si="157"/>
        <v>2956.5</v>
      </c>
      <c r="S328" s="83">
        <f t="shared" si="144"/>
        <v>88695</v>
      </c>
      <c r="T328" s="26"/>
      <c r="U328" s="98"/>
      <c r="V328" s="83"/>
      <c r="W328" s="24"/>
      <c r="X328" s="83"/>
      <c r="Y328" s="83"/>
      <c r="Z328" s="24"/>
      <c r="AA328" s="83"/>
      <c r="AB328" s="83"/>
      <c r="AC328" s="83">
        <f>IFERROR(VLOOKUP(Z328,入力表リスト!$A$3:$B$82,2,FALSE),0)</f>
        <v>0</v>
      </c>
      <c r="AD328" s="83">
        <f t="shared" si="150"/>
        <v>0</v>
      </c>
      <c r="AE328" s="83">
        <f t="shared" si="145"/>
        <v>0</v>
      </c>
      <c r="AF328" s="26"/>
      <c r="AG328" s="98"/>
      <c r="AH328" s="83"/>
      <c r="AI328" s="24"/>
      <c r="AJ328" s="83"/>
      <c r="AK328" s="83"/>
      <c r="AL328" s="24"/>
      <c r="AM328" s="83"/>
      <c r="AN328" s="83"/>
      <c r="AO328" s="83">
        <f>IFERROR(VLOOKUP(AL328,入力表リスト!$A$3:$B$82,2,FALSE),0)</f>
        <v>0</v>
      </c>
      <c r="AP328" s="83">
        <f t="shared" si="151"/>
        <v>0</v>
      </c>
      <c r="AQ328" s="83">
        <f t="shared" si="146"/>
        <v>0</v>
      </c>
      <c r="AR328" s="26"/>
      <c r="AS328" s="98"/>
      <c r="AT328" s="20"/>
      <c r="AU328" s="20"/>
      <c r="AV328" s="96">
        <f t="shared" si="147"/>
        <v>3285</v>
      </c>
      <c r="AW328" s="20"/>
      <c r="AX328" s="20">
        <f t="shared" si="154"/>
        <v>0</v>
      </c>
      <c r="AY328" s="20">
        <f t="shared" si="152"/>
        <v>0</v>
      </c>
      <c r="AZ328" s="96">
        <f t="shared" si="158"/>
        <v>2956.5</v>
      </c>
      <c r="BA328" s="96">
        <f t="shared" si="159"/>
        <v>88695</v>
      </c>
      <c r="BB328" s="20"/>
      <c r="BC328" s="20"/>
      <c r="BD328" s="20"/>
      <c r="BE328" s="20">
        <f t="shared" si="153"/>
        <v>0</v>
      </c>
      <c r="BF328" s="99"/>
      <c r="BG328" s="100"/>
      <c r="BH328" s="101"/>
      <c r="BI328" s="102" t="s">
        <v>788</v>
      </c>
      <c r="BJ328" s="103">
        <v>198</v>
      </c>
      <c r="BK328" s="64"/>
      <c r="BL328" s="64">
        <f t="shared" si="148"/>
        <v>3</v>
      </c>
      <c r="BM328" s="64">
        <f t="shared" si="149"/>
        <v>3</v>
      </c>
      <c r="BN328" s="64"/>
    </row>
    <row r="329" spans="1:66" s="58" customFormat="1" x14ac:dyDescent="0.45">
      <c r="A329" s="64"/>
      <c r="B329" s="23">
        <v>207</v>
      </c>
      <c r="C329" s="23"/>
      <c r="D329" s="23" t="s">
        <v>781</v>
      </c>
      <c r="E329" s="23" t="s">
        <v>777</v>
      </c>
      <c r="F329" s="2" t="s">
        <v>212</v>
      </c>
      <c r="G329" s="24" t="s">
        <v>414</v>
      </c>
      <c r="H329" s="3" t="s">
        <v>423</v>
      </c>
      <c r="I329" s="11" t="s">
        <v>430</v>
      </c>
      <c r="J329" s="83">
        <v>3</v>
      </c>
      <c r="K329" s="24" t="s">
        <v>898</v>
      </c>
      <c r="L329" s="24"/>
      <c r="M329" s="83">
        <v>3</v>
      </c>
      <c r="N329" s="24" t="s">
        <v>1121</v>
      </c>
      <c r="O329" s="83">
        <v>3</v>
      </c>
      <c r="P329" s="83">
        <v>3285</v>
      </c>
      <c r="Q329" s="83">
        <f>IFERROR(VLOOKUP(N329,入力表リスト!$A$3:$B$82,2,FALSE),0)</f>
        <v>300</v>
      </c>
      <c r="R329" s="83">
        <f t="shared" si="157"/>
        <v>2956.5</v>
      </c>
      <c r="S329" s="83">
        <f t="shared" si="144"/>
        <v>88695</v>
      </c>
      <c r="T329" s="26"/>
      <c r="U329" s="98"/>
      <c r="V329" s="83"/>
      <c r="W329" s="24"/>
      <c r="X329" s="83"/>
      <c r="Y329" s="83"/>
      <c r="Z329" s="24"/>
      <c r="AA329" s="83"/>
      <c r="AB329" s="83"/>
      <c r="AC329" s="83">
        <f>IFERROR(VLOOKUP(Z329,入力表リスト!$A$3:$B$82,2,FALSE),0)</f>
        <v>0</v>
      </c>
      <c r="AD329" s="83">
        <f t="shared" si="150"/>
        <v>0</v>
      </c>
      <c r="AE329" s="83">
        <f t="shared" si="145"/>
        <v>0</v>
      </c>
      <c r="AF329" s="26"/>
      <c r="AG329" s="98"/>
      <c r="AH329" s="83"/>
      <c r="AI329" s="24"/>
      <c r="AJ329" s="83"/>
      <c r="AK329" s="83"/>
      <c r="AL329" s="24"/>
      <c r="AM329" s="83"/>
      <c r="AN329" s="83"/>
      <c r="AO329" s="83">
        <f>IFERROR(VLOOKUP(AL329,入力表リスト!$A$3:$B$82,2,FALSE),0)</f>
        <v>0</v>
      </c>
      <c r="AP329" s="83">
        <f t="shared" si="151"/>
        <v>0</v>
      </c>
      <c r="AQ329" s="83">
        <f t="shared" si="146"/>
        <v>0</v>
      </c>
      <c r="AR329" s="26"/>
      <c r="AS329" s="98"/>
      <c r="AT329" s="20"/>
      <c r="AU329" s="20"/>
      <c r="AV329" s="96">
        <f t="shared" si="147"/>
        <v>3285</v>
      </c>
      <c r="AW329" s="20"/>
      <c r="AX329" s="20">
        <f t="shared" si="154"/>
        <v>0</v>
      </c>
      <c r="AY329" s="20">
        <f t="shared" si="152"/>
        <v>0</v>
      </c>
      <c r="AZ329" s="96">
        <f t="shared" si="158"/>
        <v>2956.5</v>
      </c>
      <c r="BA329" s="96">
        <f t="shared" si="159"/>
        <v>88695</v>
      </c>
      <c r="BB329" s="20"/>
      <c r="BC329" s="20"/>
      <c r="BD329" s="20"/>
      <c r="BE329" s="20">
        <f t="shared" si="153"/>
        <v>0</v>
      </c>
      <c r="BF329" s="99"/>
      <c r="BG329" s="100"/>
      <c r="BH329" s="101"/>
      <c r="BI329" s="102" t="s">
        <v>787</v>
      </c>
      <c r="BJ329" s="103">
        <v>704</v>
      </c>
      <c r="BK329" s="64"/>
      <c r="BL329" s="64">
        <f t="shared" si="148"/>
        <v>3</v>
      </c>
      <c r="BM329" s="64">
        <f t="shared" si="149"/>
        <v>3</v>
      </c>
      <c r="BN329" s="64"/>
    </row>
    <row r="330" spans="1:66" s="58" customFormat="1" x14ac:dyDescent="0.45">
      <c r="A330" s="64"/>
      <c r="B330" s="84">
        <v>208</v>
      </c>
      <c r="C330" s="84"/>
      <c r="D330" s="84" t="s">
        <v>781</v>
      </c>
      <c r="E330" s="127" t="s">
        <v>778</v>
      </c>
      <c r="F330" s="2" t="s">
        <v>304</v>
      </c>
      <c r="G330" s="24" t="s">
        <v>414</v>
      </c>
      <c r="H330" s="3" t="s">
        <v>423</v>
      </c>
      <c r="I330" s="11" t="s">
        <v>521</v>
      </c>
      <c r="J330" s="83">
        <v>3</v>
      </c>
      <c r="K330" s="24" t="s">
        <v>901</v>
      </c>
      <c r="L330" s="24"/>
      <c r="M330" s="83">
        <v>3</v>
      </c>
      <c r="N330" s="24" t="s">
        <v>1121</v>
      </c>
      <c r="O330" s="83">
        <v>3</v>
      </c>
      <c r="P330" s="83">
        <v>3285</v>
      </c>
      <c r="Q330" s="83">
        <f>IFERROR(VLOOKUP(N330,入力表リスト!$A$3:$B$82,2,FALSE),0)</f>
        <v>300</v>
      </c>
      <c r="R330" s="83">
        <f t="shared" si="157"/>
        <v>2956.5</v>
      </c>
      <c r="S330" s="83">
        <f t="shared" si="144"/>
        <v>88695</v>
      </c>
      <c r="T330" s="26"/>
      <c r="U330" s="98"/>
      <c r="V330" s="83"/>
      <c r="W330" s="24"/>
      <c r="X330" s="83"/>
      <c r="Y330" s="83"/>
      <c r="Z330" s="24"/>
      <c r="AA330" s="83"/>
      <c r="AB330" s="83"/>
      <c r="AC330" s="83">
        <f>IFERROR(VLOOKUP(Z330,入力表リスト!$A$3:$B$82,2,FALSE),0)</f>
        <v>0</v>
      </c>
      <c r="AD330" s="83">
        <f t="shared" si="150"/>
        <v>0</v>
      </c>
      <c r="AE330" s="83">
        <f t="shared" si="145"/>
        <v>0</v>
      </c>
      <c r="AF330" s="26"/>
      <c r="AG330" s="98"/>
      <c r="AH330" s="83"/>
      <c r="AI330" s="24"/>
      <c r="AJ330" s="83"/>
      <c r="AK330" s="83"/>
      <c r="AL330" s="24"/>
      <c r="AM330" s="83"/>
      <c r="AN330" s="83"/>
      <c r="AO330" s="83">
        <f>IFERROR(VLOOKUP(AL330,入力表リスト!$A$3:$B$82,2,FALSE),0)</f>
        <v>0</v>
      </c>
      <c r="AP330" s="83">
        <f t="shared" si="151"/>
        <v>0</v>
      </c>
      <c r="AQ330" s="83">
        <f t="shared" si="146"/>
        <v>0</v>
      </c>
      <c r="AR330" s="26"/>
      <c r="AS330" s="98"/>
      <c r="AT330" s="20"/>
      <c r="AU330" s="20"/>
      <c r="AV330" s="96">
        <f t="shared" si="147"/>
        <v>3285</v>
      </c>
      <c r="AW330" s="20"/>
      <c r="AX330" s="20">
        <f t="shared" si="154"/>
        <v>0</v>
      </c>
      <c r="AY330" s="20">
        <f t="shared" si="152"/>
        <v>0</v>
      </c>
      <c r="AZ330" s="96">
        <f t="shared" si="158"/>
        <v>2956.5</v>
      </c>
      <c r="BA330" s="96">
        <f t="shared" si="159"/>
        <v>88695</v>
      </c>
      <c r="BB330" s="20"/>
      <c r="BC330" s="20"/>
      <c r="BD330" s="20"/>
      <c r="BE330" s="20">
        <f t="shared" si="153"/>
        <v>0</v>
      </c>
      <c r="BF330" s="99"/>
      <c r="BG330" s="100"/>
      <c r="BH330" s="101"/>
      <c r="BI330" s="102" t="s">
        <v>788</v>
      </c>
      <c r="BJ330" s="103">
        <v>391</v>
      </c>
      <c r="BK330" s="64"/>
      <c r="BL330" s="64">
        <f t="shared" si="148"/>
        <v>3</v>
      </c>
      <c r="BM330" s="64">
        <f t="shared" si="149"/>
        <v>3</v>
      </c>
      <c r="BN330" s="64"/>
    </row>
    <row r="331" spans="1:66" s="58" customFormat="1" x14ac:dyDescent="0.45">
      <c r="A331" s="64"/>
      <c r="B331" s="84">
        <v>209</v>
      </c>
      <c r="C331" s="84"/>
      <c r="D331" s="84" t="s">
        <v>781</v>
      </c>
      <c r="E331" s="127" t="s">
        <v>779</v>
      </c>
      <c r="F331" s="2" t="s">
        <v>409</v>
      </c>
      <c r="G331" s="24" t="s">
        <v>414</v>
      </c>
      <c r="H331" s="3" t="s">
        <v>423</v>
      </c>
      <c r="I331" s="11" t="s">
        <v>624</v>
      </c>
      <c r="J331" s="83">
        <v>2</v>
      </c>
      <c r="K331" s="24" t="s">
        <v>901</v>
      </c>
      <c r="L331" s="24"/>
      <c r="M331" s="83">
        <v>2</v>
      </c>
      <c r="N331" s="24" t="s">
        <v>1121</v>
      </c>
      <c r="O331" s="83">
        <v>2</v>
      </c>
      <c r="P331" s="83">
        <v>3285</v>
      </c>
      <c r="Q331" s="83">
        <f>IFERROR(VLOOKUP(N331,入力表リスト!$A$3:$B$82,2,FALSE),0)</f>
        <v>300</v>
      </c>
      <c r="R331" s="83">
        <f t="shared" si="157"/>
        <v>1971</v>
      </c>
      <c r="S331" s="83">
        <f t="shared" si="144"/>
        <v>59130</v>
      </c>
      <c r="T331" s="26"/>
      <c r="U331" s="98"/>
      <c r="V331" s="83"/>
      <c r="W331" s="24"/>
      <c r="X331" s="83"/>
      <c r="Y331" s="83"/>
      <c r="Z331" s="24"/>
      <c r="AA331" s="83"/>
      <c r="AB331" s="83"/>
      <c r="AC331" s="83">
        <f>IFERROR(VLOOKUP(Z331,入力表リスト!$A$3:$B$82,2,FALSE),0)</f>
        <v>0</v>
      </c>
      <c r="AD331" s="83">
        <f t="shared" si="150"/>
        <v>0</v>
      </c>
      <c r="AE331" s="83">
        <f t="shared" si="145"/>
        <v>0</v>
      </c>
      <c r="AF331" s="26"/>
      <c r="AG331" s="98"/>
      <c r="AH331" s="83"/>
      <c r="AI331" s="24"/>
      <c r="AJ331" s="83"/>
      <c r="AK331" s="83"/>
      <c r="AL331" s="24"/>
      <c r="AM331" s="83"/>
      <c r="AN331" s="83"/>
      <c r="AO331" s="83">
        <f>IFERROR(VLOOKUP(AL331,入力表リスト!$A$3:$B$82,2,FALSE),0)</f>
        <v>0</v>
      </c>
      <c r="AP331" s="83">
        <f t="shared" si="151"/>
        <v>0</v>
      </c>
      <c r="AQ331" s="83">
        <f t="shared" si="146"/>
        <v>0</v>
      </c>
      <c r="AR331" s="26"/>
      <c r="AS331" s="98"/>
      <c r="AT331" s="20"/>
      <c r="AU331" s="20"/>
      <c r="AV331" s="96">
        <f t="shared" si="147"/>
        <v>3285</v>
      </c>
      <c r="AW331" s="20"/>
      <c r="AX331" s="20">
        <f t="shared" si="154"/>
        <v>0</v>
      </c>
      <c r="AY331" s="20">
        <f t="shared" si="152"/>
        <v>0</v>
      </c>
      <c r="AZ331" s="96">
        <f t="shared" si="158"/>
        <v>1971</v>
      </c>
      <c r="BA331" s="96">
        <f t="shared" si="159"/>
        <v>59130</v>
      </c>
      <c r="BB331" s="20"/>
      <c r="BC331" s="20"/>
      <c r="BD331" s="20"/>
      <c r="BE331" s="20">
        <f t="shared" si="153"/>
        <v>0</v>
      </c>
      <c r="BF331" s="99"/>
      <c r="BG331" s="100"/>
      <c r="BH331" s="101"/>
      <c r="BI331" s="20"/>
      <c r="BJ331" s="20"/>
      <c r="BK331" s="64"/>
      <c r="BL331" s="64">
        <f t="shared" si="148"/>
        <v>2</v>
      </c>
      <c r="BM331" s="64">
        <f t="shared" si="149"/>
        <v>2</v>
      </c>
      <c r="BN331" s="64"/>
    </row>
    <row r="332" spans="1:66" s="58" customFormat="1" x14ac:dyDescent="0.45">
      <c r="A332" s="64"/>
      <c r="B332" s="84">
        <v>210</v>
      </c>
      <c r="C332" s="84"/>
      <c r="D332" s="84" t="s">
        <v>781</v>
      </c>
      <c r="E332" s="127" t="s">
        <v>780</v>
      </c>
      <c r="F332" s="2" t="s">
        <v>350</v>
      </c>
      <c r="G332" s="4" t="s">
        <v>414</v>
      </c>
      <c r="H332" s="3" t="s">
        <v>427</v>
      </c>
      <c r="I332" s="11" t="s">
        <v>565</v>
      </c>
      <c r="J332" s="83">
        <v>1</v>
      </c>
      <c r="K332" s="24" t="s">
        <v>1124</v>
      </c>
      <c r="L332" s="24"/>
      <c r="M332" s="83">
        <v>1</v>
      </c>
      <c r="N332" s="24" t="s">
        <v>1124</v>
      </c>
      <c r="O332" s="83">
        <v>1</v>
      </c>
      <c r="P332" s="83">
        <v>3285</v>
      </c>
      <c r="Q332" s="83">
        <f>IFERROR(VLOOKUP(N332,入力表リスト!$A$3:$B$82,2,FALSE),0)</f>
        <v>0</v>
      </c>
      <c r="R332" s="83">
        <f t="shared" si="157"/>
        <v>0</v>
      </c>
      <c r="S332" s="83">
        <f t="shared" si="144"/>
        <v>0</v>
      </c>
      <c r="T332" s="123" t="s">
        <v>885</v>
      </c>
      <c r="U332" s="98"/>
      <c r="V332" s="83"/>
      <c r="W332" s="24"/>
      <c r="X332" s="83"/>
      <c r="Y332" s="83"/>
      <c r="Z332" s="24"/>
      <c r="AA332" s="83"/>
      <c r="AB332" s="83"/>
      <c r="AC332" s="83">
        <f>IFERROR(VLOOKUP(Z332,入力表リスト!$A$3:$B$82,2,FALSE),0)</f>
        <v>0</v>
      </c>
      <c r="AD332" s="83">
        <f t="shared" si="150"/>
        <v>0</v>
      </c>
      <c r="AE332" s="83">
        <f t="shared" si="145"/>
        <v>0</v>
      </c>
      <c r="AF332" s="26"/>
      <c r="AG332" s="98"/>
      <c r="AH332" s="83"/>
      <c r="AI332" s="24"/>
      <c r="AJ332" s="83"/>
      <c r="AK332" s="83"/>
      <c r="AL332" s="24"/>
      <c r="AM332" s="83"/>
      <c r="AN332" s="83"/>
      <c r="AO332" s="83">
        <f>IFERROR(VLOOKUP(AL332,入力表リスト!$A$3:$B$82,2,FALSE),0)</f>
        <v>0</v>
      </c>
      <c r="AP332" s="83">
        <f t="shared" si="151"/>
        <v>0</v>
      </c>
      <c r="AQ332" s="83">
        <f t="shared" si="146"/>
        <v>0</v>
      </c>
      <c r="AR332" s="26"/>
      <c r="AS332" s="98"/>
      <c r="AT332" s="20"/>
      <c r="AU332" s="20"/>
      <c r="AV332" s="96">
        <f t="shared" si="147"/>
        <v>3285</v>
      </c>
      <c r="AW332" s="20"/>
      <c r="AX332" s="20">
        <f t="shared" si="154"/>
        <v>0</v>
      </c>
      <c r="AY332" s="20">
        <f t="shared" si="152"/>
        <v>0</v>
      </c>
      <c r="AZ332" s="96">
        <f t="shared" si="158"/>
        <v>0</v>
      </c>
      <c r="BA332" s="96">
        <f t="shared" si="159"/>
        <v>0</v>
      </c>
      <c r="BB332" s="20"/>
      <c r="BC332" s="20"/>
      <c r="BD332" s="20"/>
      <c r="BE332" s="20">
        <f t="shared" si="153"/>
        <v>0</v>
      </c>
      <c r="BF332" s="99"/>
      <c r="BG332" s="100"/>
      <c r="BH332" s="101"/>
      <c r="BI332" s="20"/>
      <c r="BJ332" s="20"/>
      <c r="BK332" s="64"/>
      <c r="BL332" s="64">
        <f t="shared" si="148"/>
        <v>1</v>
      </c>
      <c r="BM332" s="64">
        <f t="shared" si="149"/>
        <v>1</v>
      </c>
      <c r="BN332" s="64"/>
    </row>
    <row r="333" spans="1:66" s="58" customFormat="1" x14ac:dyDescent="0.45">
      <c r="A333" s="64"/>
      <c r="B333" s="84">
        <v>211</v>
      </c>
      <c r="C333" s="20"/>
      <c r="D333" s="20" t="s">
        <v>781</v>
      </c>
      <c r="E333" s="19" t="s">
        <v>31</v>
      </c>
      <c r="F333" s="2" t="s">
        <v>233</v>
      </c>
      <c r="G333" s="4" t="s">
        <v>415</v>
      </c>
      <c r="H333" s="3" t="s">
        <v>427</v>
      </c>
      <c r="I333" s="11" t="s">
        <v>448</v>
      </c>
      <c r="J333" s="83">
        <v>1</v>
      </c>
      <c r="K333" s="24" t="s">
        <v>899</v>
      </c>
      <c r="L333" s="24"/>
      <c r="M333" s="83">
        <v>1</v>
      </c>
      <c r="N333" s="24" t="s">
        <v>1450</v>
      </c>
      <c r="O333" s="83">
        <v>1</v>
      </c>
      <c r="P333" s="83">
        <v>3285</v>
      </c>
      <c r="Q333" s="83">
        <f>IFERROR(VLOOKUP(N333,入力表リスト!$A$3:$B$82,2,FALSE),0)</f>
        <v>120</v>
      </c>
      <c r="R333" s="83">
        <f t="shared" si="157"/>
        <v>394.2</v>
      </c>
      <c r="S333" s="83">
        <f t="shared" si="144"/>
        <v>11826</v>
      </c>
      <c r="T333" s="26"/>
      <c r="U333" s="98"/>
      <c r="V333" s="83"/>
      <c r="W333" s="24"/>
      <c r="X333" s="83"/>
      <c r="Y333" s="83"/>
      <c r="Z333" s="24"/>
      <c r="AA333" s="83"/>
      <c r="AB333" s="83"/>
      <c r="AC333" s="83">
        <f>IFERROR(VLOOKUP(Z333,入力表リスト!$A$3:$B$82,2,FALSE),0)</f>
        <v>0</v>
      </c>
      <c r="AD333" s="83">
        <f t="shared" si="150"/>
        <v>0</v>
      </c>
      <c r="AE333" s="83">
        <f t="shared" si="145"/>
        <v>0</v>
      </c>
      <c r="AF333" s="26"/>
      <c r="AG333" s="98"/>
      <c r="AH333" s="83"/>
      <c r="AI333" s="24"/>
      <c r="AJ333" s="83"/>
      <c r="AK333" s="83"/>
      <c r="AL333" s="24"/>
      <c r="AM333" s="83"/>
      <c r="AN333" s="83"/>
      <c r="AO333" s="83">
        <f>IFERROR(VLOOKUP(AL333,入力表リスト!$A$3:$B$82,2,FALSE),0)</f>
        <v>0</v>
      </c>
      <c r="AP333" s="83">
        <f t="shared" si="151"/>
        <v>0</v>
      </c>
      <c r="AQ333" s="83">
        <f t="shared" si="146"/>
        <v>0</v>
      </c>
      <c r="AR333" s="26"/>
      <c r="AS333" s="98"/>
      <c r="AT333" s="20"/>
      <c r="AU333" s="20"/>
      <c r="AV333" s="96">
        <f t="shared" si="147"/>
        <v>3285</v>
      </c>
      <c r="AW333" s="20"/>
      <c r="AX333" s="20">
        <f t="shared" si="154"/>
        <v>0</v>
      </c>
      <c r="AY333" s="20">
        <f t="shared" si="152"/>
        <v>0</v>
      </c>
      <c r="AZ333" s="96">
        <f t="shared" si="158"/>
        <v>394.2</v>
      </c>
      <c r="BA333" s="96">
        <f t="shared" si="159"/>
        <v>11826</v>
      </c>
      <c r="BB333" s="20"/>
      <c r="BC333" s="20"/>
      <c r="BD333" s="20"/>
      <c r="BE333" s="20">
        <f t="shared" si="153"/>
        <v>0</v>
      </c>
      <c r="BF333" s="99"/>
      <c r="BG333" s="100"/>
      <c r="BH333" s="101"/>
      <c r="BI333" s="20"/>
      <c r="BJ333" s="20"/>
      <c r="BK333" s="64"/>
      <c r="BL333" s="64">
        <f t="shared" si="148"/>
        <v>1</v>
      </c>
      <c r="BM333" s="64">
        <f t="shared" si="149"/>
        <v>1</v>
      </c>
      <c r="BN333" s="64"/>
    </row>
    <row r="334" spans="1:66" s="58" customFormat="1" x14ac:dyDescent="0.45">
      <c r="A334" s="64"/>
      <c r="B334" s="23">
        <v>212</v>
      </c>
      <c r="C334" s="23">
        <v>1</v>
      </c>
      <c r="D334" s="23" t="s">
        <v>781</v>
      </c>
      <c r="E334" s="109" t="s">
        <v>71</v>
      </c>
      <c r="F334" s="110" t="s">
        <v>271</v>
      </c>
      <c r="G334" s="122" t="s">
        <v>415</v>
      </c>
      <c r="H334" s="108" t="s">
        <v>423</v>
      </c>
      <c r="I334" s="110" t="s">
        <v>487</v>
      </c>
      <c r="J334" s="83">
        <v>2</v>
      </c>
      <c r="K334" s="24" t="s">
        <v>900</v>
      </c>
      <c r="L334" s="24"/>
      <c r="M334" s="83">
        <v>2</v>
      </c>
      <c r="N334" s="24" t="s">
        <v>876</v>
      </c>
      <c r="O334" s="83">
        <v>2</v>
      </c>
      <c r="P334" s="83">
        <v>3285</v>
      </c>
      <c r="Q334" s="83">
        <f>IFERROR(VLOOKUP(N334,入力表リスト!$A$3:$B$82,2,FALSE),0)</f>
        <v>300</v>
      </c>
      <c r="R334" s="83">
        <f t="shared" si="157"/>
        <v>1971</v>
      </c>
      <c r="S334" s="83">
        <f t="shared" si="144"/>
        <v>59130</v>
      </c>
      <c r="T334" s="26"/>
      <c r="U334" s="98"/>
      <c r="V334" s="83"/>
      <c r="W334" s="24"/>
      <c r="X334" s="83"/>
      <c r="Y334" s="83"/>
      <c r="Z334" s="24"/>
      <c r="AA334" s="83"/>
      <c r="AB334" s="83"/>
      <c r="AC334" s="83">
        <f>IFERROR(VLOOKUP(Z334,入力表リスト!$A$3:$B$82,2,FALSE),0)</f>
        <v>0</v>
      </c>
      <c r="AD334" s="83">
        <f t="shared" si="150"/>
        <v>0</v>
      </c>
      <c r="AE334" s="83">
        <f t="shared" si="145"/>
        <v>0</v>
      </c>
      <c r="AF334" s="26"/>
      <c r="AG334" s="98"/>
      <c r="AH334" s="83"/>
      <c r="AI334" s="24"/>
      <c r="AJ334" s="83"/>
      <c r="AK334" s="83"/>
      <c r="AL334" s="24"/>
      <c r="AM334" s="83"/>
      <c r="AN334" s="83"/>
      <c r="AO334" s="83">
        <f>IFERROR(VLOOKUP(AL334,入力表リスト!$A$3:$B$82,2,FALSE),0)</f>
        <v>0</v>
      </c>
      <c r="AP334" s="83">
        <f t="shared" si="151"/>
        <v>0</v>
      </c>
      <c r="AQ334" s="83">
        <f t="shared" si="146"/>
        <v>0</v>
      </c>
      <c r="AR334" s="26"/>
      <c r="AS334" s="98"/>
      <c r="AT334" s="20"/>
      <c r="AU334" s="20"/>
      <c r="AV334" s="96">
        <f t="shared" si="147"/>
        <v>3285</v>
      </c>
      <c r="AW334" s="20"/>
      <c r="AX334" s="20">
        <f t="shared" si="154"/>
        <v>0</v>
      </c>
      <c r="AY334" s="20">
        <f t="shared" si="152"/>
        <v>0</v>
      </c>
      <c r="AZ334" s="96">
        <f t="shared" si="158"/>
        <v>1971</v>
      </c>
      <c r="BA334" s="96">
        <f t="shared" si="159"/>
        <v>59130</v>
      </c>
      <c r="BB334" s="20"/>
      <c r="BC334" s="20"/>
      <c r="BD334" s="20"/>
      <c r="BE334" s="20">
        <f t="shared" si="153"/>
        <v>0</v>
      </c>
      <c r="BF334" s="99"/>
      <c r="BG334" s="100"/>
      <c r="BH334" s="101"/>
      <c r="BI334" s="20"/>
      <c r="BJ334" s="20"/>
      <c r="BK334" s="64"/>
      <c r="BL334" s="64">
        <f t="shared" si="148"/>
        <v>2</v>
      </c>
      <c r="BM334" s="64">
        <f t="shared" si="149"/>
        <v>2</v>
      </c>
      <c r="BN334" s="64"/>
    </row>
    <row r="335" spans="1:66" s="58" customFormat="1" x14ac:dyDescent="0.45">
      <c r="A335" s="64"/>
      <c r="B335" s="23">
        <v>212</v>
      </c>
      <c r="C335" s="23">
        <v>2</v>
      </c>
      <c r="D335" s="23" t="s">
        <v>781</v>
      </c>
      <c r="E335" s="109" t="s">
        <v>71</v>
      </c>
      <c r="F335" s="110" t="s">
        <v>271</v>
      </c>
      <c r="G335" s="122" t="s">
        <v>415</v>
      </c>
      <c r="H335" s="108" t="s">
        <v>423</v>
      </c>
      <c r="I335" s="110" t="s">
        <v>487</v>
      </c>
      <c r="J335" s="83">
        <v>1</v>
      </c>
      <c r="K335" s="24" t="s">
        <v>1143</v>
      </c>
      <c r="L335" s="24"/>
      <c r="M335" s="83">
        <v>1</v>
      </c>
      <c r="N335" s="24" t="s">
        <v>1243</v>
      </c>
      <c r="O335" s="83">
        <v>1</v>
      </c>
      <c r="P335" s="83">
        <v>3285</v>
      </c>
      <c r="Q335" s="83">
        <f>IFERROR(VLOOKUP(N335,入力表リスト!$A$3:$B$82,2,FALSE),0)</f>
        <v>200</v>
      </c>
      <c r="R335" s="83">
        <f t="shared" si="157"/>
        <v>657</v>
      </c>
      <c r="S335" s="83">
        <f t="shared" si="144"/>
        <v>19710</v>
      </c>
      <c r="T335" s="26" t="s">
        <v>1455</v>
      </c>
      <c r="U335" s="98"/>
      <c r="V335" s="83"/>
      <c r="W335" s="24"/>
      <c r="X335" s="83"/>
      <c r="Y335" s="83"/>
      <c r="Z335" s="24"/>
      <c r="AA335" s="83"/>
      <c r="AB335" s="83"/>
      <c r="AC335" s="83">
        <f>IFERROR(VLOOKUP(Z335,入力表リスト!$A$3:$B$82,2,FALSE),0)</f>
        <v>0</v>
      </c>
      <c r="AD335" s="83">
        <f t="shared" si="150"/>
        <v>0</v>
      </c>
      <c r="AE335" s="83">
        <f t="shared" si="145"/>
        <v>0</v>
      </c>
      <c r="AF335" s="26"/>
      <c r="AG335" s="98"/>
      <c r="AH335" s="83"/>
      <c r="AI335" s="24"/>
      <c r="AJ335" s="83"/>
      <c r="AK335" s="83"/>
      <c r="AL335" s="24"/>
      <c r="AM335" s="83"/>
      <c r="AN335" s="83"/>
      <c r="AO335" s="83">
        <f>IFERROR(VLOOKUP(AL335,入力表リスト!$A$3:$B$82,2,FALSE),0)</f>
        <v>0</v>
      </c>
      <c r="AP335" s="83">
        <f t="shared" si="151"/>
        <v>0</v>
      </c>
      <c r="AQ335" s="83">
        <f t="shared" si="146"/>
        <v>0</v>
      </c>
      <c r="AR335" s="26"/>
      <c r="AS335" s="98"/>
      <c r="AT335" s="20"/>
      <c r="AU335" s="20"/>
      <c r="AV335" s="96">
        <f t="shared" si="147"/>
        <v>3285</v>
      </c>
      <c r="AW335" s="20"/>
      <c r="AX335" s="20">
        <f t="shared" si="154"/>
        <v>0</v>
      </c>
      <c r="AY335" s="20">
        <f t="shared" si="152"/>
        <v>0</v>
      </c>
      <c r="AZ335" s="96">
        <f t="shared" si="158"/>
        <v>657</v>
      </c>
      <c r="BA335" s="96">
        <f t="shared" si="159"/>
        <v>19710</v>
      </c>
      <c r="BB335" s="20"/>
      <c r="BC335" s="20"/>
      <c r="BD335" s="20"/>
      <c r="BE335" s="20">
        <f t="shared" si="153"/>
        <v>0</v>
      </c>
      <c r="BF335" s="99"/>
      <c r="BG335" s="100"/>
      <c r="BH335" s="101"/>
      <c r="BI335" s="20"/>
      <c r="BJ335" s="20"/>
      <c r="BK335" s="64"/>
      <c r="BL335" s="64">
        <f t="shared" si="148"/>
        <v>1</v>
      </c>
      <c r="BM335" s="64">
        <f t="shared" si="149"/>
        <v>1</v>
      </c>
      <c r="BN335" s="64"/>
    </row>
    <row r="336" spans="1:66" s="58" customFormat="1" x14ac:dyDescent="0.45">
      <c r="A336" s="64"/>
      <c r="B336" s="84">
        <v>213</v>
      </c>
      <c r="C336" s="20"/>
      <c r="D336" s="20" t="s">
        <v>781</v>
      </c>
      <c r="E336" s="19" t="s">
        <v>72</v>
      </c>
      <c r="F336" s="2" t="s">
        <v>272</v>
      </c>
      <c r="G336" s="4" t="s">
        <v>415</v>
      </c>
      <c r="H336" s="3" t="s">
        <v>423</v>
      </c>
      <c r="I336" s="11" t="s">
        <v>488</v>
      </c>
      <c r="J336" s="83">
        <v>1</v>
      </c>
      <c r="K336" s="24" t="s">
        <v>1221</v>
      </c>
      <c r="L336" s="24"/>
      <c r="M336" s="83">
        <v>1</v>
      </c>
      <c r="N336" s="24" t="s">
        <v>876</v>
      </c>
      <c r="O336" s="83">
        <v>1</v>
      </c>
      <c r="P336" s="83">
        <v>3285</v>
      </c>
      <c r="Q336" s="83">
        <f>IFERROR(VLOOKUP(N336,入力表リスト!$A$3:$B$82,2,FALSE),0)</f>
        <v>300</v>
      </c>
      <c r="R336" s="83">
        <f t="shared" si="157"/>
        <v>985.5</v>
      </c>
      <c r="S336" s="83">
        <f t="shared" si="144"/>
        <v>29565</v>
      </c>
      <c r="T336" s="26"/>
      <c r="U336" s="98"/>
      <c r="V336" s="83"/>
      <c r="W336" s="24"/>
      <c r="X336" s="83"/>
      <c r="Y336" s="83"/>
      <c r="Z336" s="24"/>
      <c r="AA336" s="83"/>
      <c r="AB336" s="83"/>
      <c r="AC336" s="83">
        <f>IFERROR(VLOOKUP(Z336,入力表リスト!$A$3:$B$82,2,FALSE),0)</f>
        <v>0</v>
      </c>
      <c r="AD336" s="83">
        <f t="shared" si="150"/>
        <v>0</v>
      </c>
      <c r="AE336" s="83">
        <f t="shared" si="145"/>
        <v>0</v>
      </c>
      <c r="AF336" s="26"/>
      <c r="AG336" s="98"/>
      <c r="AH336" s="83"/>
      <c r="AI336" s="24"/>
      <c r="AJ336" s="83"/>
      <c r="AK336" s="83"/>
      <c r="AL336" s="24"/>
      <c r="AM336" s="83"/>
      <c r="AN336" s="83"/>
      <c r="AO336" s="83">
        <f>IFERROR(VLOOKUP(AL336,入力表リスト!$A$3:$B$82,2,FALSE),0)</f>
        <v>0</v>
      </c>
      <c r="AP336" s="83">
        <f t="shared" si="151"/>
        <v>0</v>
      </c>
      <c r="AQ336" s="83">
        <f t="shared" si="146"/>
        <v>0</v>
      </c>
      <c r="AR336" s="26"/>
      <c r="AS336" s="98"/>
      <c r="AT336" s="20"/>
      <c r="AU336" s="20"/>
      <c r="AV336" s="96">
        <f t="shared" si="147"/>
        <v>3285</v>
      </c>
      <c r="AW336" s="20"/>
      <c r="AX336" s="20">
        <f t="shared" si="154"/>
        <v>0</v>
      </c>
      <c r="AY336" s="20">
        <f t="shared" si="152"/>
        <v>0</v>
      </c>
      <c r="AZ336" s="96">
        <f t="shared" si="158"/>
        <v>985.5</v>
      </c>
      <c r="BA336" s="96">
        <f t="shared" si="159"/>
        <v>29565</v>
      </c>
      <c r="BB336" s="20"/>
      <c r="BC336" s="20"/>
      <c r="BD336" s="20"/>
      <c r="BE336" s="20">
        <f t="shared" si="153"/>
        <v>0</v>
      </c>
      <c r="BF336" s="99"/>
      <c r="BG336" s="100"/>
      <c r="BH336" s="101"/>
      <c r="BI336" s="20"/>
      <c r="BJ336" s="20"/>
      <c r="BK336" s="64"/>
      <c r="BL336" s="64">
        <f t="shared" si="148"/>
        <v>1</v>
      </c>
      <c r="BM336" s="64">
        <f t="shared" si="149"/>
        <v>1</v>
      </c>
      <c r="BN336" s="64"/>
    </row>
    <row r="337" spans="1:66" s="58" customFormat="1" x14ac:dyDescent="0.45">
      <c r="A337" s="64"/>
      <c r="B337" s="84">
        <v>214</v>
      </c>
      <c r="C337" s="20"/>
      <c r="D337" s="20" t="s">
        <v>781</v>
      </c>
      <c r="E337" s="19" t="s">
        <v>1228</v>
      </c>
      <c r="F337" s="2" t="s">
        <v>771</v>
      </c>
      <c r="G337" s="4" t="s">
        <v>419</v>
      </c>
      <c r="H337" s="3" t="s">
        <v>423</v>
      </c>
      <c r="I337" s="11" t="s">
        <v>1282</v>
      </c>
      <c r="J337" s="83">
        <v>3</v>
      </c>
      <c r="K337" s="24" t="s">
        <v>1143</v>
      </c>
      <c r="L337" s="24"/>
      <c r="M337" s="83">
        <v>3</v>
      </c>
      <c r="N337" s="24" t="s">
        <v>1243</v>
      </c>
      <c r="O337" s="83">
        <v>3</v>
      </c>
      <c r="P337" s="83">
        <v>3285</v>
      </c>
      <c r="Q337" s="83">
        <f>IFERROR(VLOOKUP(N337,入力表リスト!$A$3:$B$82,2,FALSE),0)</f>
        <v>200</v>
      </c>
      <c r="R337" s="83">
        <f t="shared" si="157"/>
        <v>1971</v>
      </c>
      <c r="S337" s="83">
        <f t="shared" si="144"/>
        <v>59130</v>
      </c>
      <c r="T337" s="26" t="s">
        <v>1456</v>
      </c>
      <c r="U337" s="98"/>
      <c r="V337" s="83"/>
      <c r="W337" s="24"/>
      <c r="X337" s="83"/>
      <c r="Y337" s="83"/>
      <c r="Z337" s="24"/>
      <c r="AA337" s="83"/>
      <c r="AB337" s="83"/>
      <c r="AC337" s="83">
        <f>IFERROR(VLOOKUP(Z337,入力表リスト!$A$3:$B$82,2,FALSE),0)</f>
        <v>0</v>
      </c>
      <c r="AD337" s="83">
        <f t="shared" si="150"/>
        <v>0</v>
      </c>
      <c r="AE337" s="83">
        <f t="shared" si="145"/>
        <v>0</v>
      </c>
      <c r="AF337" s="26"/>
      <c r="AG337" s="98"/>
      <c r="AH337" s="83"/>
      <c r="AI337" s="24"/>
      <c r="AJ337" s="83"/>
      <c r="AK337" s="83"/>
      <c r="AL337" s="24"/>
      <c r="AM337" s="83"/>
      <c r="AN337" s="83"/>
      <c r="AO337" s="83">
        <f>IFERROR(VLOOKUP(AL337,入力表リスト!$A$3:$B$82,2,FALSE),0)</f>
        <v>0</v>
      </c>
      <c r="AP337" s="83">
        <f t="shared" si="151"/>
        <v>0</v>
      </c>
      <c r="AQ337" s="83">
        <f t="shared" si="146"/>
        <v>0</v>
      </c>
      <c r="AR337" s="26"/>
      <c r="AS337" s="98"/>
      <c r="AT337" s="20"/>
      <c r="AU337" s="20"/>
      <c r="AV337" s="96">
        <f t="shared" si="147"/>
        <v>3285</v>
      </c>
      <c r="AW337" s="20"/>
      <c r="AX337" s="20">
        <f t="shared" si="154"/>
        <v>0</v>
      </c>
      <c r="AY337" s="20">
        <f t="shared" si="152"/>
        <v>0</v>
      </c>
      <c r="AZ337" s="96">
        <f t="shared" si="158"/>
        <v>1971</v>
      </c>
      <c r="BA337" s="96">
        <f t="shared" si="159"/>
        <v>59130</v>
      </c>
      <c r="BB337" s="20"/>
      <c r="BC337" s="20"/>
      <c r="BD337" s="20"/>
      <c r="BE337" s="20">
        <f t="shared" si="153"/>
        <v>0</v>
      </c>
      <c r="BF337" s="99"/>
      <c r="BG337" s="100"/>
      <c r="BH337" s="101"/>
      <c r="BI337" s="102" t="s">
        <v>796</v>
      </c>
      <c r="BJ337" s="103">
        <v>680</v>
      </c>
      <c r="BK337" s="64"/>
      <c r="BL337" s="64">
        <f t="shared" si="148"/>
        <v>3</v>
      </c>
      <c r="BM337" s="64">
        <f t="shared" si="149"/>
        <v>3</v>
      </c>
      <c r="BN337" s="64"/>
    </row>
    <row r="338" spans="1:66" s="58" customFormat="1" x14ac:dyDescent="0.45">
      <c r="A338" s="64"/>
      <c r="B338" s="126">
        <v>215</v>
      </c>
      <c r="C338" s="126">
        <v>1</v>
      </c>
      <c r="D338" s="126" t="s">
        <v>781</v>
      </c>
      <c r="E338" s="21" t="s">
        <v>1222</v>
      </c>
      <c r="F338" s="2" t="s">
        <v>754</v>
      </c>
      <c r="G338" s="4" t="s">
        <v>419</v>
      </c>
      <c r="H338" s="3" t="s">
        <v>423</v>
      </c>
      <c r="I338" s="11" t="s">
        <v>1278</v>
      </c>
      <c r="J338" s="83">
        <v>15</v>
      </c>
      <c r="K338" s="24" t="s">
        <v>1143</v>
      </c>
      <c r="L338" s="24"/>
      <c r="M338" s="83">
        <v>15</v>
      </c>
      <c r="N338" s="24" t="s">
        <v>1243</v>
      </c>
      <c r="O338" s="83">
        <v>15</v>
      </c>
      <c r="P338" s="83">
        <v>3285</v>
      </c>
      <c r="Q338" s="83">
        <f>IFERROR(VLOOKUP(N338,入力表リスト!$A$3:$B$82,2,FALSE),0)</f>
        <v>200</v>
      </c>
      <c r="R338" s="83">
        <f t="shared" si="157"/>
        <v>9855</v>
      </c>
      <c r="S338" s="83">
        <f t="shared" si="144"/>
        <v>295650</v>
      </c>
      <c r="T338" s="26"/>
      <c r="U338" s="98"/>
      <c r="V338" s="83"/>
      <c r="W338" s="24"/>
      <c r="X338" s="83"/>
      <c r="Y338" s="83"/>
      <c r="Z338" s="24"/>
      <c r="AA338" s="83"/>
      <c r="AB338" s="83"/>
      <c r="AC338" s="83">
        <f>IFERROR(VLOOKUP(Z338,入力表リスト!$A$3:$B$82,2,FALSE),0)</f>
        <v>0</v>
      </c>
      <c r="AD338" s="83">
        <f t="shared" si="150"/>
        <v>0</v>
      </c>
      <c r="AE338" s="83">
        <f t="shared" si="145"/>
        <v>0</v>
      </c>
      <c r="AF338" s="26"/>
      <c r="AG338" s="98"/>
      <c r="AH338" s="83"/>
      <c r="AI338" s="24"/>
      <c r="AJ338" s="83"/>
      <c r="AK338" s="83"/>
      <c r="AL338" s="24"/>
      <c r="AM338" s="83"/>
      <c r="AN338" s="83"/>
      <c r="AO338" s="83">
        <f>IFERROR(VLOOKUP(AL338,入力表リスト!$A$3:$B$82,2,FALSE),0)</f>
        <v>0</v>
      </c>
      <c r="AP338" s="83">
        <f t="shared" si="151"/>
        <v>0</v>
      </c>
      <c r="AQ338" s="83">
        <f t="shared" si="146"/>
        <v>0</v>
      </c>
      <c r="AR338" s="26"/>
      <c r="AS338" s="98"/>
      <c r="AT338" s="20"/>
      <c r="AU338" s="20"/>
      <c r="AV338" s="96">
        <f t="shared" si="147"/>
        <v>3285</v>
      </c>
      <c r="AW338" s="20"/>
      <c r="AX338" s="20">
        <f t="shared" si="154"/>
        <v>0</v>
      </c>
      <c r="AY338" s="20">
        <f t="shared" si="152"/>
        <v>0</v>
      </c>
      <c r="AZ338" s="96">
        <f t="shared" si="158"/>
        <v>9855</v>
      </c>
      <c r="BA338" s="96">
        <f t="shared" si="159"/>
        <v>295650</v>
      </c>
      <c r="BB338" s="20"/>
      <c r="BC338" s="20"/>
      <c r="BD338" s="20"/>
      <c r="BE338" s="20">
        <f t="shared" si="153"/>
        <v>0</v>
      </c>
      <c r="BF338" s="99"/>
      <c r="BG338" s="100"/>
      <c r="BH338" s="101"/>
      <c r="BI338" s="102" t="s">
        <v>787</v>
      </c>
      <c r="BJ338" s="103">
        <v>530</v>
      </c>
      <c r="BK338" s="64"/>
      <c r="BL338" s="64">
        <f t="shared" si="148"/>
        <v>15</v>
      </c>
      <c r="BM338" s="64">
        <f t="shared" si="149"/>
        <v>15</v>
      </c>
      <c r="BN338" s="64"/>
    </row>
    <row r="339" spans="1:66" s="58" customFormat="1" x14ac:dyDescent="0.45">
      <c r="A339" s="64"/>
      <c r="B339" s="126">
        <v>215</v>
      </c>
      <c r="C339" s="126">
        <v>2</v>
      </c>
      <c r="D339" s="126" t="s">
        <v>781</v>
      </c>
      <c r="E339" s="21" t="s">
        <v>1223</v>
      </c>
      <c r="F339" s="2" t="s">
        <v>754</v>
      </c>
      <c r="G339" s="4" t="s">
        <v>419</v>
      </c>
      <c r="H339" s="3" t="s">
        <v>423</v>
      </c>
      <c r="I339" s="11" t="s">
        <v>1278</v>
      </c>
      <c r="J339" s="83">
        <v>3</v>
      </c>
      <c r="K339" s="24" t="s">
        <v>1143</v>
      </c>
      <c r="L339" s="24"/>
      <c r="M339" s="83">
        <v>3</v>
      </c>
      <c r="N339" s="24" t="s">
        <v>1243</v>
      </c>
      <c r="O339" s="83">
        <v>3</v>
      </c>
      <c r="P339" s="83">
        <v>3285</v>
      </c>
      <c r="Q339" s="83">
        <f>IFERROR(VLOOKUP(N339,入力表リスト!$A$3:$B$82,2,FALSE),0)</f>
        <v>200</v>
      </c>
      <c r="R339" s="83">
        <f t="shared" si="157"/>
        <v>1971</v>
      </c>
      <c r="S339" s="83">
        <f t="shared" ref="S339:S402" si="160">R339*$AY$10</f>
        <v>59130</v>
      </c>
      <c r="T339" s="26"/>
      <c r="U339" s="98"/>
      <c r="V339" s="83"/>
      <c r="W339" s="24"/>
      <c r="X339" s="83"/>
      <c r="Y339" s="83"/>
      <c r="Z339" s="24"/>
      <c r="AA339" s="83"/>
      <c r="AB339" s="83"/>
      <c r="AC339" s="83">
        <f>IFERROR(VLOOKUP(Z339,入力表リスト!$A$3:$B$82,2,FALSE),0)</f>
        <v>0</v>
      </c>
      <c r="AD339" s="83">
        <f t="shared" si="150"/>
        <v>0</v>
      </c>
      <c r="AE339" s="83">
        <f t="shared" ref="AE339:AE402" si="161">AD339*$AY$10</f>
        <v>0</v>
      </c>
      <c r="AF339" s="26"/>
      <c r="AG339" s="98"/>
      <c r="AH339" s="83"/>
      <c r="AI339" s="24"/>
      <c r="AJ339" s="83"/>
      <c r="AK339" s="83"/>
      <c r="AL339" s="24"/>
      <c r="AM339" s="83"/>
      <c r="AN339" s="83"/>
      <c r="AO339" s="83">
        <f>IFERROR(VLOOKUP(AL339,入力表リスト!$A$3:$B$82,2,FALSE),0)</f>
        <v>0</v>
      </c>
      <c r="AP339" s="83">
        <f t="shared" si="151"/>
        <v>0</v>
      </c>
      <c r="AQ339" s="83">
        <f t="shared" ref="AQ339:AQ402" si="162">AP339*$AY$10</f>
        <v>0</v>
      </c>
      <c r="AR339" s="26"/>
      <c r="AS339" s="98"/>
      <c r="AT339" s="20"/>
      <c r="AU339" s="20"/>
      <c r="AV339" s="96">
        <f t="shared" ref="AV339:AV402" si="163">P339+AB339+AN339</f>
        <v>3285</v>
      </c>
      <c r="AW339" s="20"/>
      <c r="AX339" s="20">
        <f t="shared" si="154"/>
        <v>0</v>
      </c>
      <c r="AY339" s="20">
        <f t="shared" si="152"/>
        <v>0</v>
      </c>
      <c r="AZ339" s="96">
        <f t="shared" si="158"/>
        <v>1971</v>
      </c>
      <c r="BA339" s="96">
        <f t="shared" si="159"/>
        <v>59130</v>
      </c>
      <c r="BB339" s="20"/>
      <c r="BC339" s="20"/>
      <c r="BD339" s="20"/>
      <c r="BE339" s="20">
        <f t="shared" si="153"/>
        <v>0</v>
      </c>
      <c r="BF339" s="99"/>
      <c r="BG339" s="100"/>
      <c r="BH339" s="101"/>
      <c r="BI339" s="102" t="s">
        <v>790</v>
      </c>
      <c r="BJ339" s="103">
        <v>491</v>
      </c>
      <c r="BK339" s="64"/>
      <c r="BL339" s="64">
        <f t="shared" ref="BL339:BL402" si="164">SUM(J339,V339,AH339)</f>
        <v>3</v>
      </c>
      <c r="BM339" s="64">
        <f t="shared" ref="BM339:BM402" si="165">SUM(O339,AA339,AM339)</f>
        <v>3</v>
      </c>
      <c r="BN339" s="64"/>
    </row>
    <row r="340" spans="1:66" s="58" customFormat="1" x14ac:dyDescent="0.45">
      <c r="A340" s="64"/>
      <c r="B340" s="126">
        <v>215</v>
      </c>
      <c r="C340" s="126">
        <v>3</v>
      </c>
      <c r="D340" s="126" t="s">
        <v>781</v>
      </c>
      <c r="E340" s="21" t="s">
        <v>1224</v>
      </c>
      <c r="F340" s="2" t="s">
        <v>754</v>
      </c>
      <c r="G340" s="4" t="s">
        <v>419</v>
      </c>
      <c r="H340" s="3" t="s">
        <v>423</v>
      </c>
      <c r="I340" s="11" t="s">
        <v>1278</v>
      </c>
      <c r="J340" s="83">
        <v>6</v>
      </c>
      <c r="K340" s="24" t="s">
        <v>1143</v>
      </c>
      <c r="L340" s="24"/>
      <c r="M340" s="83">
        <v>6</v>
      </c>
      <c r="N340" s="24" t="s">
        <v>1243</v>
      </c>
      <c r="O340" s="83">
        <v>6</v>
      </c>
      <c r="P340" s="83">
        <v>3285</v>
      </c>
      <c r="Q340" s="83">
        <f>IFERROR(VLOOKUP(N340,入力表リスト!$A$3:$B$82,2,FALSE),0)</f>
        <v>200</v>
      </c>
      <c r="R340" s="83">
        <f t="shared" si="157"/>
        <v>3942</v>
      </c>
      <c r="S340" s="83">
        <f t="shared" si="160"/>
        <v>118260</v>
      </c>
      <c r="T340" s="26"/>
      <c r="U340" s="98"/>
      <c r="V340" s="83"/>
      <c r="W340" s="24"/>
      <c r="X340" s="83"/>
      <c r="Y340" s="83"/>
      <c r="Z340" s="24"/>
      <c r="AA340" s="83"/>
      <c r="AB340" s="83"/>
      <c r="AC340" s="83">
        <f>IFERROR(VLOOKUP(Z340,入力表リスト!$A$3:$B$82,2,FALSE),0)</f>
        <v>0</v>
      </c>
      <c r="AD340" s="83">
        <f t="shared" ref="AD340:AD403" si="166">AA340*AB340*AC340/1000</f>
        <v>0</v>
      </c>
      <c r="AE340" s="83">
        <f t="shared" si="161"/>
        <v>0</v>
      </c>
      <c r="AF340" s="26"/>
      <c r="AG340" s="98"/>
      <c r="AH340" s="83"/>
      <c r="AI340" s="24"/>
      <c r="AJ340" s="83"/>
      <c r="AK340" s="83"/>
      <c r="AL340" s="24"/>
      <c r="AM340" s="83"/>
      <c r="AN340" s="83"/>
      <c r="AO340" s="83">
        <f>IFERROR(VLOOKUP(AL340,入力表リスト!$A$3:$B$82,2,FALSE),0)</f>
        <v>0</v>
      </c>
      <c r="AP340" s="83">
        <f t="shared" ref="AP340:AP403" si="167">AM340*AN340*AO340/1000</f>
        <v>0</v>
      </c>
      <c r="AQ340" s="83">
        <f t="shared" si="162"/>
        <v>0</v>
      </c>
      <c r="AR340" s="26"/>
      <c r="AS340" s="98"/>
      <c r="AT340" s="20"/>
      <c r="AU340" s="20"/>
      <c r="AV340" s="96">
        <f t="shared" si="163"/>
        <v>3285</v>
      </c>
      <c r="AW340" s="20"/>
      <c r="AX340" s="20">
        <f t="shared" si="154"/>
        <v>0</v>
      </c>
      <c r="AY340" s="20">
        <f t="shared" ref="AY340:AY403" si="168">AX340*$AY$10</f>
        <v>0</v>
      </c>
      <c r="AZ340" s="96">
        <f t="shared" si="158"/>
        <v>3942</v>
      </c>
      <c r="BA340" s="96">
        <f t="shared" si="159"/>
        <v>118260</v>
      </c>
      <c r="BB340" s="20"/>
      <c r="BC340" s="20"/>
      <c r="BD340" s="20"/>
      <c r="BE340" s="20">
        <f t="shared" ref="BE340:BE403" si="169">SUM(BB340:BD340)</f>
        <v>0</v>
      </c>
      <c r="BF340" s="99"/>
      <c r="BG340" s="100"/>
      <c r="BH340" s="101"/>
      <c r="BI340" s="102" t="s">
        <v>790</v>
      </c>
      <c r="BJ340" s="103">
        <v>577</v>
      </c>
      <c r="BK340" s="64"/>
      <c r="BL340" s="64">
        <f t="shared" si="164"/>
        <v>6</v>
      </c>
      <c r="BM340" s="64">
        <f t="shared" si="165"/>
        <v>6</v>
      </c>
      <c r="BN340" s="64"/>
    </row>
    <row r="341" spans="1:66" s="58" customFormat="1" x14ac:dyDescent="0.45">
      <c r="A341" s="64"/>
      <c r="B341" s="126">
        <v>215</v>
      </c>
      <c r="C341" s="126">
        <v>4</v>
      </c>
      <c r="D341" s="126" t="s">
        <v>781</v>
      </c>
      <c r="E341" s="21" t="s">
        <v>1225</v>
      </c>
      <c r="F341" s="2" t="s">
        <v>754</v>
      </c>
      <c r="G341" s="4" t="s">
        <v>419</v>
      </c>
      <c r="H341" s="3" t="s">
        <v>423</v>
      </c>
      <c r="I341" s="11" t="s">
        <v>1278</v>
      </c>
      <c r="J341" s="83">
        <v>4</v>
      </c>
      <c r="K341" s="24" t="s">
        <v>1143</v>
      </c>
      <c r="L341" s="24"/>
      <c r="M341" s="83">
        <v>4</v>
      </c>
      <c r="N341" s="24" t="s">
        <v>1243</v>
      </c>
      <c r="O341" s="83">
        <v>4</v>
      </c>
      <c r="P341" s="83">
        <v>3285</v>
      </c>
      <c r="Q341" s="83">
        <f>IFERROR(VLOOKUP(N341,入力表リスト!$A$3:$B$82,2,FALSE),0)</f>
        <v>200</v>
      </c>
      <c r="R341" s="83">
        <f t="shared" si="157"/>
        <v>2628</v>
      </c>
      <c r="S341" s="83">
        <f t="shared" si="160"/>
        <v>78840</v>
      </c>
      <c r="T341" s="26"/>
      <c r="U341" s="98"/>
      <c r="V341" s="83"/>
      <c r="W341" s="24"/>
      <c r="X341" s="83"/>
      <c r="Y341" s="83"/>
      <c r="Z341" s="24"/>
      <c r="AA341" s="83"/>
      <c r="AB341" s="83"/>
      <c r="AC341" s="83">
        <f>IFERROR(VLOOKUP(Z341,入力表リスト!$A$3:$B$82,2,FALSE),0)</f>
        <v>0</v>
      </c>
      <c r="AD341" s="83">
        <f t="shared" si="166"/>
        <v>0</v>
      </c>
      <c r="AE341" s="83">
        <f t="shared" si="161"/>
        <v>0</v>
      </c>
      <c r="AF341" s="26"/>
      <c r="AG341" s="98"/>
      <c r="AH341" s="83"/>
      <c r="AI341" s="24"/>
      <c r="AJ341" s="83"/>
      <c r="AK341" s="83"/>
      <c r="AL341" s="24"/>
      <c r="AM341" s="83"/>
      <c r="AN341" s="83"/>
      <c r="AO341" s="83">
        <f>IFERROR(VLOOKUP(AL341,入力表リスト!$A$3:$B$82,2,FALSE),0)</f>
        <v>0</v>
      </c>
      <c r="AP341" s="83">
        <f t="shared" si="167"/>
        <v>0</v>
      </c>
      <c r="AQ341" s="83">
        <f t="shared" si="162"/>
        <v>0</v>
      </c>
      <c r="AR341" s="26"/>
      <c r="AS341" s="98"/>
      <c r="AT341" s="20"/>
      <c r="AU341" s="20"/>
      <c r="AV341" s="96">
        <f t="shared" si="163"/>
        <v>3285</v>
      </c>
      <c r="AW341" s="20"/>
      <c r="AX341" s="20">
        <f t="shared" ref="AX341:AX404" si="170">AU341*AV341*AW341/1000</f>
        <v>0</v>
      </c>
      <c r="AY341" s="20">
        <f t="shared" si="168"/>
        <v>0</v>
      </c>
      <c r="AZ341" s="96">
        <f t="shared" si="158"/>
        <v>2628</v>
      </c>
      <c r="BA341" s="96">
        <f t="shared" si="159"/>
        <v>78840</v>
      </c>
      <c r="BB341" s="20"/>
      <c r="BC341" s="20"/>
      <c r="BD341" s="20"/>
      <c r="BE341" s="20">
        <f t="shared" si="169"/>
        <v>0</v>
      </c>
      <c r="BF341" s="99"/>
      <c r="BG341" s="100"/>
      <c r="BH341" s="101"/>
      <c r="BI341" s="102" t="s">
        <v>796</v>
      </c>
      <c r="BJ341" s="103">
        <v>418</v>
      </c>
      <c r="BK341" s="64"/>
      <c r="BL341" s="64">
        <f t="shared" si="164"/>
        <v>4</v>
      </c>
      <c r="BM341" s="64">
        <f t="shared" si="165"/>
        <v>4</v>
      </c>
      <c r="BN341" s="64"/>
    </row>
    <row r="342" spans="1:66" s="58" customFormat="1" x14ac:dyDescent="0.45">
      <c r="A342" s="64"/>
      <c r="B342" s="126">
        <v>215</v>
      </c>
      <c r="C342" s="23">
        <v>5</v>
      </c>
      <c r="D342" s="23" t="s">
        <v>781</v>
      </c>
      <c r="E342" s="109" t="s">
        <v>1226</v>
      </c>
      <c r="F342" s="2" t="s">
        <v>754</v>
      </c>
      <c r="G342" s="4" t="s">
        <v>419</v>
      </c>
      <c r="H342" s="3" t="s">
        <v>423</v>
      </c>
      <c r="I342" s="11" t="s">
        <v>1278</v>
      </c>
      <c r="J342" s="83">
        <v>4</v>
      </c>
      <c r="K342" s="24" t="s">
        <v>1143</v>
      </c>
      <c r="L342" s="24"/>
      <c r="M342" s="83">
        <v>4</v>
      </c>
      <c r="N342" s="24" t="s">
        <v>1243</v>
      </c>
      <c r="O342" s="83">
        <v>4</v>
      </c>
      <c r="P342" s="83">
        <v>3285</v>
      </c>
      <c r="Q342" s="83">
        <f>IFERROR(VLOOKUP(N342,入力表リスト!$A$3:$B$82,2,FALSE),0)</f>
        <v>200</v>
      </c>
      <c r="R342" s="83">
        <f t="shared" si="157"/>
        <v>2628</v>
      </c>
      <c r="S342" s="83">
        <f t="shared" si="160"/>
        <v>78840</v>
      </c>
      <c r="T342" s="26"/>
      <c r="U342" s="98"/>
      <c r="V342" s="83"/>
      <c r="W342" s="24"/>
      <c r="X342" s="83"/>
      <c r="Y342" s="83"/>
      <c r="Z342" s="24"/>
      <c r="AA342" s="83"/>
      <c r="AB342" s="83"/>
      <c r="AC342" s="83">
        <f>IFERROR(VLOOKUP(Z342,入力表リスト!$A$3:$B$82,2,FALSE),0)</f>
        <v>0</v>
      </c>
      <c r="AD342" s="83">
        <f t="shared" si="166"/>
        <v>0</v>
      </c>
      <c r="AE342" s="83">
        <f t="shared" si="161"/>
        <v>0</v>
      </c>
      <c r="AF342" s="26"/>
      <c r="AG342" s="98"/>
      <c r="AH342" s="83"/>
      <c r="AI342" s="24"/>
      <c r="AJ342" s="83"/>
      <c r="AK342" s="83"/>
      <c r="AL342" s="24"/>
      <c r="AM342" s="83"/>
      <c r="AN342" s="83"/>
      <c r="AO342" s="83">
        <f>IFERROR(VLOOKUP(AL342,入力表リスト!$A$3:$B$82,2,FALSE),0)</f>
        <v>0</v>
      </c>
      <c r="AP342" s="83">
        <f t="shared" si="167"/>
        <v>0</v>
      </c>
      <c r="AQ342" s="83">
        <f t="shared" si="162"/>
        <v>0</v>
      </c>
      <c r="AR342" s="26"/>
      <c r="AS342" s="98"/>
      <c r="AT342" s="20"/>
      <c r="AU342" s="20"/>
      <c r="AV342" s="96">
        <f t="shared" si="163"/>
        <v>3285</v>
      </c>
      <c r="AW342" s="20"/>
      <c r="AX342" s="20">
        <f t="shared" si="170"/>
        <v>0</v>
      </c>
      <c r="AY342" s="20">
        <f t="shared" si="168"/>
        <v>0</v>
      </c>
      <c r="AZ342" s="96">
        <f t="shared" si="158"/>
        <v>2628</v>
      </c>
      <c r="BA342" s="96">
        <f t="shared" si="159"/>
        <v>78840</v>
      </c>
      <c r="BB342" s="20"/>
      <c r="BC342" s="20"/>
      <c r="BD342" s="20"/>
      <c r="BE342" s="20">
        <f t="shared" si="169"/>
        <v>0</v>
      </c>
      <c r="BF342" s="99"/>
      <c r="BG342" s="100"/>
      <c r="BH342" s="101"/>
      <c r="BI342" s="102" t="s">
        <v>790</v>
      </c>
      <c r="BJ342" s="103">
        <v>436</v>
      </c>
      <c r="BK342" s="64"/>
      <c r="BL342" s="64">
        <f t="shared" si="164"/>
        <v>4</v>
      </c>
      <c r="BM342" s="64">
        <f t="shared" si="165"/>
        <v>4</v>
      </c>
      <c r="BN342" s="64"/>
    </row>
    <row r="343" spans="1:66" s="58" customFormat="1" x14ac:dyDescent="0.45">
      <c r="A343" s="64"/>
      <c r="B343" s="23">
        <v>215</v>
      </c>
      <c r="C343" s="23">
        <v>6</v>
      </c>
      <c r="D343" s="23" t="s">
        <v>781</v>
      </c>
      <c r="E343" s="109" t="s">
        <v>1227</v>
      </c>
      <c r="F343" s="110" t="s">
        <v>754</v>
      </c>
      <c r="G343" s="122" t="s">
        <v>419</v>
      </c>
      <c r="H343" s="108" t="s">
        <v>423</v>
      </c>
      <c r="I343" s="110" t="s">
        <v>1278</v>
      </c>
      <c r="J343" s="83">
        <v>5</v>
      </c>
      <c r="K343" s="24" t="s">
        <v>1143</v>
      </c>
      <c r="L343" s="24"/>
      <c r="M343" s="83">
        <v>5</v>
      </c>
      <c r="N343" s="24" t="s">
        <v>1243</v>
      </c>
      <c r="O343" s="83">
        <v>5</v>
      </c>
      <c r="P343" s="83">
        <v>3285</v>
      </c>
      <c r="Q343" s="83">
        <f>IFERROR(VLOOKUP(N343,入力表リスト!$A$3:$B$82,2,FALSE),0)</f>
        <v>200</v>
      </c>
      <c r="R343" s="83">
        <f t="shared" si="157"/>
        <v>3285</v>
      </c>
      <c r="S343" s="83">
        <f t="shared" si="160"/>
        <v>98550</v>
      </c>
      <c r="T343" s="26"/>
      <c r="U343" s="98"/>
      <c r="V343" s="83"/>
      <c r="W343" s="24"/>
      <c r="X343" s="83"/>
      <c r="Y343" s="83"/>
      <c r="Z343" s="24"/>
      <c r="AA343" s="83"/>
      <c r="AB343" s="83"/>
      <c r="AC343" s="83">
        <f>IFERROR(VLOOKUP(Z343,入力表リスト!$A$3:$B$82,2,FALSE),0)</f>
        <v>0</v>
      </c>
      <c r="AD343" s="83">
        <f t="shared" si="166"/>
        <v>0</v>
      </c>
      <c r="AE343" s="83">
        <f t="shared" si="161"/>
        <v>0</v>
      </c>
      <c r="AF343" s="26"/>
      <c r="AG343" s="98"/>
      <c r="AH343" s="83"/>
      <c r="AI343" s="24"/>
      <c r="AJ343" s="83"/>
      <c r="AK343" s="83"/>
      <c r="AL343" s="24"/>
      <c r="AM343" s="83"/>
      <c r="AN343" s="83"/>
      <c r="AO343" s="83">
        <f>IFERROR(VLOOKUP(AL343,入力表リスト!$A$3:$B$82,2,FALSE),0)</f>
        <v>0</v>
      </c>
      <c r="AP343" s="83">
        <f t="shared" si="167"/>
        <v>0</v>
      </c>
      <c r="AQ343" s="83">
        <f t="shared" si="162"/>
        <v>0</v>
      </c>
      <c r="AR343" s="26"/>
      <c r="AS343" s="98"/>
      <c r="AT343" s="20"/>
      <c r="AU343" s="20"/>
      <c r="AV343" s="96">
        <f t="shared" si="163"/>
        <v>3285</v>
      </c>
      <c r="AW343" s="20"/>
      <c r="AX343" s="20">
        <f t="shared" si="170"/>
        <v>0</v>
      </c>
      <c r="AY343" s="20">
        <f t="shared" si="168"/>
        <v>0</v>
      </c>
      <c r="AZ343" s="96">
        <f t="shared" si="158"/>
        <v>3285</v>
      </c>
      <c r="BA343" s="96">
        <f t="shared" si="159"/>
        <v>98550</v>
      </c>
      <c r="BB343" s="20"/>
      <c r="BC343" s="20"/>
      <c r="BD343" s="20"/>
      <c r="BE343" s="20">
        <f t="shared" si="169"/>
        <v>0</v>
      </c>
      <c r="BF343" s="99"/>
      <c r="BG343" s="100"/>
      <c r="BH343" s="101"/>
      <c r="BI343" s="102"/>
      <c r="BJ343" s="103"/>
      <c r="BK343" s="64"/>
      <c r="BL343" s="64">
        <f t="shared" si="164"/>
        <v>5</v>
      </c>
      <c r="BM343" s="64">
        <f t="shared" si="165"/>
        <v>5</v>
      </c>
      <c r="BN343" s="64"/>
    </row>
    <row r="344" spans="1:66" s="58" customFormat="1" x14ac:dyDescent="0.45">
      <c r="A344" s="64"/>
      <c r="B344" s="23">
        <v>215</v>
      </c>
      <c r="C344" s="23">
        <v>7</v>
      </c>
      <c r="D344" s="23" t="s">
        <v>781</v>
      </c>
      <c r="E344" s="109" t="s">
        <v>1227</v>
      </c>
      <c r="F344" s="110" t="s">
        <v>754</v>
      </c>
      <c r="G344" s="122" t="s">
        <v>419</v>
      </c>
      <c r="H344" s="108" t="s">
        <v>423</v>
      </c>
      <c r="I344" s="110" t="s">
        <v>1278</v>
      </c>
      <c r="J344" s="83">
        <v>1</v>
      </c>
      <c r="K344" s="24" t="s">
        <v>1143</v>
      </c>
      <c r="L344" s="24"/>
      <c r="M344" s="83">
        <v>1</v>
      </c>
      <c r="N344" s="24" t="s">
        <v>1243</v>
      </c>
      <c r="O344" s="83">
        <v>1</v>
      </c>
      <c r="P344" s="83">
        <v>3285</v>
      </c>
      <c r="Q344" s="83">
        <f>IFERROR(VLOOKUP(N344,入力表リスト!$A$3:$B$82,2,FALSE),0)</f>
        <v>200</v>
      </c>
      <c r="R344" s="83">
        <f t="shared" si="157"/>
        <v>657</v>
      </c>
      <c r="S344" s="83">
        <f t="shared" si="160"/>
        <v>19710</v>
      </c>
      <c r="T344" s="26" t="s">
        <v>1457</v>
      </c>
      <c r="U344" s="98"/>
      <c r="V344" s="83"/>
      <c r="W344" s="24"/>
      <c r="X344" s="83"/>
      <c r="Y344" s="83"/>
      <c r="Z344" s="24"/>
      <c r="AA344" s="83"/>
      <c r="AB344" s="83"/>
      <c r="AC344" s="83">
        <f>IFERROR(VLOOKUP(Z344,入力表リスト!$A$3:$B$82,2,FALSE),0)</f>
        <v>0</v>
      </c>
      <c r="AD344" s="83">
        <f t="shared" si="166"/>
        <v>0</v>
      </c>
      <c r="AE344" s="83">
        <f t="shared" si="161"/>
        <v>0</v>
      </c>
      <c r="AF344" s="26"/>
      <c r="AG344" s="98"/>
      <c r="AH344" s="83"/>
      <c r="AI344" s="24"/>
      <c r="AJ344" s="83"/>
      <c r="AK344" s="83"/>
      <c r="AL344" s="24"/>
      <c r="AM344" s="83"/>
      <c r="AN344" s="83"/>
      <c r="AO344" s="83">
        <f>IFERROR(VLOOKUP(AL344,入力表リスト!$A$3:$B$82,2,FALSE),0)</f>
        <v>0</v>
      </c>
      <c r="AP344" s="83">
        <f t="shared" si="167"/>
        <v>0</v>
      </c>
      <c r="AQ344" s="83">
        <f t="shared" si="162"/>
        <v>0</v>
      </c>
      <c r="AR344" s="26"/>
      <c r="AS344" s="98"/>
      <c r="AT344" s="20"/>
      <c r="AU344" s="20"/>
      <c r="AV344" s="96">
        <f t="shared" si="163"/>
        <v>3285</v>
      </c>
      <c r="AW344" s="20"/>
      <c r="AX344" s="20">
        <f t="shared" si="170"/>
        <v>0</v>
      </c>
      <c r="AY344" s="20">
        <f t="shared" si="168"/>
        <v>0</v>
      </c>
      <c r="AZ344" s="96">
        <f t="shared" si="158"/>
        <v>657</v>
      </c>
      <c r="BA344" s="96">
        <f t="shared" si="159"/>
        <v>19710</v>
      </c>
      <c r="BB344" s="20"/>
      <c r="BC344" s="20"/>
      <c r="BD344" s="20"/>
      <c r="BE344" s="20">
        <f t="shared" si="169"/>
        <v>0</v>
      </c>
      <c r="BF344" s="99"/>
      <c r="BG344" s="100"/>
      <c r="BH344" s="101"/>
      <c r="BI344" s="102"/>
      <c r="BJ344" s="103"/>
      <c r="BK344" s="64"/>
      <c r="BL344" s="64">
        <f t="shared" si="164"/>
        <v>1</v>
      </c>
      <c r="BM344" s="64">
        <f t="shared" si="165"/>
        <v>1</v>
      </c>
      <c r="BN344" s="64"/>
    </row>
    <row r="345" spans="1:66" s="58" customFormat="1" x14ac:dyDescent="0.45">
      <c r="A345" s="64"/>
      <c r="B345" s="23">
        <v>215</v>
      </c>
      <c r="C345" s="23">
        <v>8</v>
      </c>
      <c r="D345" s="23" t="s">
        <v>781</v>
      </c>
      <c r="E345" s="109" t="s">
        <v>1525</v>
      </c>
      <c r="F345" s="110" t="s">
        <v>754</v>
      </c>
      <c r="G345" s="122" t="s">
        <v>419</v>
      </c>
      <c r="H345" s="108" t="s">
        <v>423</v>
      </c>
      <c r="I345" s="110" t="s">
        <v>1278</v>
      </c>
      <c r="J345" s="83">
        <v>7</v>
      </c>
      <c r="K345" s="24" t="s">
        <v>1143</v>
      </c>
      <c r="L345" s="24"/>
      <c r="M345" s="83">
        <v>7</v>
      </c>
      <c r="N345" s="24" t="s">
        <v>1243</v>
      </c>
      <c r="O345" s="83">
        <v>7</v>
      </c>
      <c r="P345" s="83">
        <v>3285</v>
      </c>
      <c r="Q345" s="83">
        <f>IFERROR(VLOOKUP(N345,入力表リスト!$A$3:$B$82,2,FALSE),0)</f>
        <v>200</v>
      </c>
      <c r="R345" s="83">
        <f t="shared" si="157"/>
        <v>4599</v>
      </c>
      <c r="S345" s="83">
        <f t="shared" si="160"/>
        <v>137970</v>
      </c>
      <c r="T345" s="26" t="s">
        <v>1231</v>
      </c>
      <c r="U345" s="98"/>
      <c r="V345" s="83"/>
      <c r="W345" s="24"/>
      <c r="X345" s="83"/>
      <c r="Y345" s="83"/>
      <c r="Z345" s="24"/>
      <c r="AA345" s="83"/>
      <c r="AB345" s="83"/>
      <c r="AC345" s="83">
        <f>IFERROR(VLOOKUP(Z345,入力表リスト!$A$3:$B$82,2,FALSE),0)</f>
        <v>0</v>
      </c>
      <c r="AD345" s="83">
        <f t="shared" si="166"/>
        <v>0</v>
      </c>
      <c r="AE345" s="83">
        <f t="shared" si="161"/>
        <v>0</v>
      </c>
      <c r="AF345" s="26"/>
      <c r="AG345" s="98"/>
      <c r="AH345" s="83"/>
      <c r="AI345" s="24"/>
      <c r="AJ345" s="83"/>
      <c r="AK345" s="83"/>
      <c r="AL345" s="24"/>
      <c r="AM345" s="83"/>
      <c r="AN345" s="83"/>
      <c r="AO345" s="83">
        <f>IFERROR(VLOOKUP(AL345,入力表リスト!$A$3:$B$82,2,FALSE),0)</f>
        <v>0</v>
      </c>
      <c r="AP345" s="83">
        <f t="shared" si="167"/>
        <v>0</v>
      </c>
      <c r="AQ345" s="83">
        <f t="shared" si="162"/>
        <v>0</v>
      </c>
      <c r="AR345" s="26"/>
      <c r="AS345" s="98"/>
      <c r="AT345" s="20"/>
      <c r="AU345" s="20"/>
      <c r="AV345" s="96">
        <f t="shared" si="163"/>
        <v>3285</v>
      </c>
      <c r="AW345" s="20"/>
      <c r="AX345" s="20">
        <f t="shared" si="170"/>
        <v>0</v>
      </c>
      <c r="AY345" s="20">
        <f t="shared" si="168"/>
        <v>0</v>
      </c>
      <c r="AZ345" s="96">
        <f t="shared" si="158"/>
        <v>4599</v>
      </c>
      <c r="BA345" s="96">
        <f t="shared" si="159"/>
        <v>137970</v>
      </c>
      <c r="BB345" s="20"/>
      <c r="BC345" s="20"/>
      <c r="BD345" s="20"/>
      <c r="BE345" s="20">
        <f t="shared" si="169"/>
        <v>0</v>
      </c>
      <c r="BF345" s="99"/>
      <c r="BG345" s="100"/>
      <c r="BH345" s="101"/>
      <c r="BI345" s="102"/>
      <c r="BJ345" s="103"/>
      <c r="BK345" s="64"/>
      <c r="BL345" s="64">
        <f t="shared" si="164"/>
        <v>7</v>
      </c>
      <c r="BM345" s="64">
        <f t="shared" si="165"/>
        <v>7</v>
      </c>
      <c r="BN345" s="64"/>
    </row>
    <row r="346" spans="1:66" s="58" customFormat="1" x14ac:dyDescent="0.45">
      <c r="A346" s="64"/>
      <c r="B346" s="23">
        <v>215</v>
      </c>
      <c r="C346" s="23">
        <v>9</v>
      </c>
      <c r="D346" s="23" t="s">
        <v>781</v>
      </c>
      <c r="E346" s="109" t="s">
        <v>1525</v>
      </c>
      <c r="F346" s="110" t="s">
        <v>754</v>
      </c>
      <c r="G346" s="122" t="s">
        <v>419</v>
      </c>
      <c r="H346" s="108" t="s">
        <v>423</v>
      </c>
      <c r="I346" s="110" t="s">
        <v>1278</v>
      </c>
      <c r="J346" s="83">
        <v>1</v>
      </c>
      <c r="K346" s="24" t="s">
        <v>1143</v>
      </c>
      <c r="L346" s="24"/>
      <c r="M346" s="83">
        <v>1</v>
      </c>
      <c r="N346" s="24" t="s">
        <v>1459</v>
      </c>
      <c r="O346" s="83">
        <v>1</v>
      </c>
      <c r="P346" s="83">
        <v>3285</v>
      </c>
      <c r="Q346" s="83">
        <f>IFERROR(VLOOKUP(N346,入力表リスト!$A$3:$B$82,2,FALSE),0)</f>
        <v>10</v>
      </c>
      <c r="R346" s="83">
        <f t="shared" si="157"/>
        <v>32.85</v>
      </c>
      <c r="S346" s="83">
        <f t="shared" si="160"/>
        <v>985.5</v>
      </c>
      <c r="T346" s="26"/>
      <c r="U346" s="98"/>
      <c r="V346" s="83"/>
      <c r="W346" s="24"/>
      <c r="X346" s="83"/>
      <c r="Y346" s="83"/>
      <c r="Z346" s="24"/>
      <c r="AA346" s="83"/>
      <c r="AB346" s="83"/>
      <c r="AC346" s="83">
        <f>IFERROR(VLOOKUP(Z346,入力表リスト!$A$3:$B$82,2,FALSE),0)</f>
        <v>0</v>
      </c>
      <c r="AD346" s="83">
        <f t="shared" si="166"/>
        <v>0</v>
      </c>
      <c r="AE346" s="83">
        <f t="shared" si="161"/>
        <v>0</v>
      </c>
      <c r="AF346" s="26"/>
      <c r="AG346" s="98"/>
      <c r="AH346" s="83"/>
      <c r="AI346" s="24"/>
      <c r="AJ346" s="83"/>
      <c r="AK346" s="83"/>
      <c r="AL346" s="24"/>
      <c r="AM346" s="83"/>
      <c r="AN346" s="83"/>
      <c r="AO346" s="83">
        <f>IFERROR(VLOOKUP(AL346,入力表リスト!$A$3:$B$82,2,FALSE),0)</f>
        <v>0</v>
      </c>
      <c r="AP346" s="83">
        <f t="shared" si="167"/>
        <v>0</v>
      </c>
      <c r="AQ346" s="83">
        <f t="shared" si="162"/>
        <v>0</v>
      </c>
      <c r="AR346" s="26"/>
      <c r="AS346" s="98"/>
      <c r="AT346" s="20"/>
      <c r="AU346" s="20"/>
      <c r="AV346" s="96">
        <f t="shared" si="163"/>
        <v>3285</v>
      </c>
      <c r="AW346" s="20"/>
      <c r="AX346" s="20">
        <f t="shared" si="170"/>
        <v>0</v>
      </c>
      <c r="AY346" s="20">
        <f t="shared" si="168"/>
        <v>0</v>
      </c>
      <c r="AZ346" s="96">
        <f t="shared" si="158"/>
        <v>32.85</v>
      </c>
      <c r="BA346" s="96">
        <f t="shared" si="159"/>
        <v>985.5</v>
      </c>
      <c r="BB346" s="20"/>
      <c r="BC346" s="20"/>
      <c r="BD346" s="20"/>
      <c r="BE346" s="20">
        <f t="shared" si="169"/>
        <v>0</v>
      </c>
      <c r="BF346" s="99"/>
      <c r="BG346" s="100"/>
      <c r="BH346" s="101"/>
      <c r="BI346" s="102"/>
      <c r="BJ346" s="103"/>
      <c r="BK346" s="64"/>
      <c r="BL346" s="64">
        <f t="shared" si="164"/>
        <v>1</v>
      </c>
      <c r="BM346" s="64">
        <f t="shared" si="165"/>
        <v>1</v>
      </c>
      <c r="BN346" s="64"/>
    </row>
    <row r="347" spans="1:66" s="58" customFormat="1" x14ac:dyDescent="0.45">
      <c r="A347" s="64"/>
      <c r="B347" s="23">
        <v>215</v>
      </c>
      <c r="C347" s="23">
        <v>10</v>
      </c>
      <c r="D347" s="23" t="s">
        <v>781</v>
      </c>
      <c r="E347" s="109" t="s">
        <v>1525</v>
      </c>
      <c r="F347" s="110" t="s">
        <v>754</v>
      </c>
      <c r="G347" s="122" t="s">
        <v>419</v>
      </c>
      <c r="H347" s="108" t="s">
        <v>423</v>
      </c>
      <c r="I347" s="110" t="s">
        <v>1278</v>
      </c>
      <c r="J347" s="83">
        <v>2</v>
      </c>
      <c r="K347" s="24" t="s">
        <v>1143</v>
      </c>
      <c r="L347" s="24"/>
      <c r="M347" s="83">
        <v>2</v>
      </c>
      <c r="N347" s="24" t="s">
        <v>1232</v>
      </c>
      <c r="O347" s="83">
        <v>2</v>
      </c>
      <c r="P347" s="83">
        <v>3285</v>
      </c>
      <c r="Q347" s="83">
        <f>IFERROR(VLOOKUP(N347,入力表リスト!$A$3:$B$82,2,FALSE),0)</f>
        <v>21</v>
      </c>
      <c r="R347" s="83">
        <f t="shared" si="157"/>
        <v>137.97</v>
      </c>
      <c r="S347" s="83">
        <f t="shared" si="160"/>
        <v>4139.1000000000004</v>
      </c>
      <c r="T347" s="26"/>
      <c r="U347" s="98"/>
      <c r="V347" s="83"/>
      <c r="W347" s="24"/>
      <c r="X347" s="83"/>
      <c r="Y347" s="83"/>
      <c r="Z347" s="24"/>
      <c r="AA347" s="83"/>
      <c r="AB347" s="83"/>
      <c r="AC347" s="83">
        <f>IFERROR(VLOOKUP(Z347,入力表リスト!$A$3:$B$82,2,FALSE),0)</f>
        <v>0</v>
      </c>
      <c r="AD347" s="83">
        <f t="shared" si="166"/>
        <v>0</v>
      </c>
      <c r="AE347" s="83">
        <f t="shared" si="161"/>
        <v>0</v>
      </c>
      <c r="AF347" s="26"/>
      <c r="AG347" s="98"/>
      <c r="AH347" s="83"/>
      <c r="AI347" s="24"/>
      <c r="AJ347" s="83"/>
      <c r="AK347" s="83"/>
      <c r="AL347" s="24"/>
      <c r="AM347" s="83"/>
      <c r="AN347" s="83"/>
      <c r="AO347" s="83">
        <f>IFERROR(VLOOKUP(AL347,入力表リスト!$A$3:$B$82,2,FALSE),0)</f>
        <v>0</v>
      </c>
      <c r="AP347" s="83">
        <f t="shared" si="167"/>
        <v>0</v>
      </c>
      <c r="AQ347" s="83">
        <f t="shared" si="162"/>
        <v>0</v>
      </c>
      <c r="AR347" s="26"/>
      <c r="AS347" s="98"/>
      <c r="AT347" s="20"/>
      <c r="AU347" s="20"/>
      <c r="AV347" s="96">
        <f t="shared" si="163"/>
        <v>3285</v>
      </c>
      <c r="AW347" s="20"/>
      <c r="AX347" s="20">
        <f t="shared" si="170"/>
        <v>0</v>
      </c>
      <c r="AY347" s="20">
        <f t="shared" si="168"/>
        <v>0</v>
      </c>
      <c r="AZ347" s="96">
        <f t="shared" si="158"/>
        <v>137.97</v>
      </c>
      <c r="BA347" s="96">
        <f t="shared" si="159"/>
        <v>4139.1000000000004</v>
      </c>
      <c r="BB347" s="20"/>
      <c r="BC347" s="20"/>
      <c r="BD347" s="20"/>
      <c r="BE347" s="20">
        <f t="shared" si="169"/>
        <v>0</v>
      </c>
      <c r="BF347" s="99"/>
      <c r="BG347" s="100"/>
      <c r="BH347" s="101"/>
      <c r="BI347" s="102"/>
      <c r="BJ347" s="103"/>
      <c r="BK347" s="64"/>
      <c r="BL347" s="64">
        <f t="shared" si="164"/>
        <v>2</v>
      </c>
      <c r="BM347" s="64">
        <f t="shared" si="165"/>
        <v>2</v>
      </c>
      <c r="BN347" s="64"/>
    </row>
    <row r="348" spans="1:66" s="58" customFormat="1" x14ac:dyDescent="0.45">
      <c r="A348" s="64"/>
      <c r="B348" s="84">
        <v>216</v>
      </c>
      <c r="C348" s="20"/>
      <c r="D348" s="20" t="s">
        <v>781</v>
      </c>
      <c r="E348" s="19" t="s">
        <v>653</v>
      </c>
      <c r="F348" s="2" t="s">
        <v>691</v>
      </c>
      <c r="G348" s="4" t="s">
        <v>415</v>
      </c>
      <c r="H348" s="3" t="s">
        <v>423</v>
      </c>
      <c r="I348" s="11" t="s">
        <v>733</v>
      </c>
      <c r="J348" s="83">
        <v>1</v>
      </c>
      <c r="K348" s="24" t="s">
        <v>896</v>
      </c>
      <c r="L348" s="24"/>
      <c r="M348" s="83">
        <v>1</v>
      </c>
      <c r="N348" s="24" t="s">
        <v>886</v>
      </c>
      <c r="O348" s="83">
        <v>1</v>
      </c>
      <c r="P348" s="83">
        <v>3285</v>
      </c>
      <c r="Q348" s="83">
        <f>IFERROR(VLOOKUP(N348,入力表リスト!$A$3:$B$82,2,FALSE),0)</f>
        <v>100</v>
      </c>
      <c r="R348" s="83">
        <f t="shared" si="157"/>
        <v>328.5</v>
      </c>
      <c r="S348" s="83">
        <f t="shared" si="160"/>
        <v>9855</v>
      </c>
      <c r="T348" s="26"/>
      <c r="U348" s="98"/>
      <c r="V348" s="83"/>
      <c r="W348" s="24"/>
      <c r="X348" s="83"/>
      <c r="Y348" s="83"/>
      <c r="Z348" s="24"/>
      <c r="AA348" s="83"/>
      <c r="AB348" s="83"/>
      <c r="AC348" s="83">
        <f>IFERROR(VLOOKUP(Z348,入力表リスト!$A$3:$B$82,2,FALSE),0)</f>
        <v>0</v>
      </c>
      <c r="AD348" s="83">
        <f t="shared" si="166"/>
        <v>0</v>
      </c>
      <c r="AE348" s="83">
        <f t="shared" si="161"/>
        <v>0</v>
      </c>
      <c r="AF348" s="26"/>
      <c r="AG348" s="98"/>
      <c r="AH348" s="83"/>
      <c r="AI348" s="24"/>
      <c r="AJ348" s="83"/>
      <c r="AK348" s="83"/>
      <c r="AL348" s="24"/>
      <c r="AM348" s="83"/>
      <c r="AN348" s="83"/>
      <c r="AO348" s="83">
        <f>IFERROR(VLOOKUP(AL348,入力表リスト!$A$3:$B$82,2,FALSE),0)</f>
        <v>0</v>
      </c>
      <c r="AP348" s="83">
        <f t="shared" si="167"/>
        <v>0</v>
      </c>
      <c r="AQ348" s="83">
        <f t="shared" si="162"/>
        <v>0</v>
      </c>
      <c r="AR348" s="26"/>
      <c r="AS348" s="98"/>
      <c r="AT348" s="20"/>
      <c r="AU348" s="20"/>
      <c r="AV348" s="96">
        <f t="shared" si="163"/>
        <v>3285</v>
      </c>
      <c r="AW348" s="20"/>
      <c r="AX348" s="20">
        <f t="shared" si="170"/>
        <v>0</v>
      </c>
      <c r="AY348" s="20">
        <f t="shared" si="168"/>
        <v>0</v>
      </c>
      <c r="AZ348" s="96">
        <f t="shared" ref="AZ348:AZ379" si="171">R348+AD348+AP348-AX348</f>
        <v>328.5</v>
      </c>
      <c r="BA348" s="96">
        <f t="shared" ref="BA348:BA379" si="172">S348+AE348+AQ348-AY348</f>
        <v>9855</v>
      </c>
      <c r="BB348" s="20"/>
      <c r="BC348" s="20"/>
      <c r="BD348" s="20"/>
      <c r="BE348" s="20">
        <f t="shared" si="169"/>
        <v>0</v>
      </c>
      <c r="BF348" s="99"/>
      <c r="BG348" s="100"/>
      <c r="BH348" s="101"/>
      <c r="BI348" s="20"/>
      <c r="BJ348" s="20"/>
      <c r="BK348" s="64"/>
      <c r="BL348" s="64">
        <f t="shared" si="164"/>
        <v>1</v>
      </c>
      <c r="BM348" s="64">
        <f t="shared" si="165"/>
        <v>1</v>
      </c>
      <c r="BN348" s="64"/>
    </row>
    <row r="349" spans="1:66" s="58" customFormat="1" x14ac:dyDescent="0.45">
      <c r="A349" s="64"/>
      <c r="B349" s="23">
        <v>217</v>
      </c>
      <c r="C349" s="23">
        <v>1</v>
      </c>
      <c r="D349" s="23" t="s">
        <v>781</v>
      </c>
      <c r="E349" s="109" t="s">
        <v>145</v>
      </c>
      <c r="F349" s="110" t="s">
        <v>344</v>
      </c>
      <c r="G349" s="122" t="s">
        <v>421</v>
      </c>
      <c r="H349" s="108" t="s">
        <v>423</v>
      </c>
      <c r="I349" s="110" t="s">
        <v>559</v>
      </c>
      <c r="J349" s="83">
        <v>20</v>
      </c>
      <c r="K349" s="24" t="s">
        <v>1143</v>
      </c>
      <c r="L349" s="24"/>
      <c r="M349" s="83">
        <v>20</v>
      </c>
      <c r="N349" s="24" t="s">
        <v>887</v>
      </c>
      <c r="O349" s="83">
        <v>20</v>
      </c>
      <c r="P349" s="83">
        <v>3285</v>
      </c>
      <c r="Q349" s="83">
        <f>IFERROR(VLOOKUP(N349,入力表リスト!$A$3:$B$82,2,FALSE),0)</f>
        <v>300</v>
      </c>
      <c r="R349" s="83">
        <f t="shared" si="157"/>
        <v>19710</v>
      </c>
      <c r="S349" s="83">
        <f t="shared" si="160"/>
        <v>591300</v>
      </c>
      <c r="T349" s="104"/>
      <c r="U349" s="125"/>
      <c r="V349" s="83"/>
      <c r="W349" s="24"/>
      <c r="X349" s="83"/>
      <c r="Y349" s="83"/>
      <c r="Z349" s="24"/>
      <c r="AA349" s="83"/>
      <c r="AB349" s="83"/>
      <c r="AC349" s="83">
        <f>IFERROR(VLOOKUP(Z349,入力表リスト!$A$3:$B$82,2,FALSE),0)</f>
        <v>0</v>
      </c>
      <c r="AD349" s="83">
        <f t="shared" si="166"/>
        <v>0</v>
      </c>
      <c r="AE349" s="83">
        <f t="shared" si="161"/>
        <v>0</v>
      </c>
      <c r="AF349" s="26"/>
      <c r="AG349" s="98"/>
      <c r="AH349" s="83"/>
      <c r="AI349" s="24"/>
      <c r="AJ349" s="83"/>
      <c r="AK349" s="83"/>
      <c r="AL349" s="24"/>
      <c r="AM349" s="83"/>
      <c r="AN349" s="83"/>
      <c r="AO349" s="83">
        <f>IFERROR(VLOOKUP(AL349,入力表リスト!$A$3:$B$82,2,FALSE),0)</f>
        <v>0</v>
      </c>
      <c r="AP349" s="83">
        <f t="shared" si="167"/>
        <v>0</v>
      </c>
      <c r="AQ349" s="83">
        <f t="shared" si="162"/>
        <v>0</v>
      </c>
      <c r="AR349" s="26"/>
      <c r="AS349" s="98"/>
      <c r="AT349" s="20"/>
      <c r="AU349" s="20"/>
      <c r="AV349" s="96">
        <f t="shared" si="163"/>
        <v>3285</v>
      </c>
      <c r="AW349" s="20"/>
      <c r="AX349" s="20">
        <f t="shared" si="170"/>
        <v>0</v>
      </c>
      <c r="AY349" s="20">
        <f t="shared" si="168"/>
        <v>0</v>
      </c>
      <c r="AZ349" s="96">
        <f t="shared" si="171"/>
        <v>19710</v>
      </c>
      <c r="BA349" s="96">
        <f t="shared" si="172"/>
        <v>591300</v>
      </c>
      <c r="BB349" s="20"/>
      <c r="BC349" s="20"/>
      <c r="BD349" s="20"/>
      <c r="BE349" s="20">
        <f t="shared" si="169"/>
        <v>0</v>
      </c>
      <c r="BF349" s="99"/>
      <c r="BG349" s="100"/>
      <c r="BH349" s="101"/>
      <c r="BI349" s="20"/>
      <c r="BJ349" s="20"/>
      <c r="BK349" s="64"/>
      <c r="BL349" s="64">
        <f t="shared" si="164"/>
        <v>20</v>
      </c>
      <c r="BM349" s="64">
        <f t="shared" si="165"/>
        <v>20</v>
      </c>
      <c r="BN349" s="64"/>
    </row>
    <row r="350" spans="1:66" s="58" customFormat="1" x14ac:dyDescent="0.45">
      <c r="A350" s="64"/>
      <c r="B350" s="23">
        <v>217</v>
      </c>
      <c r="C350" s="23">
        <v>2</v>
      </c>
      <c r="D350" s="23" t="s">
        <v>781</v>
      </c>
      <c r="E350" s="109" t="s">
        <v>145</v>
      </c>
      <c r="F350" s="110" t="s">
        <v>344</v>
      </c>
      <c r="G350" s="122" t="s">
        <v>421</v>
      </c>
      <c r="H350" s="108" t="s">
        <v>423</v>
      </c>
      <c r="I350" s="110" t="s">
        <v>559</v>
      </c>
      <c r="J350" s="83">
        <v>4</v>
      </c>
      <c r="K350" s="24" t="s">
        <v>1143</v>
      </c>
      <c r="L350" s="24"/>
      <c r="M350" s="83">
        <v>2</v>
      </c>
      <c r="N350" s="24" t="s">
        <v>1243</v>
      </c>
      <c r="O350" s="83">
        <v>4</v>
      </c>
      <c r="P350" s="83">
        <v>3285</v>
      </c>
      <c r="Q350" s="83">
        <f>IFERROR(VLOOKUP(N350,入力表リスト!$A$3:$B$82,2,FALSE),0)</f>
        <v>200</v>
      </c>
      <c r="R350" s="83">
        <f t="shared" si="157"/>
        <v>2628</v>
      </c>
      <c r="S350" s="83">
        <f t="shared" si="160"/>
        <v>78840</v>
      </c>
      <c r="T350" s="104" t="s">
        <v>1461</v>
      </c>
      <c r="U350" s="125"/>
      <c r="V350" s="83"/>
      <c r="W350" s="24"/>
      <c r="X350" s="83"/>
      <c r="Y350" s="83"/>
      <c r="Z350" s="24"/>
      <c r="AA350" s="83"/>
      <c r="AB350" s="83"/>
      <c r="AC350" s="83">
        <f>IFERROR(VLOOKUP(Z350,入力表リスト!$A$3:$B$82,2,FALSE),0)</f>
        <v>0</v>
      </c>
      <c r="AD350" s="83">
        <f t="shared" si="166"/>
        <v>0</v>
      </c>
      <c r="AE350" s="83">
        <f t="shared" si="161"/>
        <v>0</v>
      </c>
      <c r="AF350" s="26"/>
      <c r="AG350" s="98"/>
      <c r="AH350" s="83"/>
      <c r="AI350" s="24"/>
      <c r="AJ350" s="83"/>
      <c r="AK350" s="83"/>
      <c r="AL350" s="24"/>
      <c r="AM350" s="83"/>
      <c r="AN350" s="83"/>
      <c r="AO350" s="83">
        <f>IFERROR(VLOOKUP(AL350,入力表リスト!$A$3:$B$82,2,FALSE),0)</f>
        <v>0</v>
      </c>
      <c r="AP350" s="83">
        <f t="shared" si="167"/>
        <v>0</v>
      </c>
      <c r="AQ350" s="83">
        <f t="shared" si="162"/>
        <v>0</v>
      </c>
      <c r="AR350" s="26"/>
      <c r="AS350" s="98"/>
      <c r="AT350" s="20"/>
      <c r="AU350" s="20"/>
      <c r="AV350" s="96">
        <f t="shared" si="163"/>
        <v>3285</v>
      </c>
      <c r="AW350" s="20"/>
      <c r="AX350" s="20">
        <f t="shared" si="170"/>
        <v>0</v>
      </c>
      <c r="AY350" s="20">
        <f t="shared" si="168"/>
        <v>0</v>
      </c>
      <c r="AZ350" s="96">
        <f t="shared" si="171"/>
        <v>2628</v>
      </c>
      <c r="BA350" s="96">
        <f t="shared" si="172"/>
        <v>78840</v>
      </c>
      <c r="BB350" s="20"/>
      <c r="BC350" s="20"/>
      <c r="BD350" s="20"/>
      <c r="BE350" s="20">
        <f t="shared" si="169"/>
        <v>0</v>
      </c>
      <c r="BF350" s="99"/>
      <c r="BG350" s="100"/>
      <c r="BH350" s="101"/>
      <c r="BI350" s="20"/>
      <c r="BJ350" s="20"/>
      <c r="BK350" s="64"/>
      <c r="BL350" s="64">
        <f t="shared" si="164"/>
        <v>4</v>
      </c>
      <c r="BM350" s="64">
        <f t="shared" si="165"/>
        <v>4</v>
      </c>
      <c r="BN350" s="64"/>
    </row>
    <row r="351" spans="1:66" s="58" customFormat="1" x14ac:dyDescent="0.45">
      <c r="A351" s="64"/>
      <c r="B351" s="23">
        <v>217</v>
      </c>
      <c r="C351" s="23">
        <v>3</v>
      </c>
      <c r="D351" s="23" t="s">
        <v>781</v>
      </c>
      <c r="E351" s="109" t="s">
        <v>145</v>
      </c>
      <c r="F351" s="110" t="s">
        <v>344</v>
      </c>
      <c r="G351" s="122" t="s">
        <v>421</v>
      </c>
      <c r="H351" s="108" t="s">
        <v>423</v>
      </c>
      <c r="I351" s="110" t="s">
        <v>559</v>
      </c>
      <c r="J351" s="83">
        <v>2</v>
      </c>
      <c r="K351" s="24" t="s">
        <v>1261</v>
      </c>
      <c r="L351" s="24"/>
      <c r="M351" s="83">
        <v>2</v>
      </c>
      <c r="N351" s="24" t="s">
        <v>1025</v>
      </c>
      <c r="O351" s="83">
        <v>2</v>
      </c>
      <c r="P351" s="83">
        <v>3285</v>
      </c>
      <c r="Q351" s="83">
        <f>IFERROR(VLOOKUP(N351,入力表リスト!$A$3:$B$82,2,FALSE),0)</f>
        <v>250</v>
      </c>
      <c r="R351" s="83">
        <f t="shared" si="157"/>
        <v>1642.5</v>
      </c>
      <c r="S351" s="83">
        <f t="shared" si="160"/>
        <v>49275</v>
      </c>
      <c r="T351" s="104" t="s">
        <v>1262</v>
      </c>
      <c r="U351" s="125"/>
      <c r="V351" s="83"/>
      <c r="W351" s="24"/>
      <c r="X351" s="83"/>
      <c r="Y351" s="83"/>
      <c r="Z351" s="24"/>
      <c r="AA351" s="83"/>
      <c r="AB351" s="83"/>
      <c r="AC351" s="83">
        <f>IFERROR(VLOOKUP(Z351,入力表リスト!$A$3:$B$82,2,FALSE),0)</f>
        <v>0</v>
      </c>
      <c r="AD351" s="83">
        <f t="shared" si="166"/>
        <v>0</v>
      </c>
      <c r="AE351" s="83">
        <f t="shared" si="161"/>
        <v>0</v>
      </c>
      <c r="AF351" s="26"/>
      <c r="AG351" s="98"/>
      <c r="AH351" s="83"/>
      <c r="AI351" s="24"/>
      <c r="AJ351" s="83"/>
      <c r="AK351" s="83"/>
      <c r="AL351" s="24"/>
      <c r="AM351" s="83"/>
      <c r="AN351" s="83"/>
      <c r="AO351" s="83">
        <f>IFERROR(VLOOKUP(AL351,入力表リスト!$A$3:$B$82,2,FALSE),0)</f>
        <v>0</v>
      </c>
      <c r="AP351" s="83">
        <f t="shared" si="167"/>
        <v>0</v>
      </c>
      <c r="AQ351" s="83">
        <f t="shared" si="162"/>
        <v>0</v>
      </c>
      <c r="AR351" s="26"/>
      <c r="AS351" s="98"/>
      <c r="AT351" s="20"/>
      <c r="AU351" s="20"/>
      <c r="AV351" s="96">
        <f t="shared" si="163"/>
        <v>3285</v>
      </c>
      <c r="AW351" s="20"/>
      <c r="AX351" s="20">
        <f t="shared" si="170"/>
        <v>0</v>
      </c>
      <c r="AY351" s="20">
        <f t="shared" si="168"/>
        <v>0</v>
      </c>
      <c r="AZ351" s="96">
        <f t="shared" si="171"/>
        <v>1642.5</v>
      </c>
      <c r="BA351" s="96">
        <f t="shared" si="172"/>
        <v>49275</v>
      </c>
      <c r="BB351" s="20"/>
      <c r="BC351" s="20"/>
      <c r="BD351" s="20"/>
      <c r="BE351" s="20">
        <f t="shared" si="169"/>
        <v>0</v>
      </c>
      <c r="BF351" s="99"/>
      <c r="BG351" s="100"/>
      <c r="BH351" s="101"/>
      <c r="BI351" s="20"/>
      <c r="BJ351" s="20"/>
      <c r="BK351" s="64"/>
      <c r="BL351" s="64">
        <f t="shared" si="164"/>
        <v>2</v>
      </c>
      <c r="BM351" s="64">
        <f t="shared" si="165"/>
        <v>2</v>
      </c>
      <c r="BN351" s="64"/>
    </row>
    <row r="352" spans="1:66" s="58" customFormat="1" ht="32.4" x14ac:dyDescent="0.45">
      <c r="A352" s="64"/>
      <c r="B352" s="23">
        <v>217</v>
      </c>
      <c r="C352" s="23">
        <v>4</v>
      </c>
      <c r="D352" s="23" t="s">
        <v>781</v>
      </c>
      <c r="E352" s="109" t="s">
        <v>145</v>
      </c>
      <c r="F352" s="110" t="s">
        <v>344</v>
      </c>
      <c r="G352" s="122" t="s">
        <v>421</v>
      </c>
      <c r="H352" s="108" t="s">
        <v>423</v>
      </c>
      <c r="I352" s="110" t="s">
        <v>559</v>
      </c>
      <c r="J352" s="83">
        <v>4</v>
      </c>
      <c r="K352" s="24" t="s">
        <v>1143</v>
      </c>
      <c r="L352" s="24"/>
      <c r="M352" s="83">
        <v>4</v>
      </c>
      <c r="N352" s="24" t="s">
        <v>1243</v>
      </c>
      <c r="O352" s="83">
        <v>4</v>
      </c>
      <c r="P352" s="83">
        <v>3285</v>
      </c>
      <c r="Q352" s="83">
        <f>IFERROR(VLOOKUP(N352,入力表リスト!$A$3:$B$82,2,FALSE),0)</f>
        <v>200</v>
      </c>
      <c r="R352" s="83">
        <f t="shared" si="157"/>
        <v>2628</v>
      </c>
      <c r="S352" s="83">
        <f t="shared" si="160"/>
        <v>78840</v>
      </c>
      <c r="T352" s="104" t="s">
        <v>1531</v>
      </c>
      <c r="U352" s="125">
        <v>1</v>
      </c>
      <c r="V352" s="83"/>
      <c r="W352" s="24"/>
      <c r="X352" s="83"/>
      <c r="Y352" s="83"/>
      <c r="Z352" s="24"/>
      <c r="AA352" s="83"/>
      <c r="AB352" s="83"/>
      <c r="AC352" s="83">
        <f>IFERROR(VLOOKUP(Z352,入力表リスト!$A$3:$B$82,2,FALSE),0)</f>
        <v>0</v>
      </c>
      <c r="AD352" s="83">
        <f t="shared" si="166"/>
        <v>0</v>
      </c>
      <c r="AE352" s="83">
        <f t="shared" si="161"/>
        <v>0</v>
      </c>
      <c r="AF352" s="26"/>
      <c r="AG352" s="98"/>
      <c r="AH352" s="83"/>
      <c r="AI352" s="24"/>
      <c r="AJ352" s="83"/>
      <c r="AK352" s="83"/>
      <c r="AL352" s="24"/>
      <c r="AM352" s="83"/>
      <c r="AN352" s="83"/>
      <c r="AO352" s="83">
        <f>IFERROR(VLOOKUP(AL352,入力表リスト!$A$3:$B$82,2,FALSE),0)</f>
        <v>0</v>
      </c>
      <c r="AP352" s="83">
        <f t="shared" si="167"/>
        <v>0</v>
      </c>
      <c r="AQ352" s="83">
        <f t="shared" si="162"/>
        <v>0</v>
      </c>
      <c r="AR352" s="26"/>
      <c r="AS352" s="98"/>
      <c r="AT352" s="20"/>
      <c r="AU352" s="20"/>
      <c r="AV352" s="96">
        <f t="shared" si="163"/>
        <v>3285</v>
      </c>
      <c r="AW352" s="20"/>
      <c r="AX352" s="20">
        <f t="shared" si="170"/>
        <v>0</v>
      </c>
      <c r="AY352" s="20">
        <f t="shared" si="168"/>
        <v>0</v>
      </c>
      <c r="AZ352" s="96">
        <f t="shared" si="171"/>
        <v>2628</v>
      </c>
      <c r="BA352" s="96">
        <f t="shared" si="172"/>
        <v>78840</v>
      </c>
      <c r="BB352" s="20"/>
      <c r="BC352" s="20"/>
      <c r="BD352" s="20"/>
      <c r="BE352" s="20">
        <f t="shared" si="169"/>
        <v>0</v>
      </c>
      <c r="BF352" s="99"/>
      <c r="BG352" s="100"/>
      <c r="BH352" s="101"/>
      <c r="BI352" s="20"/>
      <c r="BJ352" s="20"/>
      <c r="BK352" s="64"/>
      <c r="BL352" s="64">
        <f t="shared" si="164"/>
        <v>4</v>
      </c>
      <c r="BM352" s="64">
        <f t="shared" si="165"/>
        <v>4</v>
      </c>
      <c r="BN352" s="64"/>
    </row>
    <row r="353" spans="1:66" s="58" customFormat="1" x14ac:dyDescent="0.45">
      <c r="A353" s="64"/>
      <c r="B353" s="23">
        <v>217</v>
      </c>
      <c r="C353" s="23">
        <v>5</v>
      </c>
      <c r="D353" s="23" t="s">
        <v>781</v>
      </c>
      <c r="E353" s="109" t="s">
        <v>145</v>
      </c>
      <c r="F353" s="110" t="s">
        <v>344</v>
      </c>
      <c r="G353" s="122" t="s">
        <v>421</v>
      </c>
      <c r="H353" s="108" t="s">
        <v>423</v>
      </c>
      <c r="I353" s="110" t="s">
        <v>559</v>
      </c>
      <c r="J353" s="83">
        <v>3</v>
      </c>
      <c r="K353" s="24" t="s">
        <v>1143</v>
      </c>
      <c r="L353" s="24"/>
      <c r="M353" s="83">
        <v>3</v>
      </c>
      <c r="N353" s="24" t="s">
        <v>1243</v>
      </c>
      <c r="O353" s="83">
        <v>3</v>
      </c>
      <c r="P353" s="83">
        <v>3285</v>
      </c>
      <c r="Q353" s="83">
        <f>IFERROR(VLOOKUP(N353,入力表リスト!$A$3:$B$82,2,FALSE),0)</f>
        <v>200</v>
      </c>
      <c r="R353" s="83">
        <f t="shared" si="157"/>
        <v>1971</v>
      </c>
      <c r="S353" s="83">
        <f t="shared" si="160"/>
        <v>59130</v>
      </c>
      <c r="T353" s="104" t="s">
        <v>1462</v>
      </c>
      <c r="U353" s="125"/>
      <c r="V353" s="83"/>
      <c r="W353" s="24"/>
      <c r="X353" s="83"/>
      <c r="Y353" s="83"/>
      <c r="Z353" s="24"/>
      <c r="AA353" s="83"/>
      <c r="AB353" s="83"/>
      <c r="AC353" s="83">
        <f>IFERROR(VLOOKUP(Z353,入力表リスト!$A$3:$B$82,2,FALSE),0)</f>
        <v>0</v>
      </c>
      <c r="AD353" s="83">
        <f t="shared" si="166"/>
        <v>0</v>
      </c>
      <c r="AE353" s="83">
        <f t="shared" si="161"/>
        <v>0</v>
      </c>
      <c r="AF353" s="26"/>
      <c r="AG353" s="98"/>
      <c r="AH353" s="83"/>
      <c r="AI353" s="24"/>
      <c r="AJ353" s="83"/>
      <c r="AK353" s="83"/>
      <c r="AL353" s="24"/>
      <c r="AM353" s="83"/>
      <c r="AN353" s="83"/>
      <c r="AO353" s="83">
        <f>IFERROR(VLOOKUP(AL353,入力表リスト!$A$3:$B$82,2,FALSE),0)</f>
        <v>0</v>
      </c>
      <c r="AP353" s="83">
        <f t="shared" si="167"/>
        <v>0</v>
      </c>
      <c r="AQ353" s="83">
        <f t="shared" si="162"/>
        <v>0</v>
      </c>
      <c r="AR353" s="26"/>
      <c r="AS353" s="98"/>
      <c r="AT353" s="20"/>
      <c r="AU353" s="20"/>
      <c r="AV353" s="96">
        <f t="shared" si="163"/>
        <v>3285</v>
      </c>
      <c r="AW353" s="20"/>
      <c r="AX353" s="20">
        <f t="shared" si="170"/>
        <v>0</v>
      </c>
      <c r="AY353" s="20">
        <f t="shared" si="168"/>
        <v>0</v>
      </c>
      <c r="AZ353" s="96">
        <f t="shared" si="171"/>
        <v>1971</v>
      </c>
      <c r="BA353" s="96">
        <f t="shared" si="172"/>
        <v>59130</v>
      </c>
      <c r="BB353" s="20"/>
      <c r="BC353" s="20"/>
      <c r="BD353" s="20"/>
      <c r="BE353" s="20">
        <f t="shared" si="169"/>
        <v>0</v>
      </c>
      <c r="BF353" s="99"/>
      <c r="BG353" s="100"/>
      <c r="BH353" s="101"/>
      <c r="BI353" s="20"/>
      <c r="BJ353" s="20"/>
      <c r="BK353" s="64"/>
      <c r="BL353" s="64">
        <f t="shared" si="164"/>
        <v>3</v>
      </c>
      <c r="BM353" s="64">
        <f t="shared" si="165"/>
        <v>3</v>
      </c>
      <c r="BN353" s="64"/>
    </row>
    <row r="354" spans="1:66" s="58" customFormat="1" ht="32.4" x14ac:dyDescent="0.45">
      <c r="A354" s="64"/>
      <c r="B354" s="23">
        <v>217</v>
      </c>
      <c r="C354" s="23">
        <v>6</v>
      </c>
      <c r="D354" s="23" t="s">
        <v>781</v>
      </c>
      <c r="E354" s="109" t="s">
        <v>145</v>
      </c>
      <c r="F354" s="110" t="s">
        <v>344</v>
      </c>
      <c r="G354" s="122" t="s">
        <v>421</v>
      </c>
      <c r="H354" s="108" t="s">
        <v>423</v>
      </c>
      <c r="I354" s="110" t="s">
        <v>559</v>
      </c>
      <c r="J354" s="83">
        <v>22</v>
      </c>
      <c r="K354" s="24" t="s">
        <v>1143</v>
      </c>
      <c r="L354" s="24"/>
      <c r="M354" s="83">
        <v>22</v>
      </c>
      <c r="N354" s="24" t="s">
        <v>1243</v>
      </c>
      <c r="O354" s="83">
        <v>22</v>
      </c>
      <c r="P354" s="83">
        <v>3285</v>
      </c>
      <c r="Q354" s="83">
        <f>IFERROR(VLOOKUP(N354,入力表リスト!$A$3:$B$82,2,FALSE),0)</f>
        <v>200</v>
      </c>
      <c r="R354" s="83">
        <f t="shared" si="157"/>
        <v>14454</v>
      </c>
      <c r="S354" s="83">
        <f t="shared" si="160"/>
        <v>433620</v>
      </c>
      <c r="T354" s="104" t="s">
        <v>1532</v>
      </c>
      <c r="U354" s="125">
        <v>1</v>
      </c>
      <c r="V354" s="83"/>
      <c r="W354" s="24"/>
      <c r="X354" s="83"/>
      <c r="Y354" s="83"/>
      <c r="Z354" s="24"/>
      <c r="AA354" s="83"/>
      <c r="AB354" s="83"/>
      <c r="AC354" s="83">
        <f>IFERROR(VLOOKUP(Z354,入力表リスト!$A$3:$B$82,2,FALSE),0)</f>
        <v>0</v>
      </c>
      <c r="AD354" s="83">
        <f t="shared" si="166"/>
        <v>0</v>
      </c>
      <c r="AE354" s="83">
        <f t="shared" si="161"/>
        <v>0</v>
      </c>
      <c r="AF354" s="26"/>
      <c r="AG354" s="98"/>
      <c r="AH354" s="83"/>
      <c r="AI354" s="24"/>
      <c r="AJ354" s="83"/>
      <c r="AK354" s="83"/>
      <c r="AL354" s="24"/>
      <c r="AM354" s="83"/>
      <c r="AN354" s="83"/>
      <c r="AO354" s="83">
        <f>IFERROR(VLOOKUP(AL354,入力表リスト!$A$3:$B$82,2,FALSE),0)</f>
        <v>0</v>
      </c>
      <c r="AP354" s="83">
        <f t="shared" si="167"/>
        <v>0</v>
      </c>
      <c r="AQ354" s="83">
        <f t="shared" si="162"/>
        <v>0</v>
      </c>
      <c r="AR354" s="26"/>
      <c r="AS354" s="98"/>
      <c r="AT354" s="20"/>
      <c r="AU354" s="20"/>
      <c r="AV354" s="96">
        <f t="shared" si="163"/>
        <v>3285</v>
      </c>
      <c r="AW354" s="20"/>
      <c r="AX354" s="20">
        <f t="shared" si="170"/>
        <v>0</v>
      </c>
      <c r="AY354" s="20">
        <f t="shared" si="168"/>
        <v>0</v>
      </c>
      <c r="AZ354" s="96">
        <f t="shared" si="171"/>
        <v>14454</v>
      </c>
      <c r="BA354" s="96">
        <f t="shared" si="172"/>
        <v>433620</v>
      </c>
      <c r="BB354" s="20"/>
      <c r="BC354" s="20"/>
      <c r="BD354" s="20"/>
      <c r="BE354" s="20">
        <f t="shared" si="169"/>
        <v>0</v>
      </c>
      <c r="BF354" s="99"/>
      <c r="BG354" s="100"/>
      <c r="BH354" s="101"/>
      <c r="BI354" s="20"/>
      <c r="BJ354" s="20"/>
      <c r="BK354" s="64"/>
      <c r="BL354" s="64">
        <f t="shared" si="164"/>
        <v>22</v>
      </c>
      <c r="BM354" s="64">
        <f t="shared" si="165"/>
        <v>22</v>
      </c>
      <c r="BN354" s="64"/>
    </row>
    <row r="355" spans="1:66" s="58" customFormat="1" x14ac:dyDescent="0.45">
      <c r="A355" s="64"/>
      <c r="B355" s="23">
        <v>217</v>
      </c>
      <c r="C355" s="23">
        <v>7</v>
      </c>
      <c r="D355" s="23" t="s">
        <v>781</v>
      </c>
      <c r="E355" s="109" t="s">
        <v>1263</v>
      </c>
      <c r="F355" s="110" t="s">
        <v>344</v>
      </c>
      <c r="G355" s="122" t="s">
        <v>421</v>
      </c>
      <c r="H355" s="108" t="s">
        <v>423</v>
      </c>
      <c r="I355" s="153" t="s">
        <v>559</v>
      </c>
      <c r="J355" s="162"/>
      <c r="K355" s="154"/>
      <c r="L355" s="154"/>
      <c r="M355" s="162"/>
      <c r="N355" s="154"/>
      <c r="O355" s="162"/>
      <c r="P355" s="83"/>
      <c r="Q355" s="83">
        <f>IFERROR(VLOOKUP(N355,入力表リスト!$A$3:$B$82,2,FALSE),0)</f>
        <v>0</v>
      </c>
      <c r="R355" s="83">
        <f t="shared" si="157"/>
        <v>0</v>
      </c>
      <c r="S355" s="83">
        <f t="shared" si="160"/>
        <v>0</v>
      </c>
      <c r="T355" s="155"/>
      <c r="U355" s="98"/>
      <c r="V355" s="83">
        <v>12</v>
      </c>
      <c r="W355" s="24" t="s">
        <v>1352</v>
      </c>
      <c r="X355" s="83"/>
      <c r="Y355" s="83">
        <v>6</v>
      </c>
      <c r="Z355" s="24" t="s">
        <v>1053</v>
      </c>
      <c r="AA355" s="83">
        <v>12</v>
      </c>
      <c r="AB355" s="83">
        <v>3285</v>
      </c>
      <c r="AC355" s="83">
        <f>IFERROR(VLOOKUP(Z355,入力表リスト!$A$3:$B$82,2,FALSE),0)</f>
        <v>40</v>
      </c>
      <c r="AD355" s="83">
        <f t="shared" si="166"/>
        <v>1576.8</v>
      </c>
      <c r="AE355" s="83">
        <f t="shared" si="161"/>
        <v>47304</v>
      </c>
      <c r="AF355" s="26" t="s">
        <v>1353</v>
      </c>
      <c r="AG355" s="98"/>
      <c r="AH355" s="83"/>
      <c r="AI355" s="24"/>
      <c r="AJ355" s="83"/>
      <c r="AK355" s="83"/>
      <c r="AL355" s="24"/>
      <c r="AM355" s="83"/>
      <c r="AN355" s="83"/>
      <c r="AO355" s="83">
        <f>IFERROR(VLOOKUP(AL355,入力表リスト!$A$3:$B$82,2,FALSE),0)</f>
        <v>0</v>
      </c>
      <c r="AP355" s="83">
        <f t="shared" si="167"/>
        <v>0</v>
      </c>
      <c r="AQ355" s="83">
        <f t="shared" si="162"/>
        <v>0</v>
      </c>
      <c r="AR355" s="26"/>
      <c r="AS355" s="98"/>
      <c r="AT355" s="20"/>
      <c r="AU355" s="20"/>
      <c r="AV355" s="96">
        <f t="shared" si="163"/>
        <v>3285</v>
      </c>
      <c r="AW355" s="20"/>
      <c r="AX355" s="20">
        <f t="shared" si="170"/>
        <v>0</v>
      </c>
      <c r="AY355" s="20">
        <f t="shared" si="168"/>
        <v>0</v>
      </c>
      <c r="AZ355" s="96">
        <f t="shared" si="171"/>
        <v>1576.8</v>
      </c>
      <c r="BA355" s="96">
        <f t="shared" si="172"/>
        <v>47304</v>
      </c>
      <c r="BB355" s="20"/>
      <c r="BC355" s="20"/>
      <c r="BD355" s="20"/>
      <c r="BE355" s="20">
        <f t="shared" si="169"/>
        <v>0</v>
      </c>
      <c r="BF355" s="99"/>
      <c r="BG355" s="100"/>
      <c r="BH355" s="101"/>
      <c r="BI355" s="20"/>
      <c r="BJ355" s="20"/>
      <c r="BK355" s="64"/>
      <c r="BL355" s="64">
        <f t="shared" si="164"/>
        <v>12</v>
      </c>
      <c r="BM355" s="64">
        <f t="shared" si="165"/>
        <v>12</v>
      </c>
      <c r="BN355" s="64"/>
    </row>
    <row r="356" spans="1:66" s="58" customFormat="1" x14ac:dyDescent="0.45">
      <c r="A356" s="64"/>
      <c r="B356" s="23">
        <v>217</v>
      </c>
      <c r="C356" s="23">
        <v>8</v>
      </c>
      <c r="D356" s="23" t="s">
        <v>781</v>
      </c>
      <c r="E356" s="109" t="s">
        <v>1263</v>
      </c>
      <c r="F356" s="110" t="s">
        <v>344</v>
      </c>
      <c r="G356" s="122" t="s">
        <v>421</v>
      </c>
      <c r="H356" s="108" t="s">
        <v>423</v>
      </c>
      <c r="I356" s="153" t="s">
        <v>559</v>
      </c>
      <c r="J356" s="162"/>
      <c r="K356" s="154"/>
      <c r="L356" s="154"/>
      <c r="M356" s="162"/>
      <c r="N356" s="154"/>
      <c r="O356" s="162"/>
      <c r="P356" s="83"/>
      <c r="Q356" s="83">
        <f>IFERROR(VLOOKUP(N356,入力表リスト!$A$3:$B$82,2,FALSE),0)</f>
        <v>0</v>
      </c>
      <c r="R356" s="83">
        <f t="shared" si="157"/>
        <v>0</v>
      </c>
      <c r="S356" s="83">
        <f t="shared" si="160"/>
        <v>0</v>
      </c>
      <c r="T356" s="155"/>
      <c r="U356" s="98"/>
      <c r="V356" s="83">
        <v>1</v>
      </c>
      <c r="W356" s="24" t="s">
        <v>1352</v>
      </c>
      <c r="X356" s="83"/>
      <c r="Y356" s="83">
        <v>1</v>
      </c>
      <c r="Z356" s="24" t="s">
        <v>1053</v>
      </c>
      <c r="AA356" s="83">
        <v>1</v>
      </c>
      <c r="AB356" s="83">
        <v>3285</v>
      </c>
      <c r="AC356" s="83">
        <f>IFERROR(VLOOKUP(Z356,入力表リスト!$A$3:$B$82,2,FALSE),0)</f>
        <v>40</v>
      </c>
      <c r="AD356" s="83">
        <f t="shared" si="166"/>
        <v>131.4</v>
      </c>
      <c r="AE356" s="83">
        <f t="shared" si="161"/>
        <v>3942</v>
      </c>
      <c r="AF356" s="26" t="s">
        <v>1353</v>
      </c>
      <c r="AG356" s="98"/>
      <c r="AH356" s="83"/>
      <c r="AI356" s="24"/>
      <c r="AJ356" s="83"/>
      <c r="AK356" s="83"/>
      <c r="AL356" s="24"/>
      <c r="AM356" s="83"/>
      <c r="AN356" s="83"/>
      <c r="AO356" s="83">
        <f>IFERROR(VLOOKUP(AL356,入力表リスト!$A$3:$B$82,2,FALSE),0)</f>
        <v>0</v>
      </c>
      <c r="AP356" s="83">
        <f t="shared" si="167"/>
        <v>0</v>
      </c>
      <c r="AQ356" s="83">
        <f t="shared" si="162"/>
        <v>0</v>
      </c>
      <c r="AR356" s="26"/>
      <c r="AS356" s="98"/>
      <c r="AT356" s="20"/>
      <c r="AU356" s="20"/>
      <c r="AV356" s="96">
        <f t="shared" si="163"/>
        <v>3285</v>
      </c>
      <c r="AW356" s="20"/>
      <c r="AX356" s="20">
        <f t="shared" si="170"/>
        <v>0</v>
      </c>
      <c r="AY356" s="20">
        <f t="shared" si="168"/>
        <v>0</v>
      </c>
      <c r="AZ356" s="96">
        <f t="shared" si="171"/>
        <v>131.4</v>
      </c>
      <c r="BA356" s="96">
        <f t="shared" si="172"/>
        <v>3942</v>
      </c>
      <c r="BB356" s="20"/>
      <c r="BC356" s="20"/>
      <c r="BD356" s="20"/>
      <c r="BE356" s="20">
        <f t="shared" si="169"/>
        <v>0</v>
      </c>
      <c r="BF356" s="99"/>
      <c r="BG356" s="100"/>
      <c r="BH356" s="101"/>
      <c r="BI356" s="20"/>
      <c r="BJ356" s="20"/>
      <c r="BK356" s="64"/>
      <c r="BL356" s="64">
        <f t="shared" si="164"/>
        <v>1</v>
      </c>
      <c r="BM356" s="64">
        <f t="shared" si="165"/>
        <v>1</v>
      </c>
      <c r="BN356" s="64"/>
    </row>
    <row r="357" spans="1:66" s="58" customFormat="1" x14ac:dyDescent="0.45">
      <c r="A357" s="64"/>
      <c r="B357" s="23">
        <v>217</v>
      </c>
      <c r="C357" s="23">
        <v>9</v>
      </c>
      <c r="D357" s="23" t="s">
        <v>781</v>
      </c>
      <c r="E357" s="109" t="s">
        <v>1263</v>
      </c>
      <c r="F357" s="110" t="s">
        <v>344</v>
      </c>
      <c r="G357" s="122" t="s">
        <v>421</v>
      </c>
      <c r="H357" s="108" t="s">
        <v>423</v>
      </c>
      <c r="I357" s="153" t="s">
        <v>559</v>
      </c>
      <c r="J357" s="162"/>
      <c r="K357" s="154"/>
      <c r="L357" s="154"/>
      <c r="M357" s="162"/>
      <c r="N357" s="154"/>
      <c r="O357" s="162"/>
      <c r="P357" s="83"/>
      <c r="Q357" s="83">
        <f>IFERROR(VLOOKUP(N357,入力表リスト!$A$3:$B$82,2,FALSE),0)</f>
        <v>0</v>
      </c>
      <c r="R357" s="83">
        <f t="shared" si="157"/>
        <v>0</v>
      </c>
      <c r="S357" s="83">
        <f t="shared" si="160"/>
        <v>0</v>
      </c>
      <c r="T357" s="155"/>
      <c r="U357" s="98"/>
      <c r="V357" s="83">
        <v>6</v>
      </c>
      <c r="W357" s="24" t="s">
        <v>1352</v>
      </c>
      <c r="X357" s="83"/>
      <c r="Y357" s="83">
        <v>3</v>
      </c>
      <c r="Z357" s="24" t="s">
        <v>1356</v>
      </c>
      <c r="AA357" s="83">
        <v>6</v>
      </c>
      <c r="AB357" s="83">
        <v>3285</v>
      </c>
      <c r="AC357" s="83">
        <f>IFERROR(VLOOKUP(Z357,入力表リスト!$A$3:$B$82,2,FALSE),0)</f>
        <v>0</v>
      </c>
      <c r="AD357" s="83">
        <f t="shared" si="166"/>
        <v>0</v>
      </c>
      <c r="AE357" s="83">
        <f t="shared" si="161"/>
        <v>0</v>
      </c>
      <c r="AF357" s="26" t="s">
        <v>1479</v>
      </c>
      <c r="AG357" s="98"/>
      <c r="AH357" s="83"/>
      <c r="AI357" s="24"/>
      <c r="AJ357" s="83"/>
      <c r="AK357" s="83"/>
      <c r="AL357" s="24"/>
      <c r="AM357" s="83"/>
      <c r="AN357" s="83"/>
      <c r="AO357" s="83">
        <f>IFERROR(VLOOKUP(AL357,入力表リスト!$A$3:$B$82,2,FALSE),0)</f>
        <v>0</v>
      </c>
      <c r="AP357" s="83">
        <f t="shared" si="167"/>
        <v>0</v>
      </c>
      <c r="AQ357" s="83">
        <f t="shared" si="162"/>
        <v>0</v>
      </c>
      <c r="AR357" s="26"/>
      <c r="AS357" s="98"/>
      <c r="AT357" s="20"/>
      <c r="AU357" s="20"/>
      <c r="AV357" s="96">
        <f t="shared" si="163"/>
        <v>3285</v>
      </c>
      <c r="AW357" s="20"/>
      <c r="AX357" s="20">
        <f t="shared" si="170"/>
        <v>0</v>
      </c>
      <c r="AY357" s="20">
        <f t="shared" si="168"/>
        <v>0</v>
      </c>
      <c r="AZ357" s="96">
        <f t="shared" si="171"/>
        <v>0</v>
      </c>
      <c r="BA357" s="96">
        <f t="shared" si="172"/>
        <v>0</v>
      </c>
      <c r="BB357" s="20"/>
      <c r="BC357" s="20"/>
      <c r="BD357" s="20"/>
      <c r="BE357" s="20">
        <f t="shared" si="169"/>
        <v>0</v>
      </c>
      <c r="BF357" s="99"/>
      <c r="BG357" s="100"/>
      <c r="BH357" s="101"/>
      <c r="BI357" s="20"/>
      <c r="BJ357" s="20"/>
      <c r="BK357" s="64"/>
      <c r="BL357" s="64">
        <f t="shared" si="164"/>
        <v>6</v>
      </c>
      <c r="BM357" s="64">
        <f t="shared" si="165"/>
        <v>6</v>
      </c>
      <c r="BN357" s="64"/>
    </row>
    <row r="358" spans="1:66" s="58" customFormat="1" x14ac:dyDescent="0.45">
      <c r="A358" s="64"/>
      <c r="B358" s="23">
        <v>217</v>
      </c>
      <c r="C358" s="23">
        <v>10</v>
      </c>
      <c r="D358" s="23" t="s">
        <v>781</v>
      </c>
      <c r="E358" s="109" t="s">
        <v>1263</v>
      </c>
      <c r="F358" s="110" t="s">
        <v>344</v>
      </c>
      <c r="G358" s="122" t="s">
        <v>421</v>
      </c>
      <c r="H358" s="108" t="s">
        <v>423</v>
      </c>
      <c r="I358" s="153" t="s">
        <v>559</v>
      </c>
      <c r="J358" s="162"/>
      <c r="K358" s="154"/>
      <c r="L358" s="154"/>
      <c r="M358" s="162"/>
      <c r="N358" s="154"/>
      <c r="O358" s="162"/>
      <c r="P358" s="83"/>
      <c r="Q358" s="83">
        <f>IFERROR(VLOOKUP(N358,入力表リスト!$A$3:$B$82,2,FALSE),0)</f>
        <v>0</v>
      </c>
      <c r="R358" s="83">
        <f t="shared" si="157"/>
        <v>0</v>
      </c>
      <c r="S358" s="83">
        <f t="shared" si="160"/>
        <v>0</v>
      </c>
      <c r="T358" s="155"/>
      <c r="U358" s="98"/>
      <c r="V358" s="83">
        <v>1</v>
      </c>
      <c r="W358" s="24" t="s">
        <v>1352</v>
      </c>
      <c r="X358" s="83"/>
      <c r="Y358" s="83">
        <v>1</v>
      </c>
      <c r="Z358" s="24" t="s">
        <v>1053</v>
      </c>
      <c r="AA358" s="83">
        <v>1</v>
      </c>
      <c r="AB358" s="83">
        <v>3285</v>
      </c>
      <c r="AC358" s="83">
        <f>IFERROR(VLOOKUP(Z358,入力表リスト!$A$3:$B$82,2,FALSE),0)</f>
        <v>40</v>
      </c>
      <c r="AD358" s="83">
        <f t="shared" si="166"/>
        <v>131.4</v>
      </c>
      <c r="AE358" s="83">
        <f t="shared" si="161"/>
        <v>3942</v>
      </c>
      <c r="AF358" s="26" t="s">
        <v>1354</v>
      </c>
      <c r="AG358" s="98"/>
      <c r="AH358" s="83"/>
      <c r="AI358" s="24"/>
      <c r="AJ358" s="83"/>
      <c r="AK358" s="83"/>
      <c r="AL358" s="24"/>
      <c r="AM358" s="83"/>
      <c r="AN358" s="83"/>
      <c r="AO358" s="83">
        <f>IFERROR(VLOOKUP(AL358,入力表リスト!$A$3:$B$82,2,FALSE),0)</f>
        <v>0</v>
      </c>
      <c r="AP358" s="83">
        <f t="shared" si="167"/>
        <v>0</v>
      </c>
      <c r="AQ358" s="83">
        <f t="shared" si="162"/>
        <v>0</v>
      </c>
      <c r="AR358" s="26"/>
      <c r="AS358" s="98"/>
      <c r="AT358" s="20"/>
      <c r="AU358" s="20"/>
      <c r="AV358" s="96">
        <f t="shared" si="163"/>
        <v>3285</v>
      </c>
      <c r="AW358" s="20"/>
      <c r="AX358" s="20">
        <f t="shared" si="170"/>
        <v>0</v>
      </c>
      <c r="AY358" s="20">
        <f t="shared" si="168"/>
        <v>0</v>
      </c>
      <c r="AZ358" s="96">
        <f t="shared" si="171"/>
        <v>131.4</v>
      </c>
      <c r="BA358" s="96">
        <f t="shared" si="172"/>
        <v>3942</v>
      </c>
      <c r="BB358" s="20"/>
      <c r="BC358" s="20"/>
      <c r="BD358" s="20"/>
      <c r="BE358" s="20">
        <f t="shared" si="169"/>
        <v>0</v>
      </c>
      <c r="BF358" s="99"/>
      <c r="BG358" s="100"/>
      <c r="BH358" s="101"/>
      <c r="BI358" s="20"/>
      <c r="BJ358" s="20"/>
      <c r="BK358" s="64"/>
      <c r="BL358" s="64">
        <f t="shared" si="164"/>
        <v>1</v>
      </c>
      <c r="BM358" s="64">
        <f t="shared" si="165"/>
        <v>1</v>
      </c>
      <c r="BN358" s="64"/>
    </row>
    <row r="359" spans="1:66" s="58" customFormat="1" x14ac:dyDescent="0.45">
      <c r="A359" s="64"/>
      <c r="B359" s="23">
        <v>217</v>
      </c>
      <c r="C359" s="23">
        <v>11</v>
      </c>
      <c r="D359" s="23" t="s">
        <v>781</v>
      </c>
      <c r="E359" s="109" t="s">
        <v>1263</v>
      </c>
      <c r="F359" s="110" t="s">
        <v>344</v>
      </c>
      <c r="G359" s="122" t="s">
        <v>421</v>
      </c>
      <c r="H359" s="108" t="s">
        <v>423</v>
      </c>
      <c r="I359" s="153" t="s">
        <v>559</v>
      </c>
      <c r="J359" s="162"/>
      <c r="K359" s="154"/>
      <c r="L359" s="154"/>
      <c r="M359" s="162"/>
      <c r="N359" s="154"/>
      <c r="O359" s="162"/>
      <c r="P359" s="83"/>
      <c r="Q359" s="83">
        <f>IFERROR(VLOOKUP(N359,入力表リスト!$A$3:$B$82,2,FALSE),0)</f>
        <v>0</v>
      </c>
      <c r="R359" s="83">
        <f t="shared" si="157"/>
        <v>0</v>
      </c>
      <c r="S359" s="83">
        <f t="shared" si="160"/>
        <v>0</v>
      </c>
      <c r="T359" s="155"/>
      <c r="U359" s="98"/>
      <c r="V359" s="83">
        <v>1</v>
      </c>
      <c r="W359" s="24" t="s">
        <v>1352</v>
      </c>
      <c r="X359" s="83"/>
      <c r="Y359" s="83">
        <v>1</v>
      </c>
      <c r="Z359" s="24" t="s">
        <v>1438</v>
      </c>
      <c r="AA359" s="83">
        <v>1</v>
      </c>
      <c r="AB359" s="83">
        <v>3285</v>
      </c>
      <c r="AC359" s="83">
        <f>IFERROR(VLOOKUP(Z359,入力表リスト!$A$3:$B$82,2,FALSE),0)</f>
        <v>35</v>
      </c>
      <c r="AD359" s="83">
        <f t="shared" si="166"/>
        <v>114.97499999999999</v>
      </c>
      <c r="AE359" s="83">
        <f t="shared" si="161"/>
        <v>3449.25</v>
      </c>
      <c r="AF359" s="26" t="s">
        <v>1355</v>
      </c>
      <c r="AG359" s="98"/>
      <c r="AH359" s="83"/>
      <c r="AI359" s="24"/>
      <c r="AJ359" s="83"/>
      <c r="AK359" s="83"/>
      <c r="AL359" s="24"/>
      <c r="AM359" s="83"/>
      <c r="AN359" s="83"/>
      <c r="AO359" s="83">
        <f>IFERROR(VLOOKUP(AL359,入力表リスト!$A$3:$B$82,2,FALSE),0)</f>
        <v>0</v>
      </c>
      <c r="AP359" s="83">
        <f t="shared" si="167"/>
        <v>0</v>
      </c>
      <c r="AQ359" s="83">
        <f t="shared" si="162"/>
        <v>0</v>
      </c>
      <c r="AR359" s="26"/>
      <c r="AS359" s="98"/>
      <c r="AT359" s="20"/>
      <c r="AU359" s="20"/>
      <c r="AV359" s="96">
        <f t="shared" si="163"/>
        <v>3285</v>
      </c>
      <c r="AW359" s="20"/>
      <c r="AX359" s="20">
        <f t="shared" si="170"/>
        <v>0</v>
      </c>
      <c r="AY359" s="20">
        <f t="shared" si="168"/>
        <v>0</v>
      </c>
      <c r="AZ359" s="96">
        <f t="shared" si="171"/>
        <v>114.97499999999999</v>
      </c>
      <c r="BA359" s="96">
        <f t="shared" si="172"/>
        <v>3449.25</v>
      </c>
      <c r="BB359" s="20"/>
      <c r="BC359" s="20"/>
      <c r="BD359" s="20"/>
      <c r="BE359" s="20">
        <f t="shared" si="169"/>
        <v>0</v>
      </c>
      <c r="BF359" s="99"/>
      <c r="BG359" s="100"/>
      <c r="BH359" s="101"/>
      <c r="BI359" s="20"/>
      <c r="BJ359" s="20"/>
      <c r="BK359" s="64"/>
      <c r="BL359" s="64">
        <f t="shared" si="164"/>
        <v>1</v>
      </c>
      <c r="BM359" s="64">
        <f t="shared" si="165"/>
        <v>1</v>
      </c>
      <c r="BN359" s="64"/>
    </row>
    <row r="360" spans="1:66" s="58" customFormat="1" x14ac:dyDescent="0.45">
      <c r="A360" s="64"/>
      <c r="B360" s="23">
        <v>217</v>
      </c>
      <c r="C360" s="23">
        <v>12</v>
      </c>
      <c r="D360" s="23" t="s">
        <v>781</v>
      </c>
      <c r="E360" s="109" t="s">
        <v>1263</v>
      </c>
      <c r="F360" s="110" t="s">
        <v>344</v>
      </c>
      <c r="G360" s="122" t="s">
        <v>421</v>
      </c>
      <c r="H360" s="108" t="s">
        <v>423</v>
      </c>
      <c r="I360" s="153" t="s">
        <v>559</v>
      </c>
      <c r="J360" s="162"/>
      <c r="K360" s="154"/>
      <c r="L360" s="154"/>
      <c r="M360" s="162"/>
      <c r="N360" s="154"/>
      <c r="O360" s="162"/>
      <c r="P360" s="83"/>
      <c r="Q360" s="83">
        <f>IFERROR(VLOOKUP(N360,入力表リスト!$A$3:$B$82,2,FALSE),0)</f>
        <v>0</v>
      </c>
      <c r="R360" s="83">
        <f t="shared" si="157"/>
        <v>0</v>
      </c>
      <c r="S360" s="83">
        <f t="shared" si="160"/>
        <v>0</v>
      </c>
      <c r="T360" s="155"/>
      <c r="U360" s="98"/>
      <c r="V360" s="83">
        <v>2</v>
      </c>
      <c r="W360" s="24" t="s">
        <v>1352</v>
      </c>
      <c r="X360" s="83"/>
      <c r="Y360" s="83">
        <v>2</v>
      </c>
      <c r="Z360" s="24" t="s">
        <v>1056</v>
      </c>
      <c r="AA360" s="83">
        <v>2</v>
      </c>
      <c r="AB360" s="83">
        <v>3285</v>
      </c>
      <c r="AC360" s="83">
        <f>IFERROR(VLOOKUP(Z360,入力表リスト!$A$3:$B$82,2,FALSE),0)</f>
        <v>47</v>
      </c>
      <c r="AD360" s="83">
        <f t="shared" si="166"/>
        <v>308.79000000000002</v>
      </c>
      <c r="AE360" s="83">
        <f t="shared" si="161"/>
        <v>9263.7000000000007</v>
      </c>
      <c r="AF360" s="26" t="s">
        <v>1463</v>
      </c>
      <c r="AG360" s="98"/>
      <c r="AH360" s="83"/>
      <c r="AI360" s="24"/>
      <c r="AJ360" s="83"/>
      <c r="AK360" s="83"/>
      <c r="AL360" s="24"/>
      <c r="AM360" s="83"/>
      <c r="AN360" s="83"/>
      <c r="AO360" s="83">
        <f>IFERROR(VLOOKUP(AL360,入力表リスト!$A$3:$B$82,2,FALSE),0)</f>
        <v>0</v>
      </c>
      <c r="AP360" s="83">
        <f t="shared" si="167"/>
        <v>0</v>
      </c>
      <c r="AQ360" s="83">
        <f t="shared" si="162"/>
        <v>0</v>
      </c>
      <c r="AR360" s="26"/>
      <c r="AS360" s="98"/>
      <c r="AT360" s="20"/>
      <c r="AU360" s="20"/>
      <c r="AV360" s="96">
        <f t="shared" si="163"/>
        <v>3285</v>
      </c>
      <c r="AW360" s="20"/>
      <c r="AX360" s="20">
        <f t="shared" si="170"/>
        <v>0</v>
      </c>
      <c r="AY360" s="20">
        <f t="shared" si="168"/>
        <v>0</v>
      </c>
      <c r="AZ360" s="96">
        <f t="shared" si="171"/>
        <v>308.79000000000002</v>
      </c>
      <c r="BA360" s="96">
        <f t="shared" si="172"/>
        <v>9263.7000000000007</v>
      </c>
      <c r="BB360" s="20"/>
      <c r="BC360" s="20"/>
      <c r="BD360" s="20"/>
      <c r="BE360" s="20">
        <f t="shared" si="169"/>
        <v>0</v>
      </c>
      <c r="BF360" s="99"/>
      <c r="BG360" s="100"/>
      <c r="BH360" s="101"/>
      <c r="BI360" s="20"/>
      <c r="BJ360" s="20"/>
      <c r="BK360" s="64"/>
      <c r="BL360" s="64">
        <f t="shared" si="164"/>
        <v>2</v>
      </c>
      <c r="BM360" s="64">
        <f t="shared" si="165"/>
        <v>2</v>
      </c>
      <c r="BN360" s="64"/>
    </row>
    <row r="361" spans="1:66" s="58" customFormat="1" x14ac:dyDescent="0.45">
      <c r="A361" s="64"/>
      <c r="B361" s="126">
        <v>217</v>
      </c>
      <c r="C361" s="23">
        <v>13</v>
      </c>
      <c r="D361" s="126" t="s">
        <v>781</v>
      </c>
      <c r="E361" s="21" t="s">
        <v>1264</v>
      </c>
      <c r="F361" s="2" t="s">
        <v>344</v>
      </c>
      <c r="G361" s="4" t="s">
        <v>421</v>
      </c>
      <c r="H361" s="3" t="s">
        <v>423</v>
      </c>
      <c r="I361" s="11" t="s">
        <v>559</v>
      </c>
      <c r="J361" s="162"/>
      <c r="K361" s="154"/>
      <c r="L361" s="154"/>
      <c r="M361" s="162"/>
      <c r="N361" s="154"/>
      <c r="O361" s="162"/>
      <c r="P361" s="83"/>
      <c r="Q361" s="83">
        <f>IFERROR(VLOOKUP(N361,入力表リスト!$A$3:$B$82,2,FALSE),0)</f>
        <v>0</v>
      </c>
      <c r="R361" s="83">
        <f t="shared" si="157"/>
        <v>0</v>
      </c>
      <c r="S361" s="83">
        <f t="shared" si="160"/>
        <v>0</v>
      </c>
      <c r="T361" s="155"/>
      <c r="U361" s="98"/>
      <c r="V361" s="83">
        <v>5</v>
      </c>
      <c r="W361" s="24" t="s">
        <v>1352</v>
      </c>
      <c r="X361" s="83"/>
      <c r="Y361" s="83">
        <v>5</v>
      </c>
      <c r="Z361" s="24" t="s">
        <v>1053</v>
      </c>
      <c r="AA361" s="83">
        <v>5</v>
      </c>
      <c r="AB361" s="83">
        <v>3285</v>
      </c>
      <c r="AC361" s="83">
        <f>IFERROR(VLOOKUP(Z361,入力表リスト!$A$3:$B$82,2,FALSE),0)</f>
        <v>40</v>
      </c>
      <c r="AD361" s="83">
        <f t="shared" si="166"/>
        <v>657</v>
      </c>
      <c r="AE361" s="83">
        <f t="shared" si="161"/>
        <v>19710</v>
      </c>
      <c r="AF361" s="26" t="s">
        <v>1426</v>
      </c>
      <c r="AG361" s="98"/>
      <c r="AH361" s="83"/>
      <c r="AI361" s="24"/>
      <c r="AJ361" s="83"/>
      <c r="AK361" s="83"/>
      <c r="AL361" s="24"/>
      <c r="AM361" s="83"/>
      <c r="AN361" s="83"/>
      <c r="AO361" s="83">
        <f>IFERROR(VLOOKUP(AL361,入力表リスト!$A$3:$B$82,2,FALSE),0)</f>
        <v>0</v>
      </c>
      <c r="AP361" s="83">
        <f t="shared" si="167"/>
        <v>0</v>
      </c>
      <c r="AQ361" s="83">
        <f t="shared" si="162"/>
        <v>0</v>
      </c>
      <c r="AR361" s="26"/>
      <c r="AS361" s="98"/>
      <c r="AT361" s="20"/>
      <c r="AU361" s="20"/>
      <c r="AV361" s="96">
        <f t="shared" si="163"/>
        <v>3285</v>
      </c>
      <c r="AW361" s="20"/>
      <c r="AX361" s="20">
        <f t="shared" si="170"/>
        <v>0</v>
      </c>
      <c r="AY361" s="20">
        <f t="shared" si="168"/>
        <v>0</v>
      </c>
      <c r="AZ361" s="96">
        <f t="shared" si="171"/>
        <v>657</v>
      </c>
      <c r="BA361" s="96">
        <f t="shared" si="172"/>
        <v>19710</v>
      </c>
      <c r="BB361" s="20"/>
      <c r="BC361" s="20"/>
      <c r="BD361" s="20"/>
      <c r="BE361" s="20">
        <f t="shared" si="169"/>
        <v>0</v>
      </c>
      <c r="BF361" s="99"/>
      <c r="BG361" s="100"/>
      <c r="BH361" s="101"/>
      <c r="BI361" s="20"/>
      <c r="BJ361" s="20"/>
      <c r="BK361" s="64"/>
      <c r="BL361" s="64">
        <f t="shared" si="164"/>
        <v>5</v>
      </c>
      <c r="BM361" s="64">
        <f t="shared" si="165"/>
        <v>5</v>
      </c>
      <c r="BN361" s="64"/>
    </row>
    <row r="362" spans="1:66" s="58" customFormat="1" x14ac:dyDescent="0.45">
      <c r="A362" s="64"/>
      <c r="B362" s="48">
        <v>218</v>
      </c>
      <c r="C362" s="48"/>
      <c r="D362" s="48" t="s">
        <v>781</v>
      </c>
      <c r="E362" s="19" t="s">
        <v>10</v>
      </c>
      <c r="F362" s="2" t="s">
        <v>213</v>
      </c>
      <c r="G362" s="4" t="s">
        <v>414</v>
      </c>
      <c r="H362" s="3" t="s">
        <v>424</v>
      </c>
      <c r="I362" s="11" t="s">
        <v>431</v>
      </c>
      <c r="J362" s="83">
        <v>7</v>
      </c>
      <c r="K362" s="24" t="s">
        <v>1117</v>
      </c>
      <c r="L362" s="24"/>
      <c r="M362" s="83">
        <v>7</v>
      </c>
      <c r="N362" s="24" t="s">
        <v>1118</v>
      </c>
      <c r="O362" s="83">
        <v>7</v>
      </c>
      <c r="P362" s="83">
        <v>3285</v>
      </c>
      <c r="Q362" s="83">
        <f>IFERROR(VLOOKUP(N362,入力表リスト!$A$3:$B$82,2,FALSE),0)</f>
        <v>200</v>
      </c>
      <c r="R362" s="83">
        <f t="shared" si="157"/>
        <v>4599</v>
      </c>
      <c r="S362" s="83">
        <f t="shared" si="160"/>
        <v>137970</v>
      </c>
      <c r="T362" s="26"/>
      <c r="U362" s="98"/>
      <c r="V362" s="83"/>
      <c r="W362" s="24"/>
      <c r="X362" s="83"/>
      <c r="Y362" s="83"/>
      <c r="Z362" s="24"/>
      <c r="AA362" s="83"/>
      <c r="AB362" s="83"/>
      <c r="AC362" s="83">
        <f>IFERROR(VLOOKUP(Z362,入力表リスト!$A$3:$B$82,2,FALSE),0)</f>
        <v>0</v>
      </c>
      <c r="AD362" s="83">
        <f t="shared" si="166"/>
        <v>0</v>
      </c>
      <c r="AE362" s="83">
        <f t="shared" si="161"/>
        <v>0</v>
      </c>
      <c r="AF362" s="26"/>
      <c r="AG362" s="98"/>
      <c r="AH362" s="83"/>
      <c r="AI362" s="24"/>
      <c r="AJ362" s="83"/>
      <c r="AK362" s="83"/>
      <c r="AL362" s="24"/>
      <c r="AM362" s="83"/>
      <c r="AN362" s="83"/>
      <c r="AO362" s="83">
        <f>IFERROR(VLOOKUP(AL362,入力表リスト!$A$3:$B$82,2,FALSE),0)</f>
        <v>0</v>
      </c>
      <c r="AP362" s="83">
        <f t="shared" si="167"/>
        <v>0</v>
      </c>
      <c r="AQ362" s="83">
        <f t="shared" si="162"/>
        <v>0</v>
      </c>
      <c r="AR362" s="26"/>
      <c r="AS362" s="98"/>
      <c r="AT362" s="20"/>
      <c r="AU362" s="20"/>
      <c r="AV362" s="96">
        <f t="shared" si="163"/>
        <v>3285</v>
      </c>
      <c r="AW362" s="20"/>
      <c r="AX362" s="20">
        <f t="shared" si="170"/>
        <v>0</v>
      </c>
      <c r="AY362" s="20">
        <f t="shared" si="168"/>
        <v>0</v>
      </c>
      <c r="AZ362" s="96">
        <f t="shared" si="171"/>
        <v>4599</v>
      </c>
      <c r="BA362" s="96">
        <f t="shared" si="172"/>
        <v>137970</v>
      </c>
      <c r="BB362" s="20"/>
      <c r="BC362" s="20"/>
      <c r="BD362" s="20"/>
      <c r="BE362" s="20">
        <f t="shared" si="169"/>
        <v>0</v>
      </c>
      <c r="BF362" s="99"/>
      <c r="BG362" s="100"/>
      <c r="BH362" s="101"/>
      <c r="BI362" s="102" t="s">
        <v>787</v>
      </c>
      <c r="BJ362" s="103">
        <v>0</v>
      </c>
      <c r="BK362" s="64"/>
      <c r="BL362" s="64">
        <f t="shared" si="164"/>
        <v>7</v>
      </c>
      <c r="BM362" s="64">
        <f t="shared" si="165"/>
        <v>7</v>
      </c>
      <c r="BN362" s="64"/>
    </row>
    <row r="363" spans="1:66" s="58" customFormat="1" x14ac:dyDescent="0.45">
      <c r="A363" s="64"/>
      <c r="B363" s="48">
        <v>219</v>
      </c>
      <c r="C363" s="48"/>
      <c r="D363" s="48" t="s">
        <v>781</v>
      </c>
      <c r="E363" s="19" t="s">
        <v>630</v>
      </c>
      <c r="F363" s="2" t="s">
        <v>668</v>
      </c>
      <c r="G363" s="4" t="s">
        <v>415</v>
      </c>
      <c r="H363" s="3" t="s">
        <v>707</v>
      </c>
      <c r="I363" s="11" t="s">
        <v>711</v>
      </c>
      <c r="J363" s="83">
        <v>1</v>
      </c>
      <c r="K363" s="24" t="s">
        <v>1119</v>
      </c>
      <c r="L363" s="24"/>
      <c r="M363" s="83">
        <v>1</v>
      </c>
      <c r="N363" s="24" t="s">
        <v>1389</v>
      </c>
      <c r="O363" s="83">
        <v>1</v>
      </c>
      <c r="P363" s="83">
        <v>3285</v>
      </c>
      <c r="Q363" s="83">
        <f>IFERROR(VLOOKUP(N363,入力表リスト!$A$3:$B$82,2,FALSE),0)</f>
        <v>300</v>
      </c>
      <c r="R363" s="83">
        <f t="shared" si="157"/>
        <v>985.5</v>
      </c>
      <c r="S363" s="83">
        <f t="shared" si="160"/>
        <v>29565</v>
      </c>
      <c r="T363" s="26"/>
      <c r="U363" s="98"/>
      <c r="V363" s="83"/>
      <c r="W363" s="24"/>
      <c r="X363" s="83"/>
      <c r="Y363" s="83"/>
      <c r="Z363" s="24"/>
      <c r="AA363" s="83"/>
      <c r="AB363" s="83"/>
      <c r="AC363" s="83">
        <f>IFERROR(VLOOKUP(Z363,入力表リスト!$A$3:$B$82,2,FALSE),0)</f>
        <v>0</v>
      </c>
      <c r="AD363" s="83">
        <f t="shared" si="166"/>
        <v>0</v>
      </c>
      <c r="AE363" s="83">
        <f t="shared" si="161"/>
        <v>0</v>
      </c>
      <c r="AF363" s="26"/>
      <c r="AG363" s="98"/>
      <c r="AH363" s="83"/>
      <c r="AI363" s="24"/>
      <c r="AJ363" s="83"/>
      <c r="AK363" s="83"/>
      <c r="AL363" s="24"/>
      <c r="AM363" s="83"/>
      <c r="AN363" s="83"/>
      <c r="AO363" s="83">
        <f>IFERROR(VLOOKUP(AL363,入力表リスト!$A$3:$B$82,2,FALSE),0)</f>
        <v>0</v>
      </c>
      <c r="AP363" s="83">
        <f t="shared" si="167"/>
        <v>0</v>
      </c>
      <c r="AQ363" s="83">
        <f t="shared" si="162"/>
        <v>0</v>
      </c>
      <c r="AR363" s="26"/>
      <c r="AS363" s="98"/>
      <c r="AT363" s="20"/>
      <c r="AU363" s="20"/>
      <c r="AV363" s="96">
        <f t="shared" si="163"/>
        <v>3285</v>
      </c>
      <c r="AW363" s="20"/>
      <c r="AX363" s="20">
        <f t="shared" si="170"/>
        <v>0</v>
      </c>
      <c r="AY363" s="20">
        <f t="shared" si="168"/>
        <v>0</v>
      </c>
      <c r="AZ363" s="96">
        <f t="shared" si="171"/>
        <v>985.5</v>
      </c>
      <c r="BA363" s="96">
        <f t="shared" si="172"/>
        <v>29565</v>
      </c>
      <c r="BB363" s="20"/>
      <c r="BC363" s="20"/>
      <c r="BD363" s="20"/>
      <c r="BE363" s="20">
        <f t="shared" si="169"/>
        <v>0</v>
      </c>
      <c r="BF363" s="99"/>
      <c r="BG363" s="100"/>
      <c r="BH363" s="101"/>
      <c r="BI363" s="20"/>
      <c r="BJ363" s="20"/>
      <c r="BK363" s="64"/>
      <c r="BL363" s="64">
        <f t="shared" si="164"/>
        <v>1</v>
      </c>
      <c r="BM363" s="64">
        <f t="shared" si="165"/>
        <v>1</v>
      </c>
      <c r="BN363" s="64"/>
    </row>
    <row r="364" spans="1:66" s="58" customFormat="1" x14ac:dyDescent="0.45">
      <c r="A364" s="64"/>
      <c r="B364" s="48">
        <v>220</v>
      </c>
      <c r="C364" s="48"/>
      <c r="D364" s="48" t="s">
        <v>781</v>
      </c>
      <c r="E364" s="19" t="s">
        <v>14</v>
      </c>
      <c r="F364" s="2" t="s">
        <v>805</v>
      </c>
      <c r="G364" s="4" t="s">
        <v>414</v>
      </c>
      <c r="H364" s="3" t="s">
        <v>424</v>
      </c>
      <c r="I364" s="11" t="s">
        <v>433</v>
      </c>
      <c r="J364" s="83">
        <v>1</v>
      </c>
      <c r="K364" s="24" t="s">
        <v>868</v>
      </c>
      <c r="L364" s="24"/>
      <c r="M364" s="83">
        <v>1</v>
      </c>
      <c r="N364" s="24" t="s">
        <v>888</v>
      </c>
      <c r="O364" s="83">
        <v>1</v>
      </c>
      <c r="P364" s="83">
        <v>3285</v>
      </c>
      <c r="Q364" s="83">
        <f>IFERROR(VLOOKUP(N364,入力表リスト!$A$3:$B$82,2,FALSE),0)</f>
        <v>200</v>
      </c>
      <c r="R364" s="83">
        <f t="shared" si="157"/>
        <v>657</v>
      </c>
      <c r="S364" s="83">
        <f t="shared" si="160"/>
        <v>19710</v>
      </c>
      <c r="T364" s="26"/>
      <c r="U364" s="98"/>
      <c r="V364" s="83"/>
      <c r="W364" s="24"/>
      <c r="X364" s="83"/>
      <c r="Y364" s="83"/>
      <c r="Z364" s="24"/>
      <c r="AA364" s="83"/>
      <c r="AB364" s="83"/>
      <c r="AC364" s="83">
        <f>IFERROR(VLOOKUP(Z364,入力表リスト!$A$3:$B$82,2,FALSE),0)</f>
        <v>0</v>
      </c>
      <c r="AD364" s="83">
        <f t="shared" si="166"/>
        <v>0</v>
      </c>
      <c r="AE364" s="83">
        <f t="shared" si="161"/>
        <v>0</v>
      </c>
      <c r="AF364" s="26"/>
      <c r="AG364" s="98"/>
      <c r="AH364" s="83"/>
      <c r="AI364" s="24"/>
      <c r="AJ364" s="83"/>
      <c r="AK364" s="83"/>
      <c r="AL364" s="24"/>
      <c r="AM364" s="83"/>
      <c r="AN364" s="83"/>
      <c r="AO364" s="83">
        <f>IFERROR(VLOOKUP(AL364,入力表リスト!$A$3:$B$82,2,FALSE),0)</f>
        <v>0</v>
      </c>
      <c r="AP364" s="83">
        <f t="shared" si="167"/>
        <v>0</v>
      </c>
      <c r="AQ364" s="83">
        <f t="shared" si="162"/>
        <v>0</v>
      </c>
      <c r="AR364" s="26"/>
      <c r="AS364" s="98"/>
      <c r="AT364" s="20"/>
      <c r="AU364" s="20"/>
      <c r="AV364" s="96">
        <f t="shared" si="163"/>
        <v>3285</v>
      </c>
      <c r="AW364" s="20"/>
      <c r="AX364" s="20">
        <f t="shared" si="170"/>
        <v>0</v>
      </c>
      <c r="AY364" s="20">
        <f t="shared" si="168"/>
        <v>0</v>
      </c>
      <c r="AZ364" s="96">
        <f t="shared" si="171"/>
        <v>657</v>
      </c>
      <c r="BA364" s="96">
        <f t="shared" si="172"/>
        <v>19710</v>
      </c>
      <c r="BB364" s="20"/>
      <c r="BC364" s="20"/>
      <c r="BD364" s="20"/>
      <c r="BE364" s="20">
        <f t="shared" si="169"/>
        <v>0</v>
      </c>
      <c r="BF364" s="99"/>
      <c r="BG364" s="100"/>
      <c r="BH364" s="101"/>
      <c r="BI364" s="20"/>
      <c r="BJ364" s="20"/>
      <c r="BK364" s="64"/>
      <c r="BL364" s="64">
        <f t="shared" si="164"/>
        <v>1</v>
      </c>
      <c r="BM364" s="64">
        <f t="shared" si="165"/>
        <v>1</v>
      </c>
      <c r="BN364" s="64"/>
    </row>
    <row r="365" spans="1:66" s="58" customFormat="1" x14ac:dyDescent="0.45">
      <c r="A365" s="64"/>
      <c r="B365" s="48">
        <v>221</v>
      </c>
      <c r="C365" s="130"/>
      <c r="D365" s="130" t="s">
        <v>781</v>
      </c>
      <c r="E365" s="107" t="s">
        <v>631</v>
      </c>
      <c r="F365" s="2" t="s">
        <v>669</v>
      </c>
      <c r="G365" s="4" t="s">
        <v>414</v>
      </c>
      <c r="H365" s="3" t="s">
        <v>424</v>
      </c>
      <c r="I365" s="11" t="s">
        <v>712</v>
      </c>
      <c r="J365" s="83">
        <v>1</v>
      </c>
      <c r="K365" s="24" t="s">
        <v>807</v>
      </c>
      <c r="L365" s="24"/>
      <c r="M365" s="83">
        <v>1</v>
      </c>
      <c r="N365" s="24" t="s">
        <v>1243</v>
      </c>
      <c r="O365" s="83">
        <v>1</v>
      </c>
      <c r="P365" s="83">
        <v>3285</v>
      </c>
      <c r="Q365" s="83">
        <f>IFERROR(VLOOKUP(N365,入力表リスト!$A$3:$B$82,2,FALSE),0)</f>
        <v>200</v>
      </c>
      <c r="R365" s="83">
        <f t="shared" si="157"/>
        <v>657</v>
      </c>
      <c r="S365" s="83">
        <f t="shared" si="160"/>
        <v>19710</v>
      </c>
      <c r="T365" s="26"/>
      <c r="U365" s="98"/>
      <c r="V365" s="83"/>
      <c r="W365" s="24"/>
      <c r="X365" s="83"/>
      <c r="Y365" s="83"/>
      <c r="Z365" s="24"/>
      <c r="AA365" s="83"/>
      <c r="AB365" s="83"/>
      <c r="AC365" s="83">
        <f>IFERROR(VLOOKUP(Z365,入力表リスト!$A$3:$B$82,2,FALSE),0)</f>
        <v>0</v>
      </c>
      <c r="AD365" s="83">
        <f t="shared" si="166"/>
        <v>0</v>
      </c>
      <c r="AE365" s="83">
        <f t="shared" si="161"/>
        <v>0</v>
      </c>
      <c r="AF365" s="26"/>
      <c r="AG365" s="98"/>
      <c r="AH365" s="83"/>
      <c r="AI365" s="24"/>
      <c r="AJ365" s="83"/>
      <c r="AK365" s="83"/>
      <c r="AL365" s="24"/>
      <c r="AM365" s="83"/>
      <c r="AN365" s="83"/>
      <c r="AO365" s="83">
        <f>IFERROR(VLOOKUP(AL365,入力表リスト!$A$3:$B$82,2,FALSE),0)</f>
        <v>0</v>
      </c>
      <c r="AP365" s="83">
        <f t="shared" si="167"/>
        <v>0</v>
      </c>
      <c r="AQ365" s="83">
        <f t="shared" si="162"/>
        <v>0</v>
      </c>
      <c r="AR365" s="26"/>
      <c r="AS365" s="98"/>
      <c r="AT365" s="20"/>
      <c r="AU365" s="20"/>
      <c r="AV365" s="96">
        <f t="shared" si="163"/>
        <v>3285</v>
      </c>
      <c r="AW365" s="20"/>
      <c r="AX365" s="20">
        <f t="shared" si="170"/>
        <v>0</v>
      </c>
      <c r="AY365" s="20">
        <f t="shared" si="168"/>
        <v>0</v>
      </c>
      <c r="AZ365" s="96">
        <f t="shared" si="171"/>
        <v>657</v>
      </c>
      <c r="BA365" s="96">
        <f t="shared" si="172"/>
        <v>19710</v>
      </c>
      <c r="BB365" s="20"/>
      <c r="BC365" s="20"/>
      <c r="BD365" s="20"/>
      <c r="BE365" s="20">
        <f t="shared" si="169"/>
        <v>0</v>
      </c>
      <c r="BF365" s="99"/>
      <c r="BG365" s="100"/>
      <c r="BH365" s="101"/>
      <c r="BI365" s="20"/>
      <c r="BJ365" s="20"/>
      <c r="BK365" s="64"/>
      <c r="BL365" s="64">
        <f t="shared" si="164"/>
        <v>1</v>
      </c>
      <c r="BM365" s="64">
        <f t="shared" si="165"/>
        <v>1</v>
      </c>
      <c r="BN365" s="64"/>
    </row>
    <row r="366" spans="1:66" s="58" customFormat="1" x14ac:dyDescent="0.45">
      <c r="A366" s="64"/>
      <c r="B366" s="48">
        <v>222</v>
      </c>
      <c r="C366" s="130"/>
      <c r="D366" s="130" t="s">
        <v>781</v>
      </c>
      <c r="E366" s="107" t="s">
        <v>17</v>
      </c>
      <c r="F366" s="2" t="s">
        <v>219</v>
      </c>
      <c r="G366" s="4" t="s">
        <v>414</v>
      </c>
      <c r="H366" s="3" t="s">
        <v>424</v>
      </c>
      <c r="I366" s="11" t="s">
        <v>436</v>
      </c>
      <c r="J366" s="83">
        <v>1</v>
      </c>
      <c r="K366" s="24" t="s">
        <v>1422</v>
      </c>
      <c r="L366" s="24"/>
      <c r="M366" s="83">
        <v>1</v>
      </c>
      <c r="N366" s="24" t="s">
        <v>1501</v>
      </c>
      <c r="O366" s="83">
        <v>1</v>
      </c>
      <c r="P366" s="83">
        <v>3285</v>
      </c>
      <c r="Q366" s="83">
        <f>IFERROR(VLOOKUP(N366,入力表リスト!$A$3:$B$82,2,FALSE),0)</f>
        <v>300</v>
      </c>
      <c r="R366" s="83">
        <f t="shared" si="157"/>
        <v>985.5</v>
      </c>
      <c r="S366" s="83">
        <f t="shared" si="160"/>
        <v>29565</v>
      </c>
      <c r="T366" s="26"/>
      <c r="U366" s="98"/>
      <c r="V366" s="83"/>
      <c r="W366" s="24"/>
      <c r="X366" s="83"/>
      <c r="Y366" s="83"/>
      <c r="Z366" s="24"/>
      <c r="AA366" s="83"/>
      <c r="AB366" s="83"/>
      <c r="AC366" s="83">
        <f>IFERROR(VLOOKUP(Z366,入力表リスト!$A$3:$B$82,2,FALSE),0)</f>
        <v>0</v>
      </c>
      <c r="AD366" s="83">
        <f t="shared" si="166"/>
        <v>0</v>
      </c>
      <c r="AE366" s="83">
        <f t="shared" si="161"/>
        <v>0</v>
      </c>
      <c r="AF366" s="26"/>
      <c r="AG366" s="98"/>
      <c r="AH366" s="83"/>
      <c r="AI366" s="24"/>
      <c r="AJ366" s="83"/>
      <c r="AK366" s="83"/>
      <c r="AL366" s="24"/>
      <c r="AM366" s="83"/>
      <c r="AN366" s="83"/>
      <c r="AO366" s="83">
        <f>IFERROR(VLOOKUP(AL366,入力表リスト!$A$3:$B$82,2,FALSE),0)</f>
        <v>0</v>
      </c>
      <c r="AP366" s="83">
        <f t="shared" si="167"/>
        <v>0</v>
      </c>
      <c r="AQ366" s="83">
        <f t="shared" si="162"/>
        <v>0</v>
      </c>
      <c r="AR366" s="26"/>
      <c r="AS366" s="98"/>
      <c r="AT366" s="20"/>
      <c r="AU366" s="20"/>
      <c r="AV366" s="96">
        <f t="shared" si="163"/>
        <v>3285</v>
      </c>
      <c r="AW366" s="20"/>
      <c r="AX366" s="20">
        <f t="shared" si="170"/>
        <v>0</v>
      </c>
      <c r="AY366" s="20">
        <f t="shared" si="168"/>
        <v>0</v>
      </c>
      <c r="AZ366" s="96">
        <f t="shared" si="171"/>
        <v>985.5</v>
      </c>
      <c r="BA366" s="96">
        <f t="shared" si="172"/>
        <v>29565</v>
      </c>
      <c r="BB366" s="20"/>
      <c r="BC366" s="20"/>
      <c r="BD366" s="20"/>
      <c r="BE366" s="20">
        <f t="shared" si="169"/>
        <v>0</v>
      </c>
      <c r="BF366" s="99"/>
      <c r="BG366" s="100"/>
      <c r="BH366" s="101"/>
      <c r="BI366" s="20"/>
      <c r="BJ366" s="20"/>
      <c r="BK366" s="64"/>
      <c r="BL366" s="64">
        <f t="shared" si="164"/>
        <v>1</v>
      </c>
      <c r="BM366" s="64">
        <f t="shared" si="165"/>
        <v>1</v>
      </c>
      <c r="BN366" s="64"/>
    </row>
    <row r="367" spans="1:66" s="58" customFormat="1" x14ac:dyDescent="0.45">
      <c r="A367" s="64"/>
      <c r="B367" s="48">
        <v>223</v>
      </c>
      <c r="C367" s="48"/>
      <c r="D367" s="48" t="s">
        <v>781</v>
      </c>
      <c r="E367" s="19" t="s">
        <v>18</v>
      </c>
      <c r="F367" s="2" t="s">
        <v>220</v>
      </c>
      <c r="G367" s="4" t="s">
        <v>414</v>
      </c>
      <c r="H367" s="3" t="s">
        <v>424</v>
      </c>
      <c r="I367" s="11" t="s">
        <v>437</v>
      </c>
      <c r="J367" s="83">
        <v>4</v>
      </c>
      <c r="K367" s="24" t="s">
        <v>1513</v>
      </c>
      <c r="L367" s="24"/>
      <c r="M367" s="83">
        <v>4</v>
      </c>
      <c r="N367" s="24" t="s">
        <v>886</v>
      </c>
      <c r="O367" s="83">
        <v>4</v>
      </c>
      <c r="P367" s="83">
        <v>3285</v>
      </c>
      <c r="Q367" s="83">
        <f>IFERROR(VLOOKUP(N367,入力表リスト!$A$3:$B$82,2,FALSE),0)</f>
        <v>100</v>
      </c>
      <c r="R367" s="83">
        <f t="shared" si="157"/>
        <v>1314</v>
      </c>
      <c r="S367" s="83">
        <f t="shared" si="160"/>
        <v>39420</v>
      </c>
      <c r="T367" s="26"/>
      <c r="U367" s="98"/>
      <c r="V367" s="83"/>
      <c r="W367" s="24"/>
      <c r="X367" s="83"/>
      <c r="Y367" s="83"/>
      <c r="Z367" s="24"/>
      <c r="AA367" s="83"/>
      <c r="AB367" s="83"/>
      <c r="AC367" s="83">
        <f>IFERROR(VLOOKUP(Z367,入力表リスト!$A$3:$B$82,2,FALSE),0)</f>
        <v>0</v>
      </c>
      <c r="AD367" s="83">
        <f t="shared" si="166"/>
        <v>0</v>
      </c>
      <c r="AE367" s="83">
        <f t="shared" si="161"/>
        <v>0</v>
      </c>
      <c r="AF367" s="26"/>
      <c r="AG367" s="98"/>
      <c r="AH367" s="83"/>
      <c r="AI367" s="24"/>
      <c r="AJ367" s="83"/>
      <c r="AK367" s="83"/>
      <c r="AL367" s="24"/>
      <c r="AM367" s="83"/>
      <c r="AN367" s="83"/>
      <c r="AO367" s="83">
        <f>IFERROR(VLOOKUP(AL367,入力表リスト!$A$3:$B$82,2,FALSE),0)</f>
        <v>0</v>
      </c>
      <c r="AP367" s="83">
        <f t="shared" si="167"/>
        <v>0</v>
      </c>
      <c r="AQ367" s="83">
        <f t="shared" si="162"/>
        <v>0</v>
      </c>
      <c r="AR367" s="26"/>
      <c r="AS367" s="98"/>
      <c r="AT367" s="20"/>
      <c r="AU367" s="20"/>
      <c r="AV367" s="96">
        <f t="shared" si="163"/>
        <v>3285</v>
      </c>
      <c r="AW367" s="20"/>
      <c r="AX367" s="20">
        <f t="shared" si="170"/>
        <v>0</v>
      </c>
      <c r="AY367" s="20">
        <f t="shared" si="168"/>
        <v>0</v>
      </c>
      <c r="AZ367" s="96">
        <f t="shared" si="171"/>
        <v>1314</v>
      </c>
      <c r="BA367" s="96">
        <f t="shared" si="172"/>
        <v>39420</v>
      </c>
      <c r="BB367" s="20"/>
      <c r="BC367" s="20"/>
      <c r="BD367" s="20"/>
      <c r="BE367" s="20">
        <f t="shared" si="169"/>
        <v>0</v>
      </c>
      <c r="BF367" s="99"/>
      <c r="BG367" s="100"/>
      <c r="BH367" s="101"/>
      <c r="BI367" s="102" t="s">
        <v>787</v>
      </c>
      <c r="BJ367" s="103">
        <v>178</v>
      </c>
      <c r="BK367" s="64"/>
      <c r="BL367" s="64">
        <f t="shared" si="164"/>
        <v>4</v>
      </c>
      <c r="BM367" s="64">
        <f t="shared" si="165"/>
        <v>4</v>
      </c>
      <c r="BN367" s="64"/>
    </row>
    <row r="368" spans="1:66" s="58" customFormat="1" x14ac:dyDescent="0.45">
      <c r="A368" s="64"/>
      <c r="B368" s="48">
        <v>224</v>
      </c>
      <c r="C368" s="48"/>
      <c r="D368" s="48" t="s">
        <v>781</v>
      </c>
      <c r="E368" s="19" t="s">
        <v>19</v>
      </c>
      <c r="F368" s="2" t="s">
        <v>221</v>
      </c>
      <c r="G368" s="4" t="s">
        <v>414</v>
      </c>
      <c r="H368" s="3" t="s">
        <v>424</v>
      </c>
      <c r="I368" s="11" t="s">
        <v>438</v>
      </c>
      <c r="J368" s="83">
        <v>3</v>
      </c>
      <c r="K368" s="24" t="s">
        <v>1513</v>
      </c>
      <c r="L368" s="24"/>
      <c r="M368" s="83">
        <v>3</v>
      </c>
      <c r="N368" s="24" t="s">
        <v>886</v>
      </c>
      <c r="O368" s="83">
        <v>3</v>
      </c>
      <c r="P368" s="83">
        <v>3285</v>
      </c>
      <c r="Q368" s="83">
        <f>IFERROR(VLOOKUP(N368,入力表リスト!$A$3:$B$82,2,FALSE),0)</f>
        <v>100</v>
      </c>
      <c r="R368" s="83">
        <f t="shared" si="157"/>
        <v>985.5</v>
      </c>
      <c r="S368" s="83">
        <f t="shared" si="160"/>
        <v>29565</v>
      </c>
      <c r="T368" s="26"/>
      <c r="U368" s="98"/>
      <c r="V368" s="83"/>
      <c r="W368" s="24"/>
      <c r="X368" s="83"/>
      <c r="Y368" s="83"/>
      <c r="Z368" s="24"/>
      <c r="AA368" s="83"/>
      <c r="AB368" s="83"/>
      <c r="AC368" s="83">
        <f>IFERROR(VLOOKUP(Z368,入力表リスト!$A$3:$B$82,2,FALSE),0)</f>
        <v>0</v>
      </c>
      <c r="AD368" s="83">
        <f t="shared" si="166"/>
        <v>0</v>
      </c>
      <c r="AE368" s="83">
        <f t="shared" si="161"/>
        <v>0</v>
      </c>
      <c r="AF368" s="26"/>
      <c r="AG368" s="98"/>
      <c r="AH368" s="83"/>
      <c r="AI368" s="24"/>
      <c r="AJ368" s="83"/>
      <c r="AK368" s="83"/>
      <c r="AL368" s="24"/>
      <c r="AM368" s="83"/>
      <c r="AN368" s="83"/>
      <c r="AO368" s="83">
        <f>IFERROR(VLOOKUP(AL368,入力表リスト!$A$3:$B$82,2,FALSE),0)</f>
        <v>0</v>
      </c>
      <c r="AP368" s="83">
        <f t="shared" si="167"/>
        <v>0</v>
      </c>
      <c r="AQ368" s="83">
        <f t="shared" si="162"/>
        <v>0</v>
      </c>
      <c r="AR368" s="26"/>
      <c r="AS368" s="98"/>
      <c r="AT368" s="20"/>
      <c r="AU368" s="20"/>
      <c r="AV368" s="96">
        <f t="shared" si="163"/>
        <v>3285</v>
      </c>
      <c r="AW368" s="20"/>
      <c r="AX368" s="20">
        <f t="shared" si="170"/>
        <v>0</v>
      </c>
      <c r="AY368" s="20">
        <f t="shared" si="168"/>
        <v>0</v>
      </c>
      <c r="AZ368" s="96">
        <f t="shared" si="171"/>
        <v>985.5</v>
      </c>
      <c r="BA368" s="96">
        <f t="shared" si="172"/>
        <v>29565</v>
      </c>
      <c r="BB368" s="20"/>
      <c r="BC368" s="20"/>
      <c r="BD368" s="20"/>
      <c r="BE368" s="20">
        <f t="shared" si="169"/>
        <v>0</v>
      </c>
      <c r="BF368" s="99"/>
      <c r="BG368" s="100"/>
      <c r="BH368" s="101"/>
      <c r="BI368" s="102" t="s">
        <v>788</v>
      </c>
      <c r="BJ368" s="103">
        <v>55</v>
      </c>
      <c r="BK368" s="64"/>
      <c r="BL368" s="64">
        <f t="shared" si="164"/>
        <v>3</v>
      </c>
      <c r="BM368" s="64">
        <f t="shared" si="165"/>
        <v>3</v>
      </c>
      <c r="BN368" s="64"/>
    </row>
    <row r="369" spans="1:66" s="58" customFormat="1" x14ac:dyDescent="0.45">
      <c r="A369" s="64"/>
      <c r="B369" s="48">
        <v>225</v>
      </c>
      <c r="C369" s="48"/>
      <c r="D369" s="48" t="s">
        <v>781</v>
      </c>
      <c r="E369" s="19" t="s">
        <v>28</v>
      </c>
      <c r="F369" s="2" t="s">
        <v>230</v>
      </c>
      <c r="G369" s="4" t="s">
        <v>414</v>
      </c>
      <c r="H369" s="3" t="s">
        <v>424</v>
      </c>
      <c r="I369" s="11" t="s">
        <v>445</v>
      </c>
      <c r="J369" s="83">
        <v>2</v>
      </c>
      <c r="K369" s="24" t="s">
        <v>1514</v>
      </c>
      <c r="L369" s="24"/>
      <c r="M369" s="83">
        <v>2</v>
      </c>
      <c r="N369" s="24" t="s">
        <v>1390</v>
      </c>
      <c r="O369" s="83">
        <v>2</v>
      </c>
      <c r="P369" s="83">
        <v>3285</v>
      </c>
      <c r="Q369" s="83">
        <f>IFERROR(VLOOKUP(N369,入力表リスト!$A$3:$B$82,2,FALSE),0)</f>
        <v>250</v>
      </c>
      <c r="R369" s="83">
        <f t="shared" si="157"/>
        <v>1642.5</v>
      </c>
      <c r="S369" s="83">
        <f t="shared" si="160"/>
        <v>49275</v>
      </c>
      <c r="T369" s="26"/>
      <c r="U369" s="98"/>
      <c r="V369" s="83"/>
      <c r="W369" s="24"/>
      <c r="X369" s="83"/>
      <c r="Y369" s="83"/>
      <c r="Z369" s="24"/>
      <c r="AA369" s="83"/>
      <c r="AB369" s="83"/>
      <c r="AC369" s="83">
        <f>IFERROR(VLOOKUP(Z369,入力表リスト!$A$3:$B$82,2,FALSE),0)</f>
        <v>0</v>
      </c>
      <c r="AD369" s="83">
        <f t="shared" si="166"/>
        <v>0</v>
      </c>
      <c r="AE369" s="83">
        <f t="shared" si="161"/>
        <v>0</v>
      </c>
      <c r="AF369" s="26"/>
      <c r="AG369" s="98"/>
      <c r="AH369" s="83"/>
      <c r="AI369" s="24"/>
      <c r="AJ369" s="83"/>
      <c r="AK369" s="83"/>
      <c r="AL369" s="24"/>
      <c r="AM369" s="83"/>
      <c r="AN369" s="83"/>
      <c r="AO369" s="83">
        <f>IFERROR(VLOOKUP(AL369,入力表リスト!$A$3:$B$82,2,FALSE),0)</f>
        <v>0</v>
      </c>
      <c r="AP369" s="83">
        <f t="shared" si="167"/>
        <v>0</v>
      </c>
      <c r="AQ369" s="83">
        <f t="shared" si="162"/>
        <v>0</v>
      </c>
      <c r="AR369" s="26"/>
      <c r="AS369" s="98"/>
      <c r="AT369" s="20"/>
      <c r="AU369" s="20"/>
      <c r="AV369" s="96">
        <f t="shared" si="163"/>
        <v>3285</v>
      </c>
      <c r="AW369" s="20"/>
      <c r="AX369" s="20">
        <f t="shared" si="170"/>
        <v>0</v>
      </c>
      <c r="AY369" s="20">
        <f t="shared" si="168"/>
        <v>0</v>
      </c>
      <c r="AZ369" s="96">
        <f t="shared" si="171"/>
        <v>1642.5</v>
      </c>
      <c r="BA369" s="96">
        <f t="shared" si="172"/>
        <v>49275</v>
      </c>
      <c r="BB369" s="20"/>
      <c r="BC369" s="20"/>
      <c r="BD369" s="20"/>
      <c r="BE369" s="20">
        <f t="shared" si="169"/>
        <v>0</v>
      </c>
      <c r="BF369" s="99"/>
      <c r="BG369" s="100"/>
      <c r="BH369" s="101"/>
      <c r="BI369" s="20"/>
      <c r="BJ369" s="20"/>
      <c r="BK369" s="64"/>
      <c r="BL369" s="64">
        <f t="shared" si="164"/>
        <v>2</v>
      </c>
      <c r="BM369" s="64">
        <f t="shared" si="165"/>
        <v>2</v>
      </c>
      <c r="BN369" s="64"/>
    </row>
    <row r="370" spans="1:66" s="58" customFormat="1" x14ac:dyDescent="0.45">
      <c r="A370" s="64"/>
      <c r="B370" s="48">
        <v>226</v>
      </c>
      <c r="C370" s="48"/>
      <c r="D370" s="48" t="s">
        <v>781</v>
      </c>
      <c r="E370" s="19" t="s">
        <v>38</v>
      </c>
      <c r="F370" s="2" t="s">
        <v>241</v>
      </c>
      <c r="G370" s="4" t="s">
        <v>417</v>
      </c>
      <c r="H370" s="3" t="s">
        <v>424</v>
      </c>
      <c r="I370" s="11" t="s">
        <v>456</v>
      </c>
      <c r="J370" s="83">
        <v>7</v>
      </c>
      <c r="K370" s="24" t="s">
        <v>1120</v>
      </c>
      <c r="L370" s="24"/>
      <c r="M370" s="83">
        <v>7</v>
      </c>
      <c r="N370" s="24" t="s">
        <v>1392</v>
      </c>
      <c r="O370" s="83">
        <v>7</v>
      </c>
      <c r="P370" s="83">
        <v>3285</v>
      </c>
      <c r="Q370" s="83">
        <f>IFERROR(VLOOKUP(N370,入力表リスト!$A$3:$B$82,2,FALSE),0)</f>
        <v>200</v>
      </c>
      <c r="R370" s="83">
        <f t="shared" si="157"/>
        <v>4599</v>
      </c>
      <c r="S370" s="83">
        <f t="shared" si="160"/>
        <v>137970</v>
      </c>
      <c r="T370" s="26"/>
      <c r="U370" s="98"/>
      <c r="V370" s="83"/>
      <c r="W370" s="24"/>
      <c r="X370" s="83"/>
      <c r="Y370" s="83"/>
      <c r="Z370" s="24"/>
      <c r="AA370" s="83"/>
      <c r="AB370" s="83"/>
      <c r="AC370" s="83">
        <f>IFERROR(VLOOKUP(Z370,入力表リスト!$A$3:$B$82,2,FALSE),0)</f>
        <v>0</v>
      </c>
      <c r="AD370" s="83">
        <f t="shared" si="166"/>
        <v>0</v>
      </c>
      <c r="AE370" s="83">
        <f t="shared" si="161"/>
        <v>0</v>
      </c>
      <c r="AF370" s="26"/>
      <c r="AG370" s="98"/>
      <c r="AH370" s="83"/>
      <c r="AI370" s="24"/>
      <c r="AJ370" s="83"/>
      <c r="AK370" s="83"/>
      <c r="AL370" s="24"/>
      <c r="AM370" s="83"/>
      <c r="AN370" s="83"/>
      <c r="AO370" s="83">
        <f>IFERROR(VLOOKUP(AL370,入力表リスト!$A$3:$B$82,2,FALSE),0)</f>
        <v>0</v>
      </c>
      <c r="AP370" s="83">
        <f t="shared" si="167"/>
        <v>0</v>
      </c>
      <c r="AQ370" s="83">
        <f t="shared" si="162"/>
        <v>0</v>
      </c>
      <c r="AR370" s="26"/>
      <c r="AS370" s="98"/>
      <c r="AT370" s="20"/>
      <c r="AU370" s="20"/>
      <c r="AV370" s="96">
        <f t="shared" si="163"/>
        <v>3285</v>
      </c>
      <c r="AW370" s="20"/>
      <c r="AX370" s="20">
        <f t="shared" si="170"/>
        <v>0</v>
      </c>
      <c r="AY370" s="20">
        <f t="shared" si="168"/>
        <v>0</v>
      </c>
      <c r="AZ370" s="96">
        <f t="shared" si="171"/>
        <v>4599</v>
      </c>
      <c r="BA370" s="96">
        <f t="shared" si="172"/>
        <v>137970</v>
      </c>
      <c r="BB370" s="20"/>
      <c r="BC370" s="20"/>
      <c r="BD370" s="20"/>
      <c r="BE370" s="20">
        <f t="shared" si="169"/>
        <v>0</v>
      </c>
      <c r="BF370" s="99"/>
      <c r="BG370" s="100"/>
      <c r="BH370" s="101"/>
      <c r="BI370" s="102" t="s">
        <v>790</v>
      </c>
      <c r="BJ370" s="103">
        <v>490</v>
      </c>
      <c r="BK370" s="64"/>
      <c r="BL370" s="64">
        <f t="shared" si="164"/>
        <v>7</v>
      </c>
      <c r="BM370" s="64">
        <f t="shared" si="165"/>
        <v>7</v>
      </c>
      <c r="BN370" s="64"/>
    </row>
    <row r="371" spans="1:66" s="58" customFormat="1" x14ac:dyDescent="0.45">
      <c r="A371" s="64"/>
      <c r="B371" s="48">
        <v>227</v>
      </c>
      <c r="C371" s="48">
        <v>1</v>
      </c>
      <c r="D371" s="48" t="s">
        <v>781</v>
      </c>
      <c r="E371" s="19" t="s">
        <v>638</v>
      </c>
      <c r="F371" s="2" t="s">
        <v>676</v>
      </c>
      <c r="G371" s="4" t="s">
        <v>414</v>
      </c>
      <c r="H371" s="3" t="s">
        <v>424</v>
      </c>
      <c r="I371" s="11" t="s">
        <v>718</v>
      </c>
      <c r="J371" s="83">
        <v>2</v>
      </c>
      <c r="K371" s="24" t="s">
        <v>1391</v>
      </c>
      <c r="L371" s="24"/>
      <c r="M371" s="83">
        <v>2</v>
      </c>
      <c r="N371" s="24" t="s">
        <v>876</v>
      </c>
      <c r="O371" s="83">
        <v>2</v>
      </c>
      <c r="P371" s="83">
        <v>3285</v>
      </c>
      <c r="Q371" s="83">
        <f>IFERROR(VLOOKUP(N371,入力表リスト!$A$3:$B$82,2,FALSE),0)</f>
        <v>300</v>
      </c>
      <c r="R371" s="83">
        <f t="shared" si="157"/>
        <v>1971</v>
      </c>
      <c r="S371" s="83">
        <f t="shared" si="160"/>
        <v>59130</v>
      </c>
      <c r="T371" s="26"/>
      <c r="U371" s="98"/>
      <c r="V371" s="83"/>
      <c r="W371" s="24"/>
      <c r="X371" s="83"/>
      <c r="Y371" s="83"/>
      <c r="Z371" s="24"/>
      <c r="AA371" s="83"/>
      <c r="AB371" s="83"/>
      <c r="AC371" s="83">
        <f>IFERROR(VLOOKUP(Z371,入力表リスト!$A$3:$B$82,2,FALSE),0)</f>
        <v>0</v>
      </c>
      <c r="AD371" s="83">
        <f t="shared" si="166"/>
        <v>0</v>
      </c>
      <c r="AE371" s="83">
        <f t="shared" si="161"/>
        <v>0</v>
      </c>
      <c r="AF371" s="26"/>
      <c r="AG371" s="98"/>
      <c r="AH371" s="83"/>
      <c r="AI371" s="24"/>
      <c r="AJ371" s="83"/>
      <c r="AK371" s="83"/>
      <c r="AL371" s="24"/>
      <c r="AM371" s="83"/>
      <c r="AN371" s="83"/>
      <c r="AO371" s="83">
        <f>IFERROR(VLOOKUP(AL371,入力表リスト!$A$3:$B$82,2,FALSE),0)</f>
        <v>0</v>
      </c>
      <c r="AP371" s="83">
        <f t="shared" si="167"/>
        <v>0</v>
      </c>
      <c r="AQ371" s="83">
        <f t="shared" si="162"/>
        <v>0</v>
      </c>
      <c r="AR371" s="26"/>
      <c r="AS371" s="98"/>
      <c r="AT371" s="20"/>
      <c r="AU371" s="20"/>
      <c r="AV371" s="96">
        <f t="shared" si="163"/>
        <v>3285</v>
      </c>
      <c r="AW371" s="20"/>
      <c r="AX371" s="20">
        <f t="shared" si="170"/>
        <v>0</v>
      </c>
      <c r="AY371" s="20">
        <f t="shared" si="168"/>
        <v>0</v>
      </c>
      <c r="AZ371" s="96">
        <f t="shared" si="171"/>
        <v>1971</v>
      </c>
      <c r="BA371" s="96">
        <f t="shared" si="172"/>
        <v>59130</v>
      </c>
      <c r="BB371" s="20"/>
      <c r="BC371" s="20"/>
      <c r="BD371" s="20"/>
      <c r="BE371" s="20">
        <f t="shared" si="169"/>
        <v>0</v>
      </c>
      <c r="BF371" s="99"/>
      <c r="BG371" s="100"/>
      <c r="BH371" s="101"/>
      <c r="BI371" s="20"/>
      <c r="BJ371" s="20"/>
      <c r="BK371" s="64"/>
      <c r="BL371" s="64">
        <f t="shared" si="164"/>
        <v>2</v>
      </c>
      <c r="BM371" s="64">
        <f t="shared" si="165"/>
        <v>2</v>
      </c>
      <c r="BN371" s="64"/>
    </row>
    <row r="372" spans="1:66" s="58" customFormat="1" x14ac:dyDescent="0.45">
      <c r="A372" s="64"/>
      <c r="B372" s="48">
        <v>227</v>
      </c>
      <c r="C372" s="48">
        <v>2</v>
      </c>
      <c r="D372" s="48" t="s">
        <v>781</v>
      </c>
      <c r="E372" s="19" t="s">
        <v>638</v>
      </c>
      <c r="F372" s="2" t="s">
        <v>676</v>
      </c>
      <c r="G372" s="4" t="s">
        <v>414</v>
      </c>
      <c r="H372" s="3" t="s">
        <v>424</v>
      </c>
      <c r="I372" s="11" t="s">
        <v>718</v>
      </c>
      <c r="J372" s="162"/>
      <c r="K372" s="124"/>
      <c r="L372" s="124"/>
      <c r="M372" s="162"/>
      <c r="N372" s="124"/>
      <c r="O372" s="162"/>
      <c r="P372" s="83"/>
      <c r="Q372" s="83">
        <f>IFERROR(VLOOKUP(N372,入力表リスト!$A$3:$B$82,2,FALSE),0)</f>
        <v>0</v>
      </c>
      <c r="R372" s="83">
        <f t="shared" ref="R372:R433" si="173">O372*P372*Q372/1000</f>
        <v>0</v>
      </c>
      <c r="S372" s="83">
        <f t="shared" si="160"/>
        <v>0</v>
      </c>
      <c r="T372" s="124"/>
      <c r="U372" s="98"/>
      <c r="V372" s="83">
        <v>1</v>
      </c>
      <c r="W372" s="24" t="s">
        <v>985</v>
      </c>
      <c r="X372" s="83"/>
      <c r="Y372" s="83">
        <v>1</v>
      </c>
      <c r="Z372" s="24" t="s">
        <v>1361</v>
      </c>
      <c r="AA372" s="83">
        <v>1</v>
      </c>
      <c r="AB372" s="83">
        <v>3285</v>
      </c>
      <c r="AC372" s="83">
        <f>IFERROR(VLOOKUP(Z372,入力表リスト!$A$3:$B$82,2,FALSE),0)</f>
        <v>10</v>
      </c>
      <c r="AD372" s="83">
        <f t="shared" si="166"/>
        <v>32.85</v>
      </c>
      <c r="AE372" s="83">
        <f t="shared" si="161"/>
        <v>985.5</v>
      </c>
      <c r="AF372" s="26" t="s">
        <v>798</v>
      </c>
      <c r="AG372" s="98"/>
      <c r="AH372" s="83"/>
      <c r="AI372" s="24"/>
      <c r="AJ372" s="83"/>
      <c r="AK372" s="83"/>
      <c r="AL372" s="24"/>
      <c r="AM372" s="83"/>
      <c r="AN372" s="83"/>
      <c r="AO372" s="83">
        <f>IFERROR(VLOOKUP(AL372,入力表リスト!$A$3:$B$82,2,FALSE),0)</f>
        <v>0</v>
      </c>
      <c r="AP372" s="83">
        <f t="shared" si="167"/>
        <v>0</v>
      </c>
      <c r="AQ372" s="83">
        <f t="shared" si="162"/>
        <v>0</v>
      </c>
      <c r="AR372" s="26"/>
      <c r="AS372" s="98"/>
      <c r="AT372" s="20"/>
      <c r="AU372" s="20"/>
      <c r="AV372" s="96">
        <f t="shared" si="163"/>
        <v>3285</v>
      </c>
      <c r="AW372" s="20"/>
      <c r="AX372" s="20">
        <f t="shared" si="170"/>
        <v>0</v>
      </c>
      <c r="AY372" s="20">
        <f t="shared" si="168"/>
        <v>0</v>
      </c>
      <c r="AZ372" s="96">
        <f t="shared" si="171"/>
        <v>32.85</v>
      </c>
      <c r="BA372" s="96">
        <f t="shared" si="172"/>
        <v>985.5</v>
      </c>
      <c r="BB372" s="20"/>
      <c r="BC372" s="20"/>
      <c r="BD372" s="20"/>
      <c r="BE372" s="20">
        <f t="shared" si="169"/>
        <v>0</v>
      </c>
      <c r="BF372" s="99"/>
      <c r="BG372" s="100"/>
      <c r="BH372" s="101"/>
      <c r="BI372" s="20"/>
      <c r="BJ372" s="20"/>
      <c r="BK372" s="64"/>
      <c r="BL372" s="64">
        <f t="shared" si="164"/>
        <v>1</v>
      </c>
      <c r="BM372" s="64">
        <f t="shared" si="165"/>
        <v>1</v>
      </c>
      <c r="BN372" s="64"/>
    </row>
    <row r="373" spans="1:66" s="58" customFormat="1" x14ac:dyDescent="0.45">
      <c r="A373" s="64"/>
      <c r="B373" s="48">
        <v>228</v>
      </c>
      <c r="C373" s="48"/>
      <c r="D373" s="48" t="s">
        <v>781</v>
      </c>
      <c r="E373" s="19" t="s">
        <v>50</v>
      </c>
      <c r="F373" s="2" t="s">
        <v>253</v>
      </c>
      <c r="G373" s="4" t="s">
        <v>414</v>
      </c>
      <c r="H373" s="3" t="s">
        <v>424</v>
      </c>
      <c r="I373" s="11" t="s">
        <v>468</v>
      </c>
      <c r="J373" s="83">
        <v>1</v>
      </c>
      <c r="K373" s="24" t="s">
        <v>1422</v>
      </c>
      <c r="L373" s="24"/>
      <c r="M373" s="83">
        <v>1</v>
      </c>
      <c r="N373" s="24" t="s">
        <v>1501</v>
      </c>
      <c r="O373" s="83">
        <v>1</v>
      </c>
      <c r="P373" s="83">
        <v>3285</v>
      </c>
      <c r="Q373" s="83">
        <f>IFERROR(VLOOKUP(N373,入力表リスト!$A$3:$B$82,2,FALSE),0)</f>
        <v>300</v>
      </c>
      <c r="R373" s="83">
        <f t="shared" si="173"/>
        <v>985.5</v>
      </c>
      <c r="S373" s="83">
        <f t="shared" si="160"/>
        <v>29565</v>
      </c>
      <c r="T373" s="26"/>
      <c r="U373" s="98"/>
      <c r="V373" s="83"/>
      <c r="W373" s="24"/>
      <c r="X373" s="83"/>
      <c r="Y373" s="83"/>
      <c r="Z373" s="24"/>
      <c r="AA373" s="83"/>
      <c r="AB373" s="83"/>
      <c r="AC373" s="83">
        <f>IFERROR(VLOOKUP(Z373,入力表リスト!$A$3:$B$82,2,FALSE),0)</f>
        <v>0</v>
      </c>
      <c r="AD373" s="83">
        <f t="shared" si="166"/>
        <v>0</v>
      </c>
      <c r="AE373" s="83">
        <f t="shared" si="161"/>
        <v>0</v>
      </c>
      <c r="AF373" s="26"/>
      <c r="AG373" s="98"/>
      <c r="AH373" s="83"/>
      <c r="AI373" s="24"/>
      <c r="AJ373" s="83"/>
      <c r="AK373" s="83"/>
      <c r="AL373" s="24"/>
      <c r="AM373" s="83"/>
      <c r="AN373" s="83"/>
      <c r="AO373" s="83">
        <f>IFERROR(VLOOKUP(AL373,入力表リスト!$A$3:$B$82,2,FALSE),0)</f>
        <v>0</v>
      </c>
      <c r="AP373" s="83">
        <f t="shared" si="167"/>
        <v>0</v>
      </c>
      <c r="AQ373" s="83">
        <f t="shared" si="162"/>
        <v>0</v>
      </c>
      <c r="AR373" s="26"/>
      <c r="AS373" s="98"/>
      <c r="AT373" s="20"/>
      <c r="AU373" s="20"/>
      <c r="AV373" s="96">
        <f t="shared" si="163"/>
        <v>3285</v>
      </c>
      <c r="AW373" s="20"/>
      <c r="AX373" s="20">
        <f t="shared" si="170"/>
        <v>0</v>
      </c>
      <c r="AY373" s="20">
        <f t="shared" si="168"/>
        <v>0</v>
      </c>
      <c r="AZ373" s="96">
        <f t="shared" si="171"/>
        <v>985.5</v>
      </c>
      <c r="BA373" s="96">
        <f t="shared" si="172"/>
        <v>29565</v>
      </c>
      <c r="BB373" s="20"/>
      <c r="BC373" s="20"/>
      <c r="BD373" s="20"/>
      <c r="BE373" s="20">
        <f t="shared" si="169"/>
        <v>0</v>
      </c>
      <c r="BF373" s="99"/>
      <c r="BG373" s="100"/>
      <c r="BH373" s="101"/>
      <c r="BI373" s="20"/>
      <c r="BJ373" s="20"/>
      <c r="BK373" s="64"/>
      <c r="BL373" s="64">
        <f t="shared" si="164"/>
        <v>1</v>
      </c>
      <c r="BM373" s="64">
        <f t="shared" si="165"/>
        <v>1</v>
      </c>
      <c r="BN373" s="64"/>
    </row>
    <row r="374" spans="1:66" s="58" customFormat="1" x14ac:dyDescent="0.45">
      <c r="A374" s="64"/>
      <c r="B374" s="48">
        <v>229</v>
      </c>
      <c r="C374" s="48"/>
      <c r="D374" s="48" t="s">
        <v>781</v>
      </c>
      <c r="E374" s="19" t="s">
        <v>57</v>
      </c>
      <c r="F374" s="2" t="s">
        <v>257</v>
      </c>
      <c r="G374" s="4" t="s">
        <v>414</v>
      </c>
      <c r="H374" s="3" t="s">
        <v>424</v>
      </c>
      <c r="I374" s="11" t="s">
        <v>473</v>
      </c>
      <c r="J374" s="83">
        <v>1</v>
      </c>
      <c r="K374" s="24" t="s">
        <v>1120</v>
      </c>
      <c r="L374" s="24"/>
      <c r="M374" s="83">
        <v>1</v>
      </c>
      <c r="N374" s="24" t="s">
        <v>1392</v>
      </c>
      <c r="O374" s="83">
        <v>1</v>
      </c>
      <c r="P374" s="83">
        <v>3285</v>
      </c>
      <c r="Q374" s="83">
        <f>IFERROR(VLOOKUP(N374,入力表リスト!$A$3:$B$82,2,FALSE),0)</f>
        <v>200</v>
      </c>
      <c r="R374" s="83">
        <f t="shared" si="173"/>
        <v>657</v>
      </c>
      <c r="S374" s="83">
        <f t="shared" si="160"/>
        <v>19710</v>
      </c>
      <c r="T374" s="26"/>
      <c r="U374" s="98"/>
      <c r="V374" s="83"/>
      <c r="W374" s="24"/>
      <c r="X374" s="83"/>
      <c r="Y374" s="83"/>
      <c r="Z374" s="24"/>
      <c r="AA374" s="83"/>
      <c r="AB374" s="83"/>
      <c r="AC374" s="83">
        <f>IFERROR(VLOOKUP(Z374,入力表リスト!$A$3:$B$82,2,FALSE),0)</f>
        <v>0</v>
      </c>
      <c r="AD374" s="83">
        <f t="shared" si="166"/>
        <v>0</v>
      </c>
      <c r="AE374" s="83">
        <f t="shared" si="161"/>
        <v>0</v>
      </c>
      <c r="AF374" s="26"/>
      <c r="AG374" s="98"/>
      <c r="AH374" s="83"/>
      <c r="AI374" s="24"/>
      <c r="AJ374" s="83"/>
      <c r="AK374" s="83"/>
      <c r="AL374" s="24"/>
      <c r="AM374" s="83"/>
      <c r="AN374" s="83"/>
      <c r="AO374" s="83">
        <f>IFERROR(VLOOKUP(AL374,入力表リスト!$A$3:$B$82,2,FALSE),0)</f>
        <v>0</v>
      </c>
      <c r="AP374" s="83">
        <f t="shared" si="167"/>
        <v>0</v>
      </c>
      <c r="AQ374" s="83">
        <f t="shared" si="162"/>
        <v>0</v>
      </c>
      <c r="AR374" s="26"/>
      <c r="AS374" s="98"/>
      <c r="AT374" s="20"/>
      <c r="AU374" s="20"/>
      <c r="AV374" s="96">
        <f t="shared" si="163"/>
        <v>3285</v>
      </c>
      <c r="AW374" s="20"/>
      <c r="AX374" s="20">
        <f t="shared" si="170"/>
        <v>0</v>
      </c>
      <c r="AY374" s="20">
        <f t="shared" si="168"/>
        <v>0</v>
      </c>
      <c r="AZ374" s="96">
        <f t="shared" si="171"/>
        <v>657</v>
      </c>
      <c r="BA374" s="96">
        <f t="shared" si="172"/>
        <v>19710</v>
      </c>
      <c r="BB374" s="20"/>
      <c r="BC374" s="20"/>
      <c r="BD374" s="20"/>
      <c r="BE374" s="20">
        <f t="shared" si="169"/>
        <v>0</v>
      </c>
      <c r="BF374" s="99"/>
      <c r="BG374" s="100"/>
      <c r="BH374" s="101"/>
      <c r="BI374" s="20"/>
      <c r="BJ374" s="20"/>
      <c r="BK374" s="64"/>
      <c r="BL374" s="64">
        <f t="shared" si="164"/>
        <v>1</v>
      </c>
      <c r="BM374" s="64">
        <f t="shared" si="165"/>
        <v>1</v>
      </c>
      <c r="BN374" s="64"/>
    </row>
    <row r="375" spans="1:66" s="58" customFormat="1" x14ac:dyDescent="0.45">
      <c r="A375" s="64"/>
      <c r="B375" s="48">
        <v>230</v>
      </c>
      <c r="C375" s="48"/>
      <c r="D375" s="48" t="s">
        <v>781</v>
      </c>
      <c r="E375" s="19" t="s">
        <v>64</v>
      </c>
      <c r="F375" s="2" t="s">
        <v>264</v>
      </c>
      <c r="G375" s="4" t="s">
        <v>414</v>
      </c>
      <c r="H375" s="3" t="s">
        <v>424</v>
      </c>
      <c r="I375" s="11" t="s">
        <v>480</v>
      </c>
      <c r="J375" s="83">
        <v>1</v>
      </c>
      <c r="K375" s="24" t="s">
        <v>1508</v>
      </c>
      <c r="L375" s="24"/>
      <c r="M375" s="83">
        <v>1</v>
      </c>
      <c r="N375" s="24" t="s">
        <v>888</v>
      </c>
      <c r="O375" s="83">
        <v>1</v>
      </c>
      <c r="P375" s="83">
        <v>3285</v>
      </c>
      <c r="Q375" s="83">
        <f>IFERROR(VLOOKUP(N375,入力表リスト!$A$3:$B$82,2,FALSE),0)</f>
        <v>200</v>
      </c>
      <c r="R375" s="83">
        <f t="shared" si="173"/>
        <v>657</v>
      </c>
      <c r="S375" s="83">
        <f t="shared" si="160"/>
        <v>19710</v>
      </c>
      <c r="T375" s="26"/>
      <c r="U375" s="98"/>
      <c r="V375" s="83"/>
      <c r="W375" s="24"/>
      <c r="X375" s="83"/>
      <c r="Y375" s="83"/>
      <c r="Z375" s="24"/>
      <c r="AA375" s="83"/>
      <c r="AB375" s="83"/>
      <c r="AC375" s="83">
        <f>IFERROR(VLOOKUP(Z375,入力表リスト!$A$3:$B$82,2,FALSE),0)</f>
        <v>0</v>
      </c>
      <c r="AD375" s="83">
        <f t="shared" si="166"/>
        <v>0</v>
      </c>
      <c r="AE375" s="83">
        <f t="shared" si="161"/>
        <v>0</v>
      </c>
      <c r="AF375" s="26"/>
      <c r="AG375" s="98"/>
      <c r="AH375" s="83"/>
      <c r="AI375" s="24"/>
      <c r="AJ375" s="83"/>
      <c r="AK375" s="83"/>
      <c r="AL375" s="24"/>
      <c r="AM375" s="83"/>
      <c r="AN375" s="83"/>
      <c r="AO375" s="83">
        <f>IFERROR(VLOOKUP(AL375,入力表リスト!$A$3:$B$82,2,FALSE),0)</f>
        <v>0</v>
      </c>
      <c r="AP375" s="83">
        <f t="shared" si="167"/>
        <v>0</v>
      </c>
      <c r="AQ375" s="83">
        <f t="shared" si="162"/>
        <v>0</v>
      </c>
      <c r="AR375" s="26"/>
      <c r="AS375" s="98"/>
      <c r="AT375" s="20"/>
      <c r="AU375" s="20"/>
      <c r="AV375" s="96">
        <f t="shared" si="163"/>
        <v>3285</v>
      </c>
      <c r="AW375" s="20"/>
      <c r="AX375" s="20">
        <f t="shared" si="170"/>
        <v>0</v>
      </c>
      <c r="AY375" s="20">
        <f t="shared" si="168"/>
        <v>0</v>
      </c>
      <c r="AZ375" s="96">
        <f t="shared" si="171"/>
        <v>657</v>
      </c>
      <c r="BA375" s="96">
        <f t="shared" si="172"/>
        <v>19710</v>
      </c>
      <c r="BB375" s="20"/>
      <c r="BC375" s="20"/>
      <c r="BD375" s="20"/>
      <c r="BE375" s="20">
        <f t="shared" si="169"/>
        <v>0</v>
      </c>
      <c r="BF375" s="99"/>
      <c r="BG375" s="100"/>
      <c r="BH375" s="101"/>
      <c r="BI375" s="20"/>
      <c r="BJ375" s="20"/>
      <c r="BK375" s="64"/>
      <c r="BL375" s="64">
        <f t="shared" si="164"/>
        <v>1</v>
      </c>
      <c r="BM375" s="64">
        <f t="shared" si="165"/>
        <v>1</v>
      </c>
      <c r="BN375" s="64"/>
    </row>
    <row r="376" spans="1:66" s="58" customFormat="1" x14ac:dyDescent="0.45">
      <c r="A376" s="64"/>
      <c r="B376" s="48">
        <v>231</v>
      </c>
      <c r="C376" s="48"/>
      <c r="D376" s="48" t="s">
        <v>781</v>
      </c>
      <c r="E376" s="19" t="s">
        <v>67</v>
      </c>
      <c r="F376" s="2" t="s">
        <v>267</v>
      </c>
      <c r="G376" s="4" t="s">
        <v>414</v>
      </c>
      <c r="H376" s="3" t="s">
        <v>424</v>
      </c>
      <c r="I376" s="11" t="s">
        <v>483</v>
      </c>
      <c r="J376" s="83">
        <v>2</v>
      </c>
      <c r="K376" s="24" t="s">
        <v>1514</v>
      </c>
      <c r="L376" s="24"/>
      <c r="M376" s="83">
        <v>2</v>
      </c>
      <c r="N376" s="24" t="s">
        <v>888</v>
      </c>
      <c r="O376" s="83">
        <v>2</v>
      </c>
      <c r="P376" s="83">
        <v>3285</v>
      </c>
      <c r="Q376" s="83">
        <f>IFERROR(VLOOKUP(N376,入力表リスト!$A$3:$B$82,2,FALSE),0)</f>
        <v>200</v>
      </c>
      <c r="R376" s="83">
        <f t="shared" si="173"/>
        <v>1314</v>
      </c>
      <c r="S376" s="83">
        <f t="shared" si="160"/>
        <v>39420</v>
      </c>
      <c r="T376" s="26"/>
      <c r="U376" s="98"/>
      <c r="V376" s="83"/>
      <c r="W376" s="24"/>
      <c r="X376" s="83"/>
      <c r="Y376" s="83"/>
      <c r="Z376" s="24"/>
      <c r="AA376" s="83"/>
      <c r="AB376" s="83"/>
      <c r="AC376" s="83">
        <f>IFERROR(VLOOKUP(Z376,入力表リスト!$A$3:$B$82,2,FALSE),0)</f>
        <v>0</v>
      </c>
      <c r="AD376" s="83">
        <f t="shared" si="166"/>
        <v>0</v>
      </c>
      <c r="AE376" s="83">
        <f t="shared" si="161"/>
        <v>0</v>
      </c>
      <c r="AF376" s="26"/>
      <c r="AG376" s="98"/>
      <c r="AH376" s="83"/>
      <c r="AI376" s="24"/>
      <c r="AJ376" s="83"/>
      <c r="AK376" s="83"/>
      <c r="AL376" s="24"/>
      <c r="AM376" s="83"/>
      <c r="AN376" s="83"/>
      <c r="AO376" s="83">
        <f>IFERROR(VLOOKUP(AL376,入力表リスト!$A$3:$B$82,2,FALSE),0)</f>
        <v>0</v>
      </c>
      <c r="AP376" s="83">
        <f t="shared" si="167"/>
        <v>0</v>
      </c>
      <c r="AQ376" s="83">
        <f t="shared" si="162"/>
        <v>0</v>
      </c>
      <c r="AR376" s="26"/>
      <c r="AS376" s="98"/>
      <c r="AT376" s="20"/>
      <c r="AU376" s="20"/>
      <c r="AV376" s="96">
        <f t="shared" si="163"/>
        <v>3285</v>
      </c>
      <c r="AW376" s="20"/>
      <c r="AX376" s="20">
        <f t="shared" si="170"/>
        <v>0</v>
      </c>
      <c r="AY376" s="20">
        <f t="shared" si="168"/>
        <v>0</v>
      </c>
      <c r="AZ376" s="96">
        <f t="shared" si="171"/>
        <v>1314</v>
      </c>
      <c r="BA376" s="96">
        <f t="shared" si="172"/>
        <v>39420</v>
      </c>
      <c r="BB376" s="20"/>
      <c r="BC376" s="20"/>
      <c r="BD376" s="20"/>
      <c r="BE376" s="20">
        <f t="shared" si="169"/>
        <v>0</v>
      </c>
      <c r="BF376" s="99"/>
      <c r="BG376" s="100"/>
      <c r="BH376" s="101"/>
      <c r="BI376" s="20"/>
      <c r="BJ376" s="20"/>
      <c r="BK376" s="64"/>
      <c r="BL376" s="64">
        <f t="shared" si="164"/>
        <v>2</v>
      </c>
      <c r="BM376" s="64">
        <f t="shared" si="165"/>
        <v>2</v>
      </c>
      <c r="BN376" s="64"/>
    </row>
    <row r="377" spans="1:66" s="58" customFormat="1" x14ac:dyDescent="0.45">
      <c r="A377" s="64"/>
      <c r="B377" s="48">
        <v>232</v>
      </c>
      <c r="C377" s="48"/>
      <c r="D377" s="48" t="s">
        <v>781</v>
      </c>
      <c r="E377" s="19" t="s">
        <v>70</v>
      </c>
      <c r="F377" s="2" t="s">
        <v>270</v>
      </c>
      <c r="G377" s="4" t="s">
        <v>414</v>
      </c>
      <c r="H377" s="3" t="s">
        <v>424</v>
      </c>
      <c r="I377" s="11" t="s">
        <v>486</v>
      </c>
      <c r="J377" s="83">
        <v>2</v>
      </c>
      <c r="K377" s="24" t="s">
        <v>1120</v>
      </c>
      <c r="L377" s="24"/>
      <c r="M377" s="83">
        <v>2</v>
      </c>
      <c r="N377" s="24" t="s">
        <v>1392</v>
      </c>
      <c r="O377" s="83">
        <v>2</v>
      </c>
      <c r="P377" s="83">
        <v>3285</v>
      </c>
      <c r="Q377" s="83">
        <f>IFERROR(VLOOKUP(N377,入力表リスト!$A$3:$B$82,2,FALSE),0)</f>
        <v>200</v>
      </c>
      <c r="R377" s="83">
        <f t="shared" si="173"/>
        <v>1314</v>
      </c>
      <c r="S377" s="83">
        <f t="shared" si="160"/>
        <v>39420</v>
      </c>
      <c r="T377" s="26"/>
      <c r="U377" s="98"/>
      <c r="V377" s="83"/>
      <c r="W377" s="24"/>
      <c r="X377" s="83"/>
      <c r="Y377" s="83"/>
      <c r="Z377" s="24"/>
      <c r="AA377" s="83"/>
      <c r="AB377" s="83"/>
      <c r="AC377" s="83">
        <f>IFERROR(VLOOKUP(Z377,入力表リスト!$A$3:$B$82,2,FALSE),0)</f>
        <v>0</v>
      </c>
      <c r="AD377" s="83">
        <f t="shared" si="166"/>
        <v>0</v>
      </c>
      <c r="AE377" s="83">
        <f t="shared" si="161"/>
        <v>0</v>
      </c>
      <c r="AF377" s="26"/>
      <c r="AG377" s="98"/>
      <c r="AH377" s="83"/>
      <c r="AI377" s="24"/>
      <c r="AJ377" s="83"/>
      <c r="AK377" s="83"/>
      <c r="AL377" s="24"/>
      <c r="AM377" s="83"/>
      <c r="AN377" s="83"/>
      <c r="AO377" s="83">
        <f>IFERROR(VLOOKUP(AL377,入力表リスト!$A$3:$B$82,2,FALSE),0)</f>
        <v>0</v>
      </c>
      <c r="AP377" s="83">
        <f t="shared" si="167"/>
        <v>0</v>
      </c>
      <c r="AQ377" s="83">
        <f t="shared" si="162"/>
        <v>0</v>
      </c>
      <c r="AR377" s="26"/>
      <c r="AS377" s="98"/>
      <c r="AT377" s="20"/>
      <c r="AU377" s="20"/>
      <c r="AV377" s="96">
        <f t="shared" si="163"/>
        <v>3285</v>
      </c>
      <c r="AW377" s="20"/>
      <c r="AX377" s="20">
        <f t="shared" si="170"/>
        <v>0</v>
      </c>
      <c r="AY377" s="20">
        <f t="shared" si="168"/>
        <v>0</v>
      </c>
      <c r="AZ377" s="96">
        <f t="shared" si="171"/>
        <v>1314</v>
      </c>
      <c r="BA377" s="96">
        <f t="shared" si="172"/>
        <v>39420</v>
      </c>
      <c r="BB377" s="20"/>
      <c r="BC377" s="20"/>
      <c r="BD377" s="20"/>
      <c r="BE377" s="20">
        <f t="shared" si="169"/>
        <v>0</v>
      </c>
      <c r="BF377" s="99"/>
      <c r="BG377" s="100"/>
      <c r="BH377" s="101"/>
      <c r="BI377" s="20"/>
      <c r="BJ377" s="20"/>
      <c r="BK377" s="64"/>
      <c r="BL377" s="64">
        <f t="shared" si="164"/>
        <v>2</v>
      </c>
      <c r="BM377" s="64">
        <f t="shared" si="165"/>
        <v>2</v>
      </c>
      <c r="BN377" s="64"/>
    </row>
    <row r="378" spans="1:66" s="58" customFormat="1" x14ac:dyDescent="0.45">
      <c r="A378" s="64"/>
      <c r="B378" s="48">
        <v>233</v>
      </c>
      <c r="C378" s="48"/>
      <c r="D378" s="48" t="s">
        <v>781</v>
      </c>
      <c r="E378" s="19" t="s">
        <v>769</v>
      </c>
      <c r="F378" s="2" t="s">
        <v>770</v>
      </c>
      <c r="G378" s="4" t="s">
        <v>751</v>
      </c>
      <c r="H378" s="3" t="s">
        <v>424</v>
      </c>
      <c r="I378" s="11" t="s">
        <v>1283</v>
      </c>
      <c r="J378" s="83">
        <v>1</v>
      </c>
      <c r="K378" s="24" t="s">
        <v>1394</v>
      </c>
      <c r="L378" s="24"/>
      <c r="M378" s="83">
        <v>1</v>
      </c>
      <c r="N378" s="24" t="s">
        <v>1393</v>
      </c>
      <c r="O378" s="83">
        <v>1</v>
      </c>
      <c r="P378" s="83">
        <v>3285</v>
      </c>
      <c r="Q378" s="83">
        <f>IFERROR(VLOOKUP(N378,入力表リスト!$A$3:$B$82,2,FALSE),0)</f>
        <v>0</v>
      </c>
      <c r="R378" s="83">
        <f t="shared" si="173"/>
        <v>0</v>
      </c>
      <c r="S378" s="83">
        <f t="shared" si="160"/>
        <v>0</v>
      </c>
      <c r="T378" s="123" t="s">
        <v>1388</v>
      </c>
      <c r="U378" s="98"/>
      <c r="V378" s="83"/>
      <c r="W378" s="24"/>
      <c r="X378" s="83"/>
      <c r="Y378" s="83"/>
      <c r="Z378" s="24"/>
      <c r="AA378" s="83"/>
      <c r="AB378" s="83"/>
      <c r="AC378" s="83">
        <f>IFERROR(VLOOKUP(Z378,入力表リスト!$A$3:$B$82,2,FALSE),0)</f>
        <v>0</v>
      </c>
      <c r="AD378" s="83">
        <f t="shared" si="166"/>
        <v>0</v>
      </c>
      <c r="AE378" s="83">
        <f t="shared" si="161"/>
        <v>0</v>
      </c>
      <c r="AF378" s="26"/>
      <c r="AG378" s="98"/>
      <c r="AH378" s="83"/>
      <c r="AI378" s="24"/>
      <c r="AJ378" s="83"/>
      <c r="AK378" s="83"/>
      <c r="AL378" s="24"/>
      <c r="AM378" s="83"/>
      <c r="AN378" s="83"/>
      <c r="AO378" s="83">
        <f>IFERROR(VLOOKUP(AL378,入力表リスト!$A$3:$B$82,2,FALSE),0)</f>
        <v>0</v>
      </c>
      <c r="AP378" s="83">
        <f t="shared" si="167"/>
        <v>0</v>
      </c>
      <c r="AQ378" s="83">
        <f t="shared" si="162"/>
        <v>0</v>
      </c>
      <c r="AR378" s="26"/>
      <c r="AS378" s="98"/>
      <c r="AT378" s="20"/>
      <c r="AU378" s="20"/>
      <c r="AV378" s="96">
        <f t="shared" si="163"/>
        <v>3285</v>
      </c>
      <c r="AW378" s="20"/>
      <c r="AX378" s="20">
        <f t="shared" si="170"/>
        <v>0</v>
      </c>
      <c r="AY378" s="20">
        <f t="shared" si="168"/>
        <v>0</v>
      </c>
      <c r="AZ378" s="96">
        <f t="shared" si="171"/>
        <v>0</v>
      </c>
      <c r="BA378" s="96">
        <f t="shared" si="172"/>
        <v>0</v>
      </c>
      <c r="BB378" s="20"/>
      <c r="BC378" s="20"/>
      <c r="BD378" s="20"/>
      <c r="BE378" s="20">
        <f t="shared" si="169"/>
        <v>0</v>
      </c>
      <c r="BF378" s="99"/>
      <c r="BG378" s="100"/>
      <c r="BH378" s="101"/>
      <c r="BI378" s="20"/>
      <c r="BJ378" s="20"/>
      <c r="BK378" s="64"/>
      <c r="BL378" s="64">
        <f t="shared" si="164"/>
        <v>1</v>
      </c>
      <c r="BM378" s="64">
        <f t="shared" si="165"/>
        <v>1</v>
      </c>
      <c r="BN378" s="64"/>
    </row>
    <row r="379" spans="1:66" s="58" customFormat="1" x14ac:dyDescent="0.45">
      <c r="A379" s="64"/>
      <c r="B379" s="129">
        <v>234</v>
      </c>
      <c r="C379" s="129">
        <v>1</v>
      </c>
      <c r="D379" s="129" t="s">
        <v>781</v>
      </c>
      <c r="E379" s="21" t="s">
        <v>88</v>
      </c>
      <c r="F379" s="2" t="s">
        <v>285</v>
      </c>
      <c r="G379" s="4" t="s">
        <v>417</v>
      </c>
      <c r="H379" s="3" t="s">
        <v>424</v>
      </c>
      <c r="I379" s="11" t="s">
        <v>502</v>
      </c>
      <c r="J379" s="83">
        <v>10</v>
      </c>
      <c r="K379" s="24" t="s">
        <v>1422</v>
      </c>
      <c r="L379" s="24"/>
      <c r="M379" s="83">
        <v>10</v>
      </c>
      <c r="N379" s="24" t="s">
        <v>1121</v>
      </c>
      <c r="O379" s="83">
        <v>10</v>
      </c>
      <c r="P379" s="83">
        <v>3285</v>
      </c>
      <c r="Q379" s="83">
        <f>IFERROR(VLOOKUP(N379,入力表リスト!$A$3:$B$82,2,FALSE),0)</f>
        <v>300</v>
      </c>
      <c r="R379" s="83">
        <f t="shared" si="173"/>
        <v>9855</v>
      </c>
      <c r="S379" s="83">
        <f t="shared" si="160"/>
        <v>295650</v>
      </c>
      <c r="T379" s="26"/>
      <c r="U379" s="98"/>
      <c r="V379" s="83"/>
      <c r="W379" s="24"/>
      <c r="X379" s="83"/>
      <c r="Y379" s="83"/>
      <c r="Z379" s="24"/>
      <c r="AA379" s="83"/>
      <c r="AB379" s="83"/>
      <c r="AC379" s="83">
        <f>IFERROR(VLOOKUP(Z379,入力表リスト!$A$3:$B$82,2,FALSE),0)</f>
        <v>0</v>
      </c>
      <c r="AD379" s="83">
        <f t="shared" si="166"/>
        <v>0</v>
      </c>
      <c r="AE379" s="83">
        <f t="shared" si="161"/>
        <v>0</v>
      </c>
      <c r="AF379" s="26"/>
      <c r="AG379" s="98"/>
      <c r="AH379" s="83"/>
      <c r="AI379" s="24"/>
      <c r="AJ379" s="83"/>
      <c r="AK379" s="83"/>
      <c r="AL379" s="24"/>
      <c r="AM379" s="83"/>
      <c r="AN379" s="83"/>
      <c r="AO379" s="83">
        <f>IFERROR(VLOOKUP(AL379,入力表リスト!$A$3:$B$82,2,FALSE),0)</f>
        <v>0</v>
      </c>
      <c r="AP379" s="83">
        <f t="shared" si="167"/>
        <v>0</v>
      </c>
      <c r="AQ379" s="83">
        <f t="shared" si="162"/>
        <v>0</v>
      </c>
      <c r="AR379" s="26"/>
      <c r="AS379" s="98"/>
      <c r="AT379" s="20"/>
      <c r="AU379" s="20"/>
      <c r="AV379" s="96">
        <f t="shared" si="163"/>
        <v>3285</v>
      </c>
      <c r="AW379" s="20"/>
      <c r="AX379" s="20">
        <f t="shared" si="170"/>
        <v>0</v>
      </c>
      <c r="AY379" s="20">
        <f t="shared" si="168"/>
        <v>0</v>
      </c>
      <c r="AZ379" s="96">
        <f t="shared" si="171"/>
        <v>9855</v>
      </c>
      <c r="BA379" s="96">
        <f t="shared" si="172"/>
        <v>295650</v>
      </c>
      <c r="BB379" s="20"/>
      <c r="BC379" s="20"/>
      <c r="BD379" s="20"/>
      <c r="BE379" s="20">
        <f t="shared" si="169"/>
        <v>0</v>
      </c>
      <c r="BF379" s="99"/>
      <c r="BG379" s="100"/>
      <c r="BH379" s="101"/>
      <c r="BI379" s="102" t="s">
        <v>792</v>
      </c>
      <c r="BJ379" s="103">
        <v>1259</v>
      </c>
      <c r="BK379" s="64"/>
      <c r="BL379" s="64">
        <f t="shared" si="164"/>
        <v>10</v>
      </c>
      <c r="BM379" s="64">
        <f t="shared" si="165"/>
        <v>10</v>
      </c>
      <c r="BN379" s="64"/>
    </row>
    <row r="380" spans="1:66" s="58" customFormat="1" ht="36" customHeight="1" x14ac:dyDescent="0.45">
      <c r="A380" s="64"/>
      <c r="B380" s="148">
        <v>234</v>
      </c>
      <c r="C380" s="148">
        <v>2</v>
      </c>
      <c r="D380" s="148" t="s">
        <v>781</v>
      </c>
      <c r="E380" s="109" t="s">
        <v>1374</v>
      </c>
      <c r="F380" s="110" t="s">
        <v>285</v>
      </c>
      <c r="G380" s="122" t="s">
        <v>417</v>
      </c>
      <c r="H380" s="108" t="s">
        <v>424</v>
      </c>
      <c r="I380" s="110" t="s">
        <v>502</v>
      </c>
      <c r="J380" s="162"/>
      <c r="K380" s="124"/>
      <c r="L380" s="124"/>
      <c r="M380" s="162"/>
      <c r="N380" s="124"/>
      <c r="O380" s="162"/>
      <c r="P380" s="83"/>
      <c r="Q380" s="83">
        <f>IFERROR(VLOOKUP(N380,入力表リスト!$A$3:$B$82,2,FALSE),0)</f>
        <v>0</v>
      </c>
      <c r="R380" s="83">
        <f t="shared" si="173"/>
        <v>0</v>
      </c>
      <c r="S380" s="83">
        <f t="shared" si="160"/>
        <v>0</v>
      </c>
      <c r="T380" s="124"/>
      <c r="U380" s="98"/>
      <c r="V380" s="83">
        <v>3</v>
      </c>
      <c r="W380" s="24" t="s">
        <v>1373</v>
      </c>
      <c r="X380" s="83"/>
      <c r="Y380" s="83">
        <v>3</v>
      </c>
      <c r="Z380" s="24" t="s">
        <v>1361</v>
      </c>
      <c r="AA380" s="83">
        <v>3</v>
      </c>
      <c r="AB380" s="83">
        <v>3285</v>
      </c>
      <c r="AC380" s="83">
        <f>IFERROR(VLOOKUP(Z380,入力表リスト!$A$3:$B$82,2,FALSE),0)</f>
        <v>10</v>
      </c>
      <c r="AD380" s="83">
        <f t="shared" si="166"/>
        <v>98.55</v>
      </c>
      <c r="AE380" s="83">
        <f t="shared" si="161"/>
        <v>2956.5</v>
      </c>
      <c r="AF380" s="104" t="s">
        <v>1395</v>
      </c>
      <c r="AG380" s="98"/>
      <c r="AH380" s="83"/>
      <c r="AI380" s="24"/>
      <c r="AJ380" s="83"/>
      <c r="AK380" s="83"/>
      <c r="AL380" s="24"/>
      <c r="AM380" s="83"/>
      <c r="AN380" s="83"/>
      <c r="AO380" s="83">
        <f>IFERROR(VLOOKUP(AL380,入力表リスト!$A$3:$B$82,2,FALSE),0)</f>
        <v>0</v>
      </c>
      <c r="AP380" s="83">
        <f t="shared" si="167"/>
        <v>0</v>
      </c>
      <c r="AQ380" s="83">
        <f t="shared" si="162"/>
        <v>0</v>
      </c>
      <c r="AR380" s="26"/>
      <c r="AS380" s="98"/>
      <c r="AT380" s="20"/>
      <c r="AU380" s="20"/>
      <c r="AV380" s="96">
        <f t="shared" si="163"/>
        <v>3285</v>
      </c>
      <c r="AW380" s="20"/>
      <c r="AX380" s="20">
        <f t="shared" si="170"/>
        <v>0</v>
      </c>
      <c r="AY380" s="20">
        <f t="shared" si="168"/>
        <v>0</v>
      </c>
      <c r="AZ380" s="96">
        <f t="shared" ref="AZ380:AZ411" si="174">R380+AD380+AP380-AX380</f>
        <v>98.55</v>
      </c>
      <c r="BA380" s="96">
        <f t="shared" ref="BA380:BA411" si="175">S380+AE380+AQ380-AY380</f>
        <v>2956.5</v>
      </c>
      <c r="BB380" s="20"/>
      <c r="BC380" s="20"/>
      <c r="BD380" s="20"/>
      <c r="BE380" s="20">
        <f t="shared" si="169"/>
        <v>0</v>
      </c>
      <c r="BF380" s="99"/>
      <c r="BG380" s="100"/>
      <c r="BH380" s="101"/>
      <c r="BI380" s="102"/>
      <c r="BJ380" s="103"/>
      <c r="BK380" s="64"/>
      <c r="BL380" s="64">
        <f t="shared" si="164"/>
        <v>3</v>
      </c>
      <c r="BM380" s="64">
        <f t="shared" si="165"/>
        <v>3</v>
      </c>
      <c r="BN380" s="64"/>
    </row>
    <row r="381" spans="1:66" s="58" customFormat="1" ht="36" customHeight="1" x14ac:dyDescent="0.45">
      <c r="A381" s="64"/>
      <c r="B381" s="148">
        <v>234</v>
      </c>
      <c r="C381" s="148">
        <v>3</v>
      </c>
      <c r="D381" s="148" t="s">
        <v>781</v>
      </c>
      <c r="E381" s="109" t="s">
        <v>1374</v>
      </c>
      <c r="F381" s="110" t="s">
        <v>285</v>
      </c>
      <c r="G381" s="122" t="s">
        <v>417</v>
      </c>
      <c r="H381" s="108" t="s">
        <v>424</v>
      </c>
      <c r="I381" s="110" t="s">
        <v>502</v>
      </c>
      <c r="J381" s="162"/>
      <c r="K381" s="124"/>
      <c r="L381" s="124"/>
      <c r="M381" s="162"/>
      <c r="N381" s="124"/>
      <c r="O381" s="162"/>
      <c r="P381" s="83"/>
      <c r="Q381" s="83">
        <f>IFERROR(VLOOKUP(N381,入力表リスト!$A$3:$B$82,2,FALSE),0)</f>
        <v>0</v>
      </c>
      <c r="R381" s="83">
        <f t="shared" si="173"/>
        <v>0</v>
      </c>
      <c r="S381" s="83">
        <f t="shared" si="160"/>
        <v>0</v>
      </c>
      <c r="T381" s="124"/>
      <c r="U381" s="98"/>
      <c r="V381" s="83">
        <v>2</v>
      </c>
      <c r="W381" s="24" t="s">
        <v>795</v>
      </c>
      <c r="X381" s="83"/>
      <c r="Y381" s="83">
        <v>2</v>
      </c>
      <c r="Z381" s="24" t="s">
        <v>1124</v>
      </c>
      <c r="AA381" s="83">
        <v>2</v>
      </c>
      <c r="AB381" s="83">
        <v>3285</v>
      </c>
      <c r="AC381" s="83">
        <f>IFERROR(VLOOKUP(Z381,入力表リスト!$A$3:$B$82,2,FALSE),0)</f>
        <v>0</v>
      </c>
      <c r="AD381" s="83">
        <f t="shared" si="166"/>
        <v>0</v>
      </c>
      <c r="AE381" s="83">
        <f t="shared" si="161"/>
        <v>0</v>
      </c>
      <c r="AF381" s="104" t="s">
        <v>1485</v>
      </c>
      <c r="AG381" s="98"/>
      <c r="AH381" s="83"/>
      <c r="AI381" s="24"/>
      <c r="AJ381" s="83"/>
      <c r="AK381" s="83"/>
      <c r="AL381" s="24"/>
      <c r="AM381" s="83"/>
      <c r="AN381" s="83"/>
      <c r="AO381" s="83">
        <f>IFERROR(VLOOKUP(AL381,入力表リスト!$A$3:$B$82,2,FALSE),0)</f>
        <v>0</v>
      </c>
      <c r="AP381" s="83">
        <f t="shared" si="167"/>
        <v>0</v>
      </c>
      <c r="AQ381" s="83">
        <f t="shared" si="162"/>
        <v>0</v>
      </c>
      <c r="AR381" s="26"/>
      <c r="AS381" s="98"/>
      <c r="AT381" s="20"/>
      <c r="AU381" s="20"/>
      <c r="AV381" s="96">
        <f t="shared" si="163"/>
        <v>3285</v>
      </c>
      <c r="AW381" s="20"/>
      <c r="AX381" s="20">
        <f t="shared" si="170"/>
        <v>0</v>
      </c>
      <c r="AY381" s="20">
        <f t="shared" si="168"/>
        <v>0</v>
      </c>
      <c r="AZ381" s="96">
        <f t="shared" si="174"/>
        <v>0</v>
      </c>
      <c r="BA381" s="96">
        <f t="shared" si="175"/>
        <v>0</v>
      </c>
      <c r="BB381" s="20"/>
      <c r="BC381" s="20"/>
      <c r="BD381" s="20"/>
      <c r="BE381" s="20">
        <f t="shared" si="169"/>
        <v>0</v>
      </c>
      <c r="BF381" s="99"/>
      <c r="BG381" s="100"/>
      <c r="BH381" s="101"/>
      <c r="BI381" s="102"/>
      <c r="BJ381" s="103"/>
      <c r="BK381" s="64"/>
      <c r="BL381" s="64">
        <f t="shared" si="164"/>
        <v>2</v>
      </c>
      <c r="BM381" s="64">
        <f t="shared" si="165"/>
        <v>2</v>
      </c>
      <c r="BN381" s="64"/>
    </row>
    <row r="382" spans="1:66" s="58" customFormat="1" x14ac:dyDescent="0.45">
      <c r="A382" s="64"/>
      <c r="B382" s="48">
        <v>235</v>
      </c>
      <c r="C382" s="48"/>
      <c r="D382" s="48" t="s">
        <v>781</v>
      </c>
      <c r="E382" s="19" t="s">
        <v>89</v>
      </c>
      <c r="F382" s="2" t="s">
        <v>286</v>
      </c>
      <c r="G382" s="4" t="s">
        <v>414</v>
      </c>
      <c r="H382" s="3" t="s">
        <v>424</v>
      </c>
      <c r="I382" s="11" t="s">
        <v>503</v>
      </c>
      <c r="J382" s="83">
        <v>1</v>
      </c>
      <c r="K382" s="24" t="s">
        <v>1122</v>
      </c>
      <c r="L382" s="24"/>
      <c r="M382" s="83">
        <v>1</v>
      </c>
      <c r="N382" s="24" t="s">
        <v>1121</v>
      </c>
      <c r="O382" s="83">
        <v>1</v>
      </c>
      <c r="P382" s="83">
        <v>3285</v>
      </c>
      <c r="Q382" s="83">
        <f>IFERROR(VLOOKUP(N382,入力表リスト!$A$3:$B$82,2,FALSE),0)</f>
        <v>300</v>
      </c>
      <c r="R382" s="83">
        <f t="shared" si="173"/>
        <v>985.5</v>
      </c>
      <c r="S382" s="83">
        <f t="shared" si="160"/>
        <v>29565</v>
      </c>
      <c r="T382" s="26"/>
      <c r="U382" s="98"/>
      <c r="V382" s="83"/>
      <c r="W382" s="24"/>
      <c r="X382" s="83"/>
      <c r="Y382" s="83"/>
      <c r="Z382" s="24"/>
      <c r="AA382" s="83"/>
      <c r="AB382" s="83"/>
      <c r="AC382" s="83">
        <f>IFERROR(VLOOKUP(Z382,入力表リスト!$A$3:$B$82,2,FALSE),0)</f>
        <v>0</v>
      </c>
      <c r="AD382" s="83">
        <f t="shared" si="166"/>
        <v>0</v>
      </c>
      <c r="AE382" s="83">
        <f t="shared" si="161"/>
        <v>0</v>
      </c>
      <c r="AF382" s="26"/>
      <c r="AG382" s="98"/>
      <c r="AH382" s="83"/>
      <c r="AI382" s="24"/>
      <c r="AJ382" s="83"/>
      <c r="AK382" s="83"/>
      <c r="AL382" s="24"/>
      <c r="AM382" s="83"/>
      <c r="AN382" s="83"/>
      <c r="AO382" s="83">
        <f>IFERROR(VLOOKUP(AL382,入力表リスト!$A$3:$B$82,2,FALSE),0)</f>
        <v>0</v>
      </c>
      <c r="AP382" s="83">
        <f t="shared" si="167"/>
        <v>0</v>
      </c>
      <c r="AQ382" s="83">
        <f t="shared" si="162"/>
        <v>0</v>
      </c>
      <c r="AR382" s="26"/>
      <c r="AS382" s="98"/>
      <c r="AT382" s="20"/>
      <c r="AU382" s="20"/>
      <c r="AV382" s="96">
        <f t="shared" si="163"/>
        <v>3285</v>
      </c>
      <c r="AW382" s="20"/>
      <c r="AX382" s="20">
        <f t="shared" si="170"/>
        <v>0</v>
      </c>
      <c r="AY382" s="20">
        <f t="shared" si="168"/>
        <v>0</v>
      </c>
      <c r="AZ382" s="96">
        <f t="shared" si="174"/>
        <v>985.5</v>
      </c>
      <c r="BA382" s="96">
        <f t="shared" si="175"/>
        <v>29565</v>
      </c>
      <c r="BB382" s="20"/>
      <c r="BC382" s="20"/>
      <c r="BD382" s="20"/>
      <c r="BE382" s="20">
        <f t="shared" si="169"/>
        <v>0</v>
      </c>
      <c r="BF382" s="99"/>
      <c r="BG382" s="100"/>
      <c r="BH382" s="101"/>
      <c r="BI382" s="20"/>
      <c r="BJ382" s="20"/>
      <c r="BK382" s="64"/>
      <c r="BL382" s="64">
        <f t="shared" si="164"/>
        <v>1</v>
      </c>
      <c r="BM382" s="64">
        <f t="shared" si="165"/>
        <v>1</v>
      </c>
      <c r="BN382" s="64"/>
    </row>
    <row r="383" spans="1:66" s="58" customFormat="1" x14ac:dyDescent="0.45">
      <c r="A383" s="64"/>
      <c r="B383" s="48">
        <v>236</v>
      </c>
      <c r="C383" s="48"/>
      <c r="D383" s="48" t="s">
        <v>781</v>
      </c>
      <c r="E383" s="19" t="s">
        <v>100</v>
      </c>
      <c r="F383" s="2" t="s">
        <v>298</v>
      </c>
      <c r="G383" s="4" t="s">
        <v>414</v>
      </c>
      <c r="H383" s="3" t="s">
        <v>424</v>
      </c>
      <c r="I383" s="11" t="s">
        <v>515</v>
      </c>
      <c r="J383" s="83">
        <v>1</v>
      </c>
      <c r="K383" s="24" t="s">
        <v>1120</v>
      </c>
      <c r="L383" s="24"/>
      <c r="M383" s="83">
        <v>1</v>
      </c>
      <c r="N383" s="24" t="s">
        <v>1392</v>
      </c>
      <c r="O383" s="83">
        <v>1</v>
      </c>
      <c r="P383" s="83">
        <v>3285</v>
      </c>
      <c r="Q383" s="83">
        <f>IFERROR(VLOOKUP(N383,入力表リスト!$A$3:$B$82,2,FALSE),0)</f>
        <v>200</v>
      </c>
      <c r="R383" s="83">
        <f t="shared" si="173"/>
        <v>657</v>
      </c>
      <c r="S383" s="83">
        <f t="shared" si="160"/>
        <v>19710</v>
      </c>
      <c r="T383" s="26"/>
      <c r="U383" s="98"/>
      <c r="V383" s="83"/>
      <c r="W383" s="24"/>
      <c r="X383" s="83"/>
      <c r="Y383" s="83"/>
      <c r="Z383" s="24"/>
      <c r="AA383" s="83"/>
      <c r="AB383" s="83"/>
      <c r="AC383" s="83">
        <f>IFERROR(VLOOKUP(Z383,入力表リスト!$A$3:$B$82,2,FALSE),0)</f>
        <v>0</v>
      </c>
      <c r="AD383" s="83">
        <f t="shared" si="166"/>
        <v>0</v>
      </c>
      <c r="AE383" s="83">
        <f t="shared" si="161"/>
        <v>0</v>
      </c>
      <c r="AF383" s="26"/>
      <c r="AG383" s="98"/>
      <c r="AH383" s="83"/>
      <c r="AI383" s="24"/>
      <c r="AJ383" s="83"/>
      <c r="AK383" s="83"/>
      <c r="AL383" s="24"/>
      <c r="AM383" s="83"/>
      <c r="AN383" s="83"/>
      <c r="AO383" s="83">
        <f>IFERROR(VLOOKUP(AL383,入力表リスト!$A$3:$B$82,2,FALSE),0)</f>
        <v>0</v>
      </c>
      <c r="AP383" s="83">
        <f t="shared" si="167"/>
        <v>0</v>
      </c>
      <c r="AQ383" s="83">
        <f t="shared" si="162"/>
        <v>0</v>
      </c>
      <c r="AR383" s="26"/>
      <c r="AS383" s="98"/>
      <c r="AT383" s="20"/>
      <c r="AU383" s="20"/>
      <c r="AV383" s="96">
        <f t="shared" si="163"/>
        <v>3285</v>
      </c>
      <c r="AW383" s="20"/>
      <c r="AX383" s="20">
        <f t="shared" si="170"/>
        <v>0</v>
      </c>
      <c r="AY383" s="20">
        <f t="shared" si="168"/>
        <v>0</v>
      </c>
      <c r="AZ383" s="96">
        <f t="shared" si="174"/>
        <v>657</v>
      </c>
      <c r="BA383" s="96">
        <f t="shared" si="175"/>
        <v>19710</v>
      </c>
      <c r="BB383" s="20"/>
      <c r="BC383" s="20"/>
      <c r="BD383" s="20"/>
      <c r="BE383" s="20">
        <f t="shared" si="169"/>
        <v>0</v>
      </c>
      <c r="BF383" s="99"/>
      <c r="BG383" s="100"/>
      <c r="BH383" s="101"/>
      <c r="BI383" s="20"/>
      <c r="BJ383" s="20"/>
      <c r="BK383" s="64"/>
      <c r="BL383" s="64">
        <f t="shared" si="164"/>
        <v>1</v>
      </c>
      <c r="BM383" s="64">
        <f t="shared" si="165"/>
        <v>1</v>
      </c>
      <c r="BN383" s="64"/>
    </row>
    <row r="384" spans="1:66" s="58" customFormat="1" x14ac:dyDescent="0.45">
      <c r="A384" s="64"/>
      <c r="B384" s="48">
        <v>237</v>
      </c>
      <c r="C384" s="48"/>
      <c r="D384" s="48" t="s">
        <v>781</v>
      </c>
      <c r="E384" s="19" t="s">
        <v>103</v>
      </c>
      <c r="F384" s="2" t="s">
        <v>302</v>
      </c>
      <c r="G384" s="4" t="s">
        <v>414</v>
      </c>
      <c r="H384" s="3" t="s">
        <v>424</v>
      </c>
      <c r="I384" s="11" t="s">
        <v>519</v>
      </c>
      <c r="J384" s="83">
        <v>2</v>
      </c>
      <c r="K384" s="24" t="s">
        <v>1122</v>
      </c>
      <c r="L384" s="24"/>
      <c r="M384" s="83">
        <v>2</v>
      </c>
      <c r="N384" s="24" t="s">
        <v>1121</v>
      </c>
      <c r="O384" s="83">
        <v>2</v>
      </c>
      <c r="P384" s="83">
        <v>3285</v>
      </c>
      <c r="Q384" s="83">
        <f>IFERROR(VLOOKUP(N384,入力表リスト!$A$3:$B$82,2,FALSE),0)</f>
        <v>300</v>
      </c>
      <c r="R384" s="83">
        <f t="shared" si="173"/>
        <v>1971</v>
      </c>
      <c r="S384" s="83">
        <f t="shared" si="160"/>
        <v>59130</v>
      </c>
      <c r="T384" s="26"/>
      <c r="U384" s="98"/>
      <c r="V384" s="83"/>
      <c r="W384" s="24"/>
      <c r="X384" s="83"/>
      <c r="Y384" s="83"/>
      <c r="Z384" s="24"/>
      <c r="AA384" s="83"/>
      <c r="AB384" s="83"/>
      <c r="AC384" s="83">
        <f>IFERROR(VLOOKUP(Z384,入力表リスト!$A$3:$B$82,2,FALSE),0)</f>
        <v>0</v>
      </c>
      <c r="AD384" s="83">
        <f t="shared" si="166"/>
        <v>0</v>
      </c>
      <c r="AE384" s="83">
        <f t="shared" si="161"/>
        <v>0</v>
      </c>
      <c r="AF384" s="26"/>
      <c r="AG384" s="98"/>
      <c r="AH384" s="83"/>
      <c r="AI384" s="24"/>
      <c r="AJ384" s="83"/>
      <c r="AK384" s="83"/>
      <c r="AL384" s="24"/>
      <c r="AM384" s="83"/>
      <c r="AN384" s="83"/>
      <c r="AO384" s="83">
        <f>IFERROR(VLOOKUP(AL384,入力表リスト!$A$3:$B$82,2,FALSE),0)</f>
        <v>0</v>
      </c>
      <c r="AP384" s="83">
        <f t="shared" si="167"/>
        <v>0</v>
      </c>
      <c r="AQ384" s="83">
        <f t="shared" si="162"/>
        <v>0</v>
      </c>
      <c r="AR384" s="26"/>
      <c r="AS384" s="98"/>
      <c r="AT384" s="20"/>
      <c r="AU384" s="20"/>
      <c r="AV384" s="96">
        <f t="shared" si="163"/>
        <v>3285</v>
      </c>
      <c r="AW384" s="20"/>
      <c r="AX384" s="20">
        <f t="shared" si="170"/>
        <v>0</v>
      </c>
      <c r="AY384" s="20">
        <f t="shared" si="168"/>
        <v>0</v>
      </c>
      <c r="AZ384" s="96">
        <f t="shared" si="174"/>
        <v>1971</v>
      </c>
      <c r="BA384" s="96">
        <f t="shared" si="175"/>
        <v>59130</v>
      </c>
      <c r="BB384" s="20"/>
      <c r="BC384" s="20"/>
      <c r="BD384" s="20"/>
      <c r="BE384" s="20">
        <f t="shared" si="169"/>
        <v>0</v>
      </c>
      <c r="BF384" s="99"/>
      <c r="BG384" s="100"/>
      <c r="BH384" s="101"/>
      <c r="BI384" s="20"/>
      <c r="BJ384" s="20"/>
      <c r="BK384" s="64"/>
      <c r="BL384" s="64">
        <f t="shared" si="164"/>
        <v>2</v>
      </c>
      <c r="BM384" s="64">
        <f t="shared" si="165"/>
        <v>2</v>
      </c>
      <c r="BN384" s="64"/>
    </row>
    <row r="385" spans="1:66" s="58" customFormat="1" x14ac:dyDescent="0.45">
      <c r="A385" s="64"/>
      <c r="B385" s="48">
        <v>238</v>
      </c>
      <c r="C385" s="48"/>
      <c r="D385" s="48" t="s">
        <v>781</v>
      </c>
      <c r="E385" s="19" t="s">
        <v>105</v>
      </c>
      <c r="F385" s="2" t="s">
        <v>305</v>
      </c>
      <c r="G385" s="4" t="s">
        <v>414</v>
      </c>
      <c r="H385" s="3" t="s">
        <v>424</v>
      </c>
      <c r="I385" s="11" t="s">
        <v>522</v>
      </c>
      <c r="J385" s="83">
        <v>6</v>
      </c>
      <c r="K385" s="24" t="s">
        <v>1397</v>
      </c>
      <c r="L385" s="24"/>
      <c r="M385" s="83">
        <v>3</v>
      </c>
      <c r="N385" s="24" t="s">
        <v>1123</v>
      </c>
      <c r="O385" s="83">
        <v>6</v>
      </c>
      <c r="P385" s="83">
        <v>3285</v>
      </c>
      <c r="Q385" s="83">
        <f>IFERROR(VLOOKUP(N385,入力表リスト!$A$3:$B$82,2,FALSE),0)</f>
        <v>120</v>
      </c>
      <c r="R385" s="83">
        <f t="shared" si="173"/>
        <v>2365.1999999999998</v>
      </c>
      <c r="S385" s="83">
        <f t="shared" si="160"/>
        <v>70956</v>
      </c>
      <c r="T385" s="26" t="s">
        <v>1444</v>
      </c>
      <c r="U385" s="98"/>
      <c r="V385" s="83"/>
      <c r="W385" s="24"/>
      <c r="X385" s="83"/>
      <c r="Y385" s="83"/>
      <c r="Z385" s="24"/>
      <c r="AA385" s="83"/>
      <c r="AB385" s="83"/>
      <c r="AC385" s="83">
        <f>IFERROR(VLOOKUP(Z385,入力表リスト!$A$3:$B$82,2,FALSE),0)</f>
        <v>0</v>
      </c>
      <c r="AD385" s="83">
        <f t="shared" si="166"/>
        <v>0</v>
      </c>
      <c r="AE385" s="83">
        <f t="shared" si="161"/>
        <v>0</v>
      </c>
      <c r="AF385" s="26"/>
      <c r="AG385" s="98"/>
      <c r="AH385" s="83"/>
      <c r="AI385" s="24"/>
      <c r="AJ385" s="83"/>
      <c r="AK385" s="83"/>
      <c r="AL385" s="24"/>
      <c r="AM385" s="83"/>
      <c r="AN385" s="83"/>
      <c r="AO385" s="83">
        <f>IFERROR(VLOOKUP(AL385,入力表リスト!$A$3:$B$82,2,FALSE),0)</f>
        <v>0</v>
      </c>
      <c r="AP385" s="83">
        <f t="shared" si="167"/>
        <v>0</v>
      </c>
      <c r="AQ385" s="83">
        <f t="shared" si="162"/>
        <v>0</v>
      </c>
      <c r="AR385" s="26"/>
      <c r="AS385" s="98"/>
      <c r="AT385" s="20"/>
      <c r="AU385" s="20"/>
      <c r="AV385" s="96">
        <f t="shared" si="163"/>
        <v>3285</v>
      </c>
      <c r="AW385" s="20"/>
      <c r="AX385" s="20">
        <f t="shared" si="170"/>
        <v>0</v>
      </c>
      <c r="AY385" s="20">
        <f t="shared" si="168"/>
        <v>0</v>
      </c>
      <c r="AZ385" s="96">
        <f t="shared" si="174"/>
        <v>2365.1999999999998</v>
      </c>
      <c r="BA385" s="96">
        <f t="shared" si="175"/>
        <v>70956</v>
      </c>
      <c r="BB385" s="20"/>
      <c r="BC385" s="20"/>
      <c r="BD385" s="20"/>
      <c r="BE385" s="20">
        <f t="shared" si="169"/>
        <v>0</v>
      </c>
      <c r="BF385" s="99"/>
      <c r="BG385" s="100"/>
      <c r="BH385" s="101"/>
      <c r="BI385" s="20"/>
      <c r="BJ385" s="20"/>
      <c r="BK385" s="64"/>
      <c r="BL385" s="64">
        <f t="shared" si="164"/>
        <v>6</v>
      </c>
      <c r="BM385" s="64">
        <f t="shared" si="165"/>
        <v>6</v>
      </c>
      <c r="BN385" s="64"/>
    </row>
    <row r="386" spans="1:66" s="58" customFormat="1" x14ac:dyDescent="0.4">
      <c r="A386" s="64"/>
      <c r="B386" s="48">
        <v>239</v>
      </c>
      <c r="C386" s="48"/>
      <c r="D386" s="48" t="s">
        <v>781</v>
      </c>
      <c r="E386" s="25" t="s">
        <v>113</v>
      </c>
      <c r="F386" s="156" t="s">
        <v>312</v>
      </c>
      <c r="G386" s="157" t="s">
        <v>415</v>
      </c>
      <c r="H386" s="3" t="s">
        <v>424</v>
      </c>
      <c r="I386" s="158" t="s">
        <v>1290</v>
      </c>
      <c r="J386" s="83">
        <v>3</v>
      </c>
      <c r="K386" s="24" t="s">
        <v>1394</v>
      </c>
      <c r="L386" s="24"/>
      <c r="M386" s="83">
        <v>3</v>
      </c>
      <c r="N386" s="24" t="s">
        <v>1393</v>
      </c>
      <c r="O386" s="83">
        <v>3</v>
      </c>
      <c r="P386" s="83">
        <v>3285</v>
      </c>
      <c r="Q386" s="83">
        <f>IFERROR(VLOOKUP(N386,入力表リスト!$A$3:$B$82,2,FALSE),0)</f>
        <v>0</v>
      </c>
      <c r="R386" s="83">
        <f t="shared" si="173"/>
        <v>0</v>
      </c>
      <c r="S386" s="83">
        <f t="shared" si="160"/>
        <v>0</v>
      </c>
      <c r="T386" s="123" t="s">
        <v>1388</v>
      </c>
      <c r="U386" s="98"/>
      <c r="V386" s="83"/>
      <c r="W386" s="24"/>
      <c r="X386" s="83"/>
      <c r="Y386" s="83"/>
      <c r="Z386" s="24"/>
      <c r="AA386" s="83"/>
      <c r="AB386" s="83"/>
      <c r="AC386" s="83">
        <f>IFERROR(VLOOKUP(Z386,入力表リスト!$A$3:$B$82,2,FALSE),0)</f>
        <v>0</v>
      </c>
      <c r="AD386" s="83">
        <f t="shared" si="166"/>
        <v>0</v>
      </c>
      <c r="AE386" s="83">
        <f t="shared" si="161"/>
        <v>0</v>
      </c>
      <c r="AF386" s="26"/>
      <c r="AG386" s="98"/>
      <c r="AH386" s="83"/>
      <c r="AI386" s="24"/>
      <c r="AJ386" s="83"/>
      <c r="AK386" s="83"/>
      <c r="AL386" s="24"/>
      <c r="AM386" s="83"/>
      <c r="AN386" s="83"/>
      <c r="AO386" s="83">
        <f>IFERROR(VLOOKUP(AL386,入力表リスト!$A$3:$B$82,2,FALSE),0)</f>
        <v>0</v>
      </c>
      <c r="AP386" s="83">
        <f t="shared" si="167"/>
        <v>0</v>
      </c>
      <c r="AQ386" s="83">
        <f t="shared" si="162"/>
        <v>0</v>
      </c>
      <c r="AR386" s="26"/>
      <c r="AS386" s="98"/>
      <c r="AT386" s="20"/>
      <c r="AU386" s="20"/>
      <c r="AV386" s="96">
        <f t="shared" si="163"/>
        <v>3285</v>
      </c>
      <c r="AW386" s="20"/>
      <c r="AX386" s="20">
        <f t="shared" si="170"/>
        <v>0</v>
      </c>
      <c r="AY386" s="20">
        <f t="shared" si="168"/>
        <v>0</v>
      </c>
      <c r="AZ386" s="96">
        <f t="shared" si="174"/>
        <v>0</v>
      </c>
      <c r="BA386" s="96">
        <f t="shared" si="175"/>
        <v>0</v>
      </c>
      <c r="BB386" s="20"/>
      <c r="BC386" s="20"/>
      <c r="BD386" s="20"/>
      <c r="BE386" s="20">
        <f t="shared" si="169"/>
        <v>0</v>
      </c>
      <c r="BF386" s="99"/>
      <c r="BG386" s="100"/>
      <c r="BH386" s="101"/>
      <c r="BI386" s="20"/>
      <c r="BJ386" s="20"/>
      <c r="BK386" s="64"/>
      <c r="BL386" s="64">
        <f t="shared" si="164"/>
        <v>3</v>
      </c>
      <c r="BM386" s="64">
        <f t="shared" si="165"/>
        <v>3</v>
      </c>
      <c r="BN386" s="64"/>
    </row>
    <row r="387" spans="1:66" s="58" customFormat="1" x14ac:dyDescent="0.45">
      <c r="A387" s="64"/>
      <c r="B387" s="48">
        <v>240</v>
      </c>
      <c r="C387" s="48">
        <v>1</v>
      </c>
      <c r="D387" s="48" t="s">
        <v>781</v>
      </c>
      <c r="E387" s="19" t="s">
        <v>649</v>
      </c>
      <c r="F387" s="2" t="s">
        <v>687</v>
      </c>
      <c r="G387" s="4" t="s">
        <v>414</v>
      </c>
      <c r="H387" s="3" t="s">
        <v>424</v>
      </c>
      <c r="I387" s="11" t="s">
        <v>729</v>
      </c>
      <c r="J387" s="83">
        <v>3</v>
      </c>
      <c r="K387" s="24" t="s">
        <v>807</v>
      </c>
      <c r="L387" s="24"/>
      <c r="M387" s="83">
        <v>3</v>
      </c>
      <c r="N387" s="24" t="s">
        <v>1390</v>
      </c>
      <c r="O387" s="83">
        <v>3</v>
      </c>
      <c r="P387" s="83">
        <v>3285</v>
      </c>
      <c r="Q387" s="83">
        <f>IFERROR(VLOOKUP(N387,入力表リスト!$A$3:$B$82,2,FALSE),0)</f>
        <v>250</v>
      </c>
      <c r="R387" s="83">
        <f t="shared" si="173"/>
        <v>2463.75</v>
      </c>
      <c r="S387" s="83">
        <f t="shared" si="160"/>
        <v>73912.5</v>
      </c>
      <c r="T387" s="104"/>
      <c r="U387" s="125"/>
      <c r="V387" s="83"/>
      <c r="W387" s="24"/>
      <c r="X387" s="83"/>
      <c r="Y387" s="83"/>
      <c r="Z387" s="24"/>
      <c r="AA387" s="83"/>
      <c r="AB387" s="83"/>
      <c r="AC387" s="83">
        <f>IFERROR(VLOOKUP(Z387,入力表リスト!$A$3:$B$82,2,FALSE),0)</f>
        <v>0</v>
      </c>
      <c r="AD387" s="83">
        <f t="shared" si="166"/>
        <v>0</v>
      </c>
      <c r="AE387" s="83">
        <f t="shared" si="161"/>
        <v>0</v>
      </c>
      <c r="AF387" s="26"/>
      <c r="AG387" s="98"/>
      <c r="AH387" s="83"/>
      <c r="AI387" s="24"/>
      <c r="AJ387" s="83"/>
      <c r="AK387" s="83"/>
      <c r="AL387" s="24"/>
      <c r="AM387" s="83"/>
      <c r="AN387" s="83"/>
      <c r="AO387" s="83">
        <f>IFERROR(VLOOKUP(AL387,入力表リスト!$A$3:$B$82,2,FALSE),0)</f>
        <v>0</v>
      </c>
      <c r="AP387" s="83">
        <f t="shared" si="167"/>
        <v>0</v>
      </c>
      <c r="AQ387" s="83">
        <f t="shared" si="162"/>
        <v>0</v>
      </c>
      <c r="AR387" s="26"/>
      <c r="AS387" s="98"/>
      <c r="AT387" s="20"/>
      <c r="AU387" s="20"/>
      <c r="AV387" s="96">
        <f t="shared" si="163"/>
        <v>3285</v>
      </c>
      <c r="AW387" s="20"/>
      <c r="AX387" s="20">
        <f t="shared" si="170"/>
        <v>0</v>
      </c>
      <c r="AY387" s="20">
        <f t="shared" si="168"/>
        <v>0</v>
      </c>
      <c r="AZ387" s="96">
        <f t="shared" si="174"/>
        <v>2463.75</v>
      </c>
      <c r="BA387" s="96">
        <f t="shared" si="175"/>
        <v>73912.5</v>
      </c>
      <c r="BB387" s="20"/>
      <c r="BC387" s="20"/>
      <c r="BD387" s="20"/>
      <c r="BE387" s="20">
        <f t="shared" si="169"/>
        <v>0</v>
      </c>
      <c r="BF387" s="99"/>
      <c r="BG387" s="100"/>
      <c r="BH387" s="101"/>
      <c r="BI387" s="20"/>
      <c r="BJ387" s="20"/>
      <c r="BK387" s="64"/>
      <c r="BL387" s="64">
        <f t="shared" si="164"/>
        <v>3</v>
      </c>
      <c r="BM387" s="64">
        <f t="shared" si="165"/>
        <v>3</v>
      </c>
      <c r="BN387" s="64"/>
    </row>
    <row r="388" spans="1:66" s="58" customFormat="1" x14ac:dyDescent="0.45">
      <c r="A388" s="64"/>
      <c r="B388" s="48">
        <v>240</v>
      </c>
      <c r="C388" s="48">
        <v>2</v>
      </c>
      <c r="D388" s="48" t="s">
        <v>781</v>
      </c>
      <c r="E388" s="19" t="s">
        <v>649</v>
      </c>
      <c r="F388" s="2" t="s">
        <v>687</v>
      </c>
      <c r="G388" s="4" t="s">
        <v>414</v>
      </c>
      <c r="H388" s="3" t="s">
        <v>424</v>
      </c>
      <c r="I388" s="11" t="s">
        <v>729</v>
      </c>
      <c r="J388" s="83">
        <v>2</v>
      </c>
      <c r="K388" s="24" t="s">
        <v>896</v>
      </c>
      <c r="L388" s="24"/>
      <c r="M388" s="83">
        <v>2</v>
      </c>
      <c r="N388" s="24" t="s">
        <v>886</v>
      </c>
      <c r="O388" s="83">
        <v>2</v>
      </c>
      <c r="P388" s="83">
        <v>3285</v>
      </c>
      <c r="Q388" s="83">
        <f>IFERROR(VLOOKUP(N388,入力表リスト!$A$3:$B$82,2,FALSE),0)</f>
        <v>100</v>
      </c>
      <c r="R388" s="83">
        <f t="shared" si="173"/>
        <v>657</v>
      </c>
      <c r="S388" s="83">
        <f t="shared" si="160"/>
        <v>19710</v>
      </c>
      <c r="T388" s="104"/>
      <c r="U388" s="125"/>
      <c r="V388" s="83"/>
      <c r="W388" s="24"/>
      <c r="X388" s="83"/>
      <c r="Y388" s="83"/>
      <c r="Z388" s="24"/>
      <c r="AA388" s="83"/>
      <c r="AB388" s="83"/>
      <c r="AC388" s="83">
        <f>IFERROR(VLOOKUP(Z388,入力表リスト!$A$3:$B$82,2,FALSE),0)</f>
        <v>0</v>
      </c>
      <c r="AD388" s="83">
        <f t="shared" si="166"/>
        <v>0</v>
      </c>
      <c r="AE388" s="83">
        <f t="shared" si="161"/>
        <v>0</v>
      </c>
      <c r="AF388" s="26"/>
      <c r="AG388" s="98"/>
      <c r="AH388" s="83"/>
      <c r="AI388" s="24"/>
      <c r="AJ388" s="83"/>
      <c r="AK388" s="83"/>
      <c r="AL388" s="24"/>
      <c r="AM388" s="83"/>
      <c r="AN388" s="83"/>
      <c r="AO388" s="83">
        <f>IFERROR(VLOOKUP(AL388,入力表リスト!$A$3:$B$82,2,FALSE),0)</f>
        <v>0</v>
      </c>
      <c r="AP388" s="83">
        <f t="shared" si="167"/>
        <v>0</v>
      </c>
      <c r="AQ388" s="83">
        <f t="shared" si="162"/>
        <v>0</v>
      </c>
      <c r="AR388" s="26"/>
      <c r="AS388" s="98"/>
      <c r="AT388" s="20"/>
      <c r="AU388" s="20"/>
      <c r="AV388" s="96">
        <f t="shared" si="163"/>
        <v>3285</v>
      </c>
      <c r="AW388" s="20"/>
      <c r="AX388" s="20">
        <f t="shared" si="170"/>
        <v>0</v>
      </c>
      <c r="AY388" s="20">
        <f t="shared" si="168"/>
        <v>0</v>
      </c>
      <c r="AZ388" s="96">
        <f t="shared" si="174"/>
        <v>657</v>
      </c>
      <c r="BA388" s="96">
        <f t="shared" si="175"/>
        <v>19710</v>
      </c>
      <c r="BB388" s="20"/>
      <c r="BC388" s="20"/>
      <c r="BD388" s="20"/>
      <c r="BE388" s="20">
        <f t="shared" si="169"/>
        <v>0</v>
      </c>
      <c r="BF388" s="99"/>
      <c r="BG388" s="100"/>
      <c r="BH388" s="101"/>
      <c r="BI388" s="20"/>
      <c r="BJ388" s="20"/>
      <c r="BK388" s="64"/>
      <c r="BL388" s="64">
        <f t="shared" si="164"/>
        <v>2</v>
      </c>
      <c r="BM388" s="64">
        <f t="shared" si="165"/>
        <v>2</v>
      </c>
      <c r="BN388" s="64"/>
    </row>
    <row r="389" spans="1:66" s="58" customFormat="1" x14ac:dyDescent="0.45">
      <c r="A389" s="64"/>
      <c r="B389" s="48">
        <v>241</v>
      </c>
      <c r="C389" s="48"/>
      <c r="D389" s="48" t="s">
        <v>781</v>
      </c>
      <c r="E389" s="19" t="s">
        <v>115</v>
      </c>
      <c r="F389" s="2" t="s">
        <v>314</v>
      </c>
      <c r="G389" s="4" t="s">
        <v>414</v>
      </c>
      <c r="H389" s="3" t="s">
        <v>424</v>
      </c>
      <c r="I389" s="11" t="s">
        <v>531</v>
      </c>
      <c r="J389" s="83">
        <v>2</v>
      </c>
      <c r="K389" s="24" t="s">
        <v>1515</v>
      </c>
      <c r="L389" s="24"/>
      <c r="M389" s="83">
        <v>2</v>
      </c>
      <c r="N389" s="24" t="s">
        <v>1390</v>
      </c>
      <c r="O389" s="83">
        <v>2</v>
      </c>
      <c r="P389" s="83">
        <v>3285</v>
      </c>
      <c r="Q389" s="83">
        <f>IFERROR(VLOOKUP(N389,入力表リスト!$A$3:$B$82,2,FALSE),0)</f>
        <v>250</v>
      </c>
      <c r="R389" s="83">
        <f t="shared" si="173"/>
        <v>1642.5</v>
      </c>
      <c r="S389" s="83">
        <f t="shared" si="160"/>
        <v>49275</v>
      </c>
      <c r="T389" s="26"/>
      <c r="U389" s="98"/>
      <c r="V389" s="83"/>
      <c r="W389" s="24"/>
      <c r="X389" s="83"/>
      <c r="Y389" s="83"/>
      <c r="Z389" s="24"/>
      <c r="AA389" s="83"/>
      <c r="AB389" s="83"/>
      <c r="AC389" s="83">
        <f>IFERROR(VLOOKUP(Z389,入力表リスト!$A$3:$B$82,2,FALSE),0)</f>
        <v>0</v>
      </c>
      <c r="AD389" s="83">
        <f t="shared" si="166"/>
        <v>0</v>
      </c>
      <c r="AE389" s="83">
        <f t="shared" si="161"/>
        <v>0</v>
      </c>
      <c r="AF389" s="26"/>
      <c r="AG389" s="98"/>
      <c r="AH389" s="83"/>
      <c r="AI389" s="24"/>
      <c r="AJ389" s="83"/>
      <c r="AK389" s="83"/>
      <c r="AL389" s="24"/>
      <c r="AM389" s="83"/>
      <c r="AN389" s="83"/>
      <c r="AO389" s="83">
        <f>IFERROR(VLOOKUP(AL389,入力表リスト!$A$3:$B$82,2,FALSE),0)</f>
        <v>0</v>
      </c>
      <c r="AP389" s="83">
        <f t="shared" si="167"/>
        <v>0</v>
      </c>
      <c r="AQ389" s="83">
        <f t="shared" si="162"/>
        <v>0</v>
      </c>
      <c r="AR389" s="26"/>
      <c r="AS389" s="98"/>
      <c r="AT389" s="20"/>
      <c r="AU389" s="20"/>
      <c r="AV389" s="96">
        <f t="shared" si="163"/>
        <v>3285</v>
      </c>
      <c r="AW389" s="20"/>
      <c r="AX389" s="20">
        <f t="shared" si="170"/>
        <v>0</v>
      </c>
      <c r="AY389" s="20">
        <f t="shared" si="168"/>
        <v>0</v>
      </c>
      <c r="AZ389" s="96">
        <f t="shared" si="174"/>
        <v>1642.5</v>
      </c>
      <c r="BA389" s="96">
        <f t="shared" si="175"/>
        <v>49275</v>
      </c>
      <c r="BB389" s="20"/>
      <c r="BC389" s="20"/>
      <c r="BD389" s="20"/>
      <c r="BE389" s="20">
        <f t="shared" si="169"/>
        <v>0</v>
      </c>
      <c r="BF389" s="99"/>
      <c r="BG389" s="100"/>
      <c r="BH389" s="101"/>
      <c r="BI389" s="20"/>
      <c r="BJ389" s="20"/>
      <c r="BK389" s="64"/>
      <c r="BL389" s="64">
        <f t="shared" si="164"/>
        <v>2</v>
      </c>
      <c r="BM389" s="64">
        <f t="shared" si="165"/>
        <v>2</v>
      </c>
      <c r="BN389" s="64"/>
    </row>
    <row r="390" spans="1:66" s="58" customFormat="1" x14ac:dyDescent="0.45">
      <c r="A390" s="64"/>
      <c r="B390" s="48">
        <v>242</v>
      </c>
      <c r="C390" s="48"/>
      <c r="D390" s="48" t="s">
        <v>781</v>
      </c>
      <c r="E390" s="19" t="s">
        <v>119</v>
      </c>
      <c r="F390" s="2" t="s">
        <v>750</v>
      </c>
      <c r="G390" s="4" t="s">
        <v>751</v>
      </c>
      <c r="H390" s="3" t="s">
        <v>424</v>
      </c>
      <c r="I390" s="11" t="s">
        <v>1289</v>
      </c>
      <c r="J390" s="83">
        <v>1</v>
      </c>
      <c r="K390" s="24" t="s">
        <v>1394</v>
      </c>
      <c r="L390" s="24"/>
      <c r="M390" s="83">
        <v>1</v>
      </c>
      <c r="N390" s="24" t="s">
        <v>1393</v>
      </c>
      <c r="O390" s="83">
        <v>1</v>
      </c>
      <c r="P390" s="83">
        <v>3285</v>
      </c>
      <c r="Q390" s="83">
        <f>IFERROR(VLOOKUP(N390,入力表リスト!$A$3:$B$82,2,FALSE),0)</f>
        <v>0</v>
      </c>
      <c r="R390" s="83">
        <f t="shared" si="173"/>
        <v>0</v>
      </c>
      <c r="S390" s="83">
        <f t="shared" si="160"/>
        <v>0</v>
      </c>
      <c r="T390" s="123" t="s">
        <v>1388</v>
      </c>
      <c r="U390" s="98"/>
      <c r="V390" s="83"/>
      <c r="W390" s="24"/>
      <c r="X390" s="83"/>
      <c r="Y390" s="83"/>
      <c r="Z390" s="24"/>
      <c r="AA390" s="83"/>
      <c r="AB390" s="83"/>
      <c r="AC390" s="83">
        <f>IFERROR(VLOOKUP(Z390,入力表リスト!$A$3:$B$82,2,FALSE),0)</f>
        <v>0</v>
      </c>
      <c r="AD390" s="83">
        <f t="shared" si="166"/>
        <v>0</v>
      </c>
      <c r="AE390" s="83">
        <f t="shared" si="161"/>
        <v>0</v>
      </c>
      <c r="AF390" s="26"/>
      <c r="AG390" s="98"/>
      <c r="AH390" s="83"/>
      <c r="AI390" s="24"/>
      <c r="AJ390" s="83"/>
      <c r="AK390" s="83"/>
      <c r="AL390" s="24"/>
      <c r="AM390" s="83"/>
      <c r="AN390" s="83"/>
      <c r="AO390" s="83">
        <f>IFERROR(VLOOKUP(AL390,入力表リスト!$A$3:$B$82,2,FALSE),0)</f>
        <v>0</v>
      </c>
      <c r="AP390" s="83">
        <f t="shared" si="167"/>
        <v>0</v>
      </c>
      <c r="AQ390" s="83">
        <f t="shared" si="162"/>
        <v>0</v>
      </c>
      <c r="AR390" s="26"/>
      <c r="AS390" s="98"/>
      <c r="AT390" s="20"/>
      <c r="AU390" s="20"/>
      <c r="AV390" s="96">
        <f t="shared" si="163"/>
        <v>3285</v>
      </c>
      <c r="AW390" s="20"/>
      <c r="AX390" s="20">
        <f t="shared" si="170"/>
        <v>0</v>
      </c>
      <c r="AY390" s="20">
        <f t="shared" si="168"/>
        <v>0</v>
      </c>
      <c r="AZ390" s="96">
        <f t="shared" si="174"/>
        <v>0</v>
      </c>
      <c r="BA390" s="96">
        <f t="shared" si="175"/>
        <v>0</v>
      </c>
      <c r="BB390" s="20"/>
      <c r="BC390" s="20"/>
      <c r="BD390" s="20"/>
      <c r="BE390" s="20">
        <f t="shared" si="169"/>
        <v>0</v>
      </c>
      <c r="BF390" s="99"/>
      <c r="BG390" s="100"/>
      <c r="BH390" s="101"/>
      <c r="BI390" s="20"/>
      <c r="BJ390" s="20"/>
      <c r="BK390" s="64"/>
      <c r="BL390" s="64">
        <f t="shared" si="164"/>
        <v>1</v>
      </c>
      <c r="BM390" s="64">
        <f t="shared" si="165"/>
        <v>1</v>
      </c>
      <c r="BN390" s="64"/>
    </row>
    <row r="391" spans="1:66" s="58" customFormat="1" x14ac:dyDescent="0.45">
      <c r="A391" s="64"/>
      <c r="B391" s="48">
        <v>243</v>
      </c>
      <c r="C391" s="48"/>
      <c r="D391" s="48" t="s">
        <v>781</v>
      </c>
      <c r="E391" s="19" t="s">
        <v>123</v>
      </c>
      <c r="F391" s="2" t="s">
        <v>322</v>
      </c>
      <c r="G391" s="4" t="s">
        <v>414</v>
      </c>
      <c r="H391" s="3" t="s">
        <v>424</v>
      </c>
      <c r="I391" s="11" t="s">
        <v>539</v>
      </c>
      <c r="J391" s="83">
        <v>1</v>
      </c>
      <c r="K391" s="24" t="s">
        <v>868</v>
      </c>
      <c r="L391" s="24"/>
      <c r="M391" s="83">
        <v>1</v>
      </c>
      <c r="N391" s="24" t="s">
        <v>1389</v>
      </c>
      <c r="O391" s="83">
        <v>1</v>
      </c>
      <c r="P391" s="83">
        <v>3285</v>
      </c>
      <c r="Q391" s="83">
        <f>IFERROR(VLOOKUP(N391,入力表リスト!$A$3:$B$82,2,FALSE),0)</f>
        <v>300</v>
      </c>
      <c r="R391" s="83">
        <f t="shared" si="173"/>
        <v>985.5</v>
      </c>
      <c r="S391" s="83">
        <f t="shared" si="160"/>
        <v>29565</v>
      </c>
      <c r="T391" s="26"/>
      <c r="U391" s="98"/>
      <c r="V391" s="83"/>
      <c r="W391" s="24"/>
      <c r="X391" s="83"/>
      <c r="Y391" s="83"/>
      <c r="Z391" s="24"/>
      <c r="AA391" s="83"/>
      <c r="AB391" s="83"/>
      <c r="AC391" s="83">
        <f>IFERROR(VLOOKUP(Z391,入力表リスト!$A$3:$B$82,2,FALSE),0)</f>
        <v>0</v>
      </c>
      <c r="AD391" s="83">
        <f t="shared" si="166"/>
        <v>0</v>
      </c>
      <c r="AE391" s="83">
        <f t="shared" si="161"/>
        <v>0</v>
      </c>
      <c r="AF391" s="26"/>
      <c r="AG391" s="98"/>
      <c r="AH391" s="83"/>
      <c r="AI391" s="24"/>
      <c r="AJ391" s="83"/>
      <c r="AK391" s="83"/>
      <c r="AL391" s="24"/>
      <c r="AM391" s="83"/>
      <c r="AN391" s="83"/>
      <c r="AO391" s="83">
        <f>IFERROR(VLOOKUP(AL391,入力表リスト!$A$3:$B$82,2,FALSE),0)</f>
        <v>0</v>
      </c>
      <c r="AP391" s="83">
        <f t="shared" si="167"/>
        <v>0</v>
      </c>
      <c r="AQ391" s="83">
        <f t="shared" si="162"/>
        <v>0</v>
      </c>
      <c r="AR391" s="26"/>
      <c r="AS391" s="98"/>
      <c r="AT391" s="20"/>
      <c r="AU391" s="20"/>
      <c r="AV391" s="96">
        <f t="shared" si="163"/>
        <v>3285</v>
      </c>
      <c r="AW391" s="20"/>
      <c r="AX391" s="20">
        <f t="shared" si="170"/>
        <v>0</v>
      </c>
      <c r="AY391" s="20">
        <f t="shared" si="168"/>
        <v>0</v>
      </c>
      <c r="AZ391" s="96">
        <f t="shared" si="174"/>
        <v>985.5</v>
      </c>
      <c r="BA391" s="96">
        <f t="shared" si="175"/>
        <v>29565</v>
      </c>
      <c r="BB391" s="20"/>
      <c r="BC391" s="20"/>
      <c r="BD391" s="20"/>
      <c r="BE391" s="20">
        <f t="shared" si="169"/>
        <v>0</v>
      </c>
      <c r="BF391" s="99"/>
      <c r="BG391" s="100"/>
      <c r="BH391" s="101"/>
      <c r="BI391" s="20"/>
      <c r="BJ391" s="20"/>
      <c r="BK391" s="64"/>
      <c r="BL391" s="64">
        <f t="shared" si="164"/>
        <v>1</v>
      </c>
      <c r="BM391" s="64">
        <f t="shared" si="165"/>
        <v>1</v>
      </c>
      <c r="BN391" s="64"/>
    </row>
    <row r="392" spans="1:66" s="58" customFormat="1" x14ac:dyDescent="0.45">
      <c r="A392" s="64"/>
      <c r="B392" s="48">
        <v>244</v>
      </c>
      <c r="C392" s="48"/>
      <c r="D392" s="48" t="s">
        <v>781</v>
      </c>
      <c r="E392" s="19" t="s">
        <v>124</v>
      </c>
      <c r="F392" s="2" t="s">
        <v>323</v>
      </c>
      <c r="G392" s="4" t="s">
        <v>414</v>
      </c>
      <c r="H392" s="3" t="s">
        <v>424</v>
      </c>
      <c r="I392" s="11" t="s">
        <v>540</v>
      </c>
      <c r="J392" s="83">
        <v>4</v>
      </c>
      <c r="K392" s="24" t="s">
        <v>868</v>
      </c>
      <c r="L392" s="24"/>
      <c r="M392" s="83">
        <v>4</v>
      </c>
      <c r="N392" s="24" t="s">
        <v>887</v>
      </c>
      <c r="O392" s="83">
        <v>4</v>
      </c>
      <c r="P392" s="83">
        <v>3285</v>
      </c>
      <c r="Q392" s="83">
        <f>IFERROR(VLOOKUP(N392,入力表リスト!$A$3:$B$82,2,FALSE),0)</f>
        <v>300</v>
      </c>
      <c r="R392" s="83">
        <f t="shared" si="173"/>
        <v>3942</v>
      </c>
      <c r="S392" s="83">
        <f t="shared" si="160"/>
        <v>118260</v>
      </c>
      <c r="T392" s="26"/>
      <c r="U392" s="98"/>
      <c r="V392" s="83"/>
      <c r="W392" s="24"/>
      <c r="X392" s="83"/>
      <c r="Y392" s="83"/>
      <c r="Z392" s="24"/>
      <c r="AA392" s="83"/>
      <c r="AB392" s="83"/>
      <c r="AC392" s="83">
        <f>IFERROR(VLOOKUP(Z392,入力表リスト!$A$3:$B$82,2,FALSE),0)</f>
        <v>0</v>
      </c>
      <c r="AD392" s="83">
        <f t="shared" si="166"/>
        <v>0</v>
      </c>
      <c r="AE392" s="83">
        <f t="shared" si="161"/>
        <v>0</v>
      </c>
      <c r="AF392" s="26"/>
      <c r="AG392" s="98"/>
      <c r="AH392" s="83"/>
      <c r="AI392" s="24"/>
      <c r="AJ392" s="83"/>
      <c r="AK392" s="83"/>
      <c r="AL392" s="24"/>
      <c r="AM392" s="83"/>
      <c r="AN392" s="83"/>
      <c r="AO392" s="83">
        <f>IFERROR(VLOOKUP(AL392,入力表リスト!$A$3:$B$82,2,FALSE),0)</f>
        <v>0</v>
      </c>
      <c r="AP392" s="83">
        <f t="shared" si="167"/>
        <v>0</v>
      </c>
      <c r="AQ392" s="83">
        <f t="shared" si="162"/>
        <v>0</v>
      </c>
      <c r="AR392" s="26"/>
      <c r="AS392" s="98"/>
      <c r="AT392" s="20"/>
      <c r="AU392" s="20"/>
      <c r="AV392" s="96">
        <f t="shared" si="163"/>
        <v>3285</v>
      </c>
      <c r="AW392" s="20"/>
      <c r="AX392" s="20">
        <f t="shared" si="170"/>
        <v>0</v>
      </c>
      <c r="AY392" s="20">
        <f t="shared" si="168"/>
        <v>0</v>
      </c>
      <c r="AZ392" s="96">
        <f t="shared" si="174"/>
        <v>3942</v>
      </c>
      <c r="BA392" s="96">
        <f t="shared" si="175"/>
        <v>118260</v>
      </c>
      <c r="BB392" s="20"/>
      <c r="BC392" s="20"/>
      <c r="BD392" s="20"/>
      <c r="BE392" s="20">
        <f t="shared" si="169"/>
        <v>0</v>
      </c>
      <c r="BF392" s="99"/>
      <c r="BG392" s="100"/>
      <c r="BH392" s="101"/>
      <c r="BI392" s="102" t="s">
        <v>788</v>
      </c>
      <c r="BJ392" s="103">
        <v>337</v>
      </c>
      <c r="BK392" s="64"/>
      <c r="BL392" s="64">
        <f t="shared" si="164"/>
        <v>4</v>
      </c>
      <c r="BM392" s="64">
        <f t="shared" si="165"/>
        <v>4</v>
      </c>
      <c r="BN392" s="64"/>
    </row>
    <row r="393" spans="1:66" s="58" customFormat="1" x14ac:dyDescent="0.45">
      <c r="A393" s="64"/>
      <c r="B393" s="48">
        <v>245</v>
      </c>
      <c r="C393" s="48"/>
      <c r="D393" s="48" t="s">
        <v>781</v>
      </c>
      <c r="E393" s="19" t="s">
        <v>127</v>
      </c>
      <c r="F393" s="2" t="s">
        <v>326</v>
      </c>
      <c r="G393" s="4" t="s">
        <v>414</v>
      </c>
      <c r="H393" s="3" t="s">
        <v>424</v>
      </c>
      <c r="I393" s="11" t="s">
        <v>543</v>
      </c>
      <c r="J393" s="83">
        <v>2</v>
      </c>
      <c r="K393" s="24" t="s">
        <v>1514</v>
      </c>
      <c r="L393" s="24"/>
      <c r="M393" s="83">
        <v>2</v>
      </c>
      <c r="N393" s="24" t="s">
        <v>1390</v>
      </c>
      <c r="O393" s="83">
        <v>2</v>
      </c>
      <c r="P393" s="83">
        <v>3285</v>
      </c>
      <c r="Q393" s="83">
        <f>IFERROR(VLOOKUP(N393,入力表リスト!$A$3:$B$82,2,FALSE),0)</f>
        <v>250</v>
      </c>
      <c r="R393" s="83">
        <f t="shared" si="173"/>
        <v>1642.5</v>
      </c>
      <c r="S393" s="83">
        <f t="shared" si="160"/>
        <v>49275</v>
      </c>
      <c r="T393" s="26"/>
      <c r="U393" s="98"/>
      <c r="V393" s="83"/>
      <c r="W393" s="24"/>
      <c r="X393" s="83"/>
      <c r="Y393" s="83"/>
      <c r="Z393" s="24"/>
      <c r="AA393" s="83"/>
      <c r="AB393" s="83"/>
      <c r="AC393" s="83">
        <f>IFERROR(VLOOKUP(Z393,入力表リスト!$A$3:$B$82,2,FALSE),0)</f>
        <v>0</v>
      </c>
      <c r="AD393" s="83">
        <f t="shared" si="166"/>
        <v>0</v>
      </c>
      <c r="AE393" s="83">
        <f t="shared" si="161"/>
        <v>0</v>
      </c>
      <c r="AF393" s="26"/>
      <c r="AG393" s="98"/>
      <c r="AH393" s="83"/>
      <c r="AI393" s="24"/>
      <c r="AJ393" s="83"/>
      <c r="AK393" s="83"/>
      <c r="AL393" s="24"/>
      <c r="AM393" s="83"/>
      <c r="AN393" s="83"/>
      <c r="AO393" s="83">
        <f>IFERROR(VLOOKUP(AL393,入力表リスト!$A$3:$B$82,2,FALSE),0)</f>
        <v>0</v>
      </c>
      <c r="AP393" s="83">
        <f t="shared" si="167"/>
        <v>0</v>
      </c>
      <c r="AQ393" s="83">
        <f t="shared" si="162"/>
        <v>0</v>
      </c>
      <c r="AR393" s="26"/>
      <c r="AS393" s="98"/>
      <c r="AT393" s="20"/>
      <c r="AU393" s="20"/>
      <c r="AV393" s="96">
        <f t="shared" si="163"/>
        <v>3285</v>
      </c>
      <c r="AW393" s="20"/>
      <c r="AX393" s="20">
        <f t="shared" si="170"/>
        <v>0</v>
      </c>
      <c r="AY393" s="20">
        <f t="shared" si="168"/>
        <v>0</v>
      </c>
      <c r="AZ393" s="96">
        <f t="shared" si="174"/>
        <v>1642.5</v>
      </c>
      <c r="BA393" s="96">
        <f t="shared" si="175"/>
        <v>49275</v>
      </c>
      <c r="BB393" s="20"/>
      <c r="BC393" s="20"/>
      <c r="BD393" s="20"/>
      <c r="BE393" s="20">
        <f t="shared" si="169"/>
        <v>0</v>
      </c>
      <c r="BF393" s="99"/>
      <c r="BG393" s="100"/>
      <c r="BH393" s="101"/>
      <c r="BI393" s="102" t="s">
        <v>788</v>
      </c>
      <c r="BJ393" s="103">
        <v>182</v>
      </c>
      <c r="BK393" s="64"/>
      <c r="BL393" s="64">
        <f t="shared" si="164"/>
        <v>2</v>
      </c>
      <c r="BM393" s="64">
        <f t="shared" si="165"/>
        <v>2</v>
      </c>
      <c r="BN393" s="64"/>
    </row>
    <row r="394" spans="1:66" s="58" customFormat="1" x14ac:dyDescent="0.45">
      <c r="A394" s="64"/>
      <c r="B394" s="48">
        <v>246</v>
      </c>
      <c r="C394" s="48"/>
      <c r="D394" s="48" t="s">
        <v>781</v>
      </c>
      <c r="E394" s="19" t="s">
        <v>162</v>
      </c>
      <c r="F394" s="2" t="s">
        <v>362</v>
      </c>
      <c r="G394" s="4" t="s">
        <v>414</v>
      </c>
      <c r="H394" s="3" t="s">
        <v>424</v>
      </c>
      <c r="I394" s="11" t="s">
        <v>577</v>
      </c>
      <c r="J394" s="83">
        <v>2</v>
      </c>
      <c r="K394" s="24" t="s">
        <v>1514</v>
      </c>
      <c r="L394" s="24"/>
      <c r="M394" s="83">
        <v>2</v>
      </c>
      <c r="N394" s="24" t="s">
        <v>888</v>
      </c>
      <c r="O394" s="83">
        <v>2</v>
      </c>
      <c r="P394" s="83">
        <v>3285</v>
      </c>
      <c r="Q394" s="83">
        <f>IFERROR(VLOOKUP(N394,入力表リスト!$A$3:$B$82,2,FALSE),0)</f>
        <v>200</v>
      </c>
      <c r="R394" s="83">
        <f t="shared" si="173"/>
        <v>1314</v>
      </c>
      <c r="S394" s="83">
        <f t="shared" si="160"/>
        <v>39420</v>
      </c>
      <c r="T394" s="26"/>
      <c r="U394" s="98"/>
      <c r="V394" s="83"/>
      <c r="W394" s="24"/>
      <c r="X394" s="83"/>
      <c r="Y394" s="83"/>
      <c r="Z394" s="24"/>
      <c r="AA394" s="83"/>
      <c r="AB394" s="83"/>
      <c r="AC394" s="83">
        <f>IFERROR(VLOOKUP(Z394,入力表リスト!$A$3:$B$82,2,FALSE),0)</f>
        <v>0</v>
      </c>
      <c r="AD394" s="83">
        <f t="shared" si="166"/>
        <v>0</v>
      </c>
      <c r="AE394" s="83">
        <f t="shared" si="161"/>
        <v>0</v>
      </c>
      <c r="AF394" s="26"/>
      <c r="AG394" s="98"/>
      <c r="AH394" s="83"/>
      <c r="AI394" s="24"/>
      <c r="AJ394" s="83"/>
      <c r="AK394" s="83"/>
      <c r="AL394" s="24"/>
      <c r="AM394" s="83"/>
      <c r="AN394" s="83"/>
      <c r="AO394" s="83">
        <f>IFERROR(VLOOKUP(AL394,入力表リスト!$A$3:$B$82,2,FALSE),0)</f>
        <v>0</v>
      </c>
      <c r="AP394" s="83">
        <f t="shared" si="167"/>
        <v>0</v>
      </c>
      <c r="AQ394" s="83">
        <f t="shared" si="162"/>
        <v>0</v>
      </c>
      <c r="AR394" s="26"/>
      <c r="AS394" s="98"/>
      <c r="AT394" s="20"/>
      <c r="AU394" s="20"/>
      <c r="AV394" s="96">
        <f t="shared" si="163"/>
        <v>3285</v>
      </c>
      <c r="AW394" s="20"/>
      <c r="AX394" s="20">
        <f t="shared" si="170"/>
        <v>0</v>
      </c>
      <c r="AY394" s="20">
        <f t="shared" si="168"/>
        <v>0</v>
      </c>
      <c r="AZ394" s="96">
        <f t="shared" si="174"/>
        <v>1314</v>
      </c>
      <c r="BA394" s="96">
        <f t="shared" si="175"/>
        <v>39420</v>
      </c>
      <c r="BB394" s="20"/>
      <c r="BC394" s="20"/>
      <c r="BD394" s="20"/>
      <c r="BE394" s="20">
        <f t="shared" si="169"/>
        <v>0</v>
      </c>
      <c r="BF394" s="99"/>
      <c r="BG394" s="100"/>
      <c r="BH394" s="101"/>
      <c r="BI394" s="20"/>
      <c r="BJ394" s="20"/>
      <c r="BK394" s="64"/>
      <c r="BL394" s="64">
        <f t="shared" si="164"/>
        <v>2</v>
      </c>
      <c r="BM394" s="64">
        <f t="shared" si="165"/>
        <v>2</v>
      </c>
      <c r="BN394" s="64"/>
    </row>
    <row r="395" spans="1:66" s="58" customFormat="1" x14ac:dyDescent="0.45">
      <c r="A395" s="64"/>
      <c r="B395" s="48">
        <v>247</v>
      </c>
      <c r="C395" s="48"/>
      <c r="D395" s="48" t="s">
        <v>781</v>
      </c>
      <c r="E395" s="19" t="s">
        <v>174</v>
      </c>
      <c r="F395" s="2" t="s">
        <v>375</v>
      </c>
      <c r="G395" s="4" t="s">
        <v>414</v>
      </c>
      <c r="H395" s="3" t="s">
        <v>424</v>
      </c>
      <c r="I395" s="11" t="s">
        <v>590</v>
      </c>
      <c r="J395" s="83">
        <v>1</v>
      </c>
      <c r="K395" s="24" t="s">
        <v>1422</v>
      </c>
      <c r="L395" s="24"/>
      <c r="M395" s="83">
        <v>1</v>
      </c>
      <c r="N395" s="24" t="s">
        <v>1502</v>
      </c>
      <c r="O395" s="83">
        <v>1</v>
      </c>
      <c r="P395" s="83">
        <v>3285</v>
      </c>
      <c r="Q395" s="83">
        <f>IFERROR(VLOOKUP(N395,入力表リスト!$A$3:$B$82,2,FALSE),0)</f>
        <v>300</v>
      </c>
      <c r="R395" s="83">
        <f t="shared" si="173"/>
        <v>985.5</v>
      </c>
      <c r="S395" s="83">
        <f t="shared" si="160"/>
        <v>29565</v>
      </c>
      <c r="T395" s="26"/>
      <c r="U395" s="98"/>
      <c r="V395" s="83"/>
      <c r="W395" s="24"/>
      <c r="X395" s="83"/>
      <c r="Y395" s="83"/>
      <c r="Z395" s="24"/>
      <c r="AA395" s="83"/>
      <c r="AB395" s="83"/>
      <c r="AC395" s="83">
        <f>IFERROR(VLOOKUP(Z395,入力表リスト!$A$3:$B$82,2,FALSE),0)</f>
        <v>0</v>
      </c>
      <c r="AD395" s="83">
        <f t="shared" si="166"/>
        <v>0</v>
      </c>
      <c r="AE395" s="83">
        <f t="shared" si="161"/>
        <v>0</v>
      </c>
      <c r="AF395" s="26"/>
      <c r="AG395" s="98"/>
      <c r="AH395" s="83"/>
      <c r="AI395" s="24"/>
      <c r="AJ395" s="83"/>
      <c r="AK395" s="83"/>
      <c r="AL395" s="24"/>
      <c r="AM395" s="83"/>
      <c r="AN395" s="83"/>
      <c r="AO395" s="83">
        <f>IFERROR(VLOOKUP(AL395,入力表リスト!$A$3:$B$82,2,FALSE),0)</f>
        <v>0</v>
      </c>
      <c r="AP395" s="83">
        <f t="shared" si="167"/>
        <v>0</v>
      </c>
      <c r="AQ395" s="83">
        <f t="shared" si="162"/>
        <v>0</v>
      </c>
      <c r="AR395" s="26"/>
      <c r="AS395" s="98"/>
      <c r="AT395" s="20"/>
      <c r="AU395" s="20"/>
      <c r="AV395" s="96">
        <f t="shared" si="163"/>
        <v>3285</v>
      </c>
      <c r="AW395" s="20"/>
      <c r="AX395" s="20">
        <f t="shared" si="170"/>
        <v>0</v>
      </c>
      <c r="AY395" s="20">
        <f t="shared" si="168"/>
        <v>0</v>
      </c>
      <c r="AZ395" s="96">
        <f t="shared" si="174"/>
        <v>985.5</v>
      </c>
      <c r="BA395" s="96">
        <f t="shared" si="175"/>
        <v>29565</v>
      </c>
      <c r="BB395" s="20"/>
      <c r="BC395" s="20"/>
      <c r="BD395" s="20"/>
      <c r="BE395" s="20">
        <f t="shared" si="169"/>
        <v>0</v>
      </c>
      <c r="BF395" s="99"/>
      <c r="BG395" s="100"/>
      <c r="BH395" s="101"/>
      <c r="BI395" s="20"/>
      <c r="BJ395" s="20"/>
      <c r="BK395" s="64"/>
      <c r="BL395" s="64">
        <f t="shared" si="164"/>
        <v>1</v>
      </c>
      <c r="BM395" s="64">
        <f t="shared" si="165"/>
        <v>1</v>
      </c>
      <c r="BN395" s="64"/>
    </row>
    <row r="396" spans="1:66" s="58" customFormat="1" x14ac:dyDescent="0.45">
      <c r="A396" s="64"/>
      <c r="B396" s="48">
        <v>248</v>
      </c>
      <c r="C396" s="48"/>
      <c r="D396" s="48" t="s">
        <v>781</v>
      </c>
      <c r="E396" s="19" t="s">
        <v>175</v>
      </c>
      <c r="F396" s="2" t="s">
        <v>376</v>
      </c>
      <c r="G396" s="4" t="s">
        <v>414</v>
      </c>
      <c r="H396" s="3" t="s">
        <v>424</v>
      </c>
      <c r="I396" s="11" t="s">
        <v>591</v>
      </c>
      <c r="J396" s="83">
        <v>1</v>
      </c>
      <c r="K396" s="24" t="s">
        <v>1125</v>
      </c>
      <c r="L396" s="24"/>
      <c r="M396" s="83">
        <v>1</v>
      </c>
      <c r="N396" s="24" t="s">
        <v>888</v>
      </c>
      <c r="O396" s="83">
        <v>1</v>
      </c>
      <c r="P396" s="83">
        <v>3285</v>
      </c>
      <c r="Q396" s="83">
        <f>IFERROR(VLOOKUP(N396,入力表リスト!$A$3:$B$82,2,FALSE),0)</f>
        <v>200</v>
      </c>
      <c r="R396" s="83">
        <f t="shared" si="173"/>
        <v>657</v>
      </c>
      <c r="S396" s="83">
        <f t="shared" si="160"/>
        <v>19710</v>
      </c>
      <c r="T396" s="26"/>
      <c r="U396" s="98"/>
      <c r="V396" s="83"/>
      <c r="W396" s="24"/>
      <c r="X396" s="83"/>
      <c r="Y396" s="83"/>
      <c r="Z396" s="24"/>
      <c r="AA396" s="83"/>
      <c r="AB396" s="83"/>
      <c r="AC396" s="83">
        <f>IFERROR(VLOOKUP(Z396,入力表リスト!$A$3:$B$82,2,FALSE),0)</f>
        <v>0</v>
      </c>
      <c r="AD396" s="83">
        <f t="shared" si="166"/>
        <v>0</v>
      </c>
      <c r="AE396" s="83">
        <f t="shared" si="161"/>
        <v>0</v>
      </c>
      <c r="AF396" s="26"/>
      <c r="AG396" s="98"/>
      <c r="AH396" s="83"/>
      <c r="AI396" s="24"/>
      <c r="AJ396" s="83"/>
      <c r="AK396" s="83"/>
      <c r="AL396" s="24"/>
      <c r="AM396" s="83"/>
      <c r="AN396" s="83"/>
      <c r="AO396" s="83">
        <f>IFERROR(VLOOKUP(AL396,入力表リスト!$A$3:$B$82,2,FALSE),0)</f>
        <v>0</v>
      </c>
      <c r="AP396" s="83">
        <f t="shared" si="167"/>
        <v>0</v>
      </c>
      <c r="AQ396" s="83">
        <f t="shared" si="162"/>
        <v>0</v>
      </c>
      <c r="AR396" s="26"/>
      <c r="AS396" s="98"/>
      <c r="AT396" s="20"/>
      <c r="AU396" s="20"/>
      <c r="AV396" s="96">
        <f t="shared" si="163"/>
        <v>3285</v>
      </c>
      <c r="AW396" s="20"/>
      <c r="AX396" s="20">
        <f t="shared" si="170"/>
        <v>0</v>
      </c>
      <c r="AY396" s="20">
        <f t="shared" si="168"/>
        <v>0</v>
      </c>
      <c r="AZ396" s="96">
        <f t="shared" si="174"/>
        <v>657</v>
      </c>
      <c r="BA396" s="96">
        <f t="shared" si="175"/>
        <v>19710</v>
      </c>
      <c r="BB396" s="20"/>
      <c r="BC396" s="20"/>
      <c r="BD396" s="20"/>
      <c r="BE396" s="20">
        <f t="shared" si="169"/>
        <v>0</v>
      </c>
      <c r="BF396" s="99"/>
      <c r="BG396" s="100"/>
      <c r="BH396" s="101"/>
      <c r="BI396" s="20"/>
      <c r="BJ396" s="20"/>
      <c r="BK396" s="64"/>
      <c r="BL396" s="64">
        <f t="shared" si="164"/>
        <v>1</v>
      </c>
      <c r="BM396" s="64">
        <f t="shared" si="165"/>
        <v>1</v>
      </c>
      <c r="BN396" s="64"/>
    </row>
    <row r="397" spans="1:66" s="58" customFormat="1" x14ac:dyDescent="0.45">
      <c r="A397" s="64"/>
      <c r="B397" s="48">
        <v>249</v>
      </c>
      <c r="C397" s="48"/>
      <c r="D397" s="48" t="s">
        <v>781</v>
      </c>
      <c r="E397" s="19" t="s">
        <v>176</v>
      </c>
      <c r="F397" s="2" t="s">
        <v>377</v>
      </c>
      <c r="G397" s="4" t="s">
        <v>414</v>
      </c>
      <c r="H397" s="3" t="s">
        <v>424</v>
      </c>
      <c r="I397" s="11" t="s">
        <v>592</v>
      </c>
      <c r="J397" s="83">
        <v>1</v>
      </c>
      <c r="K397" s="24" t="s">
        <v>1422</v>
      </c>
      <c r="L397" s="24"/>
      <c r="M397" s="83">
        <v>1</v>
      </c>
      <c r="N397" s="24" t="s">
        <v>1501</v>
      </c>
      <c r="O397" s="83">
        <v>1</v>
      </c>
      <c r="P397" s="83">
        <v>3285</v>
      </c>
      <c r="Q397" s="83">
        <f>IFERROR(VLOOKUP(N397,入力表リスト!$A$3:$B$82,2,FALSE),0)</f>
        <v>300</v>
      </c>
      <c r="R397" s="83">
        <f t="shared" si="173"/>
        <v>985.5</v>
      </c>
      <c r="S397" s="83">
        <f t="shared" si="160"/>
        <v>29565</v>
      </c>
      <c r="T397" s="26"/>
      <c r="U397" s="98"/>
      <c r="V397" s="83"/>
      <c r="W397" s="24"/>
      <c r="X397" s="83"/>
      <c r="Y397" s="83"/>
      <c r="Z397" s="24"/>
      <c r="AA397" s="83"/>
      <c r="AB397" s="83"/>
      <c r="AC397" s="83">
        <f>IFERROR(VLOOKUP(Z397,入力表リスト!$A$3:$B$82,2,FALSE),0)</f>
        <v>0</v>
      </c>
      <c r="AD397" s="83">
        <f t="shared" si="166"/>
        <v>0</v>
      </c>
      <c r="AE397" s="83">
        <f t="shared" si="161"/>
        <v>0</v>
      </c>
      <c r="AF397" s="26"/>
      <c r="AG397" s="98"/>
      <c r="AH397" s="83"/>
      <c r="AI397" s="24"/>
      <c r="AJ397" s="83"/>
      <c r="AK397" s="83"/>
      <c r="AL397" s="24"/>
      <c r="AM397" s="83"/>
      <c r="AN397" s="83"/>
      <c r="AO397" s="83">
        <f>IFERROR(VLOOKUP(AL397,入力表リスト!$A$3:$B$82,2,FALSE),0)</f>
        <v>0</v>
      </c>
      <c r="AP397" s="83">
        <f t="shared" si="167"/>
        <v>0</v>
      </c>
      <c r="AQ397" s="83">
        <f t="shared" si="162"/>
        <v>0</v>
      </c>
      <c r="AR397" s="26"/>
      <c r="AS397" s="98"/>
      <c r="AT397" s="20"/>
      <c r="AU397" s="20"/>
      <c r="AV397" s="96">
        <f t="shared" si="163"/>
        <v>3285</v>
      </c>
      <c r="AW397" s="20"/>
      <c r="AX397" s="20">
        <f t="shared" si="170"/>
        <v>0</v>
      </c>
      <c r="AY397" s="20">
        <f t="shared" si="168"/>
        <v>0</v>
      </c>
      <c r="AZ397" s="96">
        <f t="shared" si="174"/>
        <v>985.5</v>
      </c>
      <c r="BA397" s="96">
        <f t="shared" si="175"/>
        <v>29565</v>
      </c>
      <c r="BB397" s="20"/>
      <c r="BC397" s="20"/>
      <c r="BD397" s="20"/>
      <c r="BE397" s="20">
        <f t="shared" si="169"/>
        <v>0</v>
      </c>
      <c r="BF397" s="99"/>
      <c r="BG397" s="100"/>
      <c r="BH397" s="101"/>
      <c r="BI397" s="20"/>
      <c r="BJ397" s="20"/>
      <c r="BK397" s="64"/>
      <c r="BL397" s="64">
        <f t="shared" si="164"/>
        <v>1</v>
      </c>
      <c r="BM397" s="64">
        <f t="shared" si="165"/>
        <v>1</v>
      </c>
      <c r="BN397" s="64"/>
    </row>
    <row r="398" spans="1:66" s="58" customFormat="1" x14ac:dyDescent="0.45">
      <c r="A398" s="64"/>
      <c r="B398" s="48">
        <v>250</v>
      </c>
      <c r="C398" s="130"/>
      <c r="D398" s="130" t="s">
        <v>781</v>
      </c>
      <c r="E398" s="107" t="s">
        <v>177</v>
      </c>
      <c r="F398" s="2" t="s">
        <v>378</v>
      </c>
      <c r="G398" s="4" t="s">
        <v>414</v>
      </c>
      <c r="H398" s="3" t="s">
        <v>424</v>
      </c>
      <c r="I398" s="11" t="s">
        <v>593</v>
      </c>
      <c r="J398" s="83">
        <v>1</v>
      </c>
      <c r="K398" s="24" t="s">
        <v>1508</v>
      </c>
      <c r="L398" s="24"/>
      <c r="M398" s="83">
        <v>1</v>
      </c>
      <c r="N398" s="24" t="s">
        <v>1392</v>
      </c>
      <c r="O398" s="83">
        <v>1</v>
      </c>
      <c r="P398" s="83">
        <v>3285</v>
      </c>
      <c r="Q398" s="83">
        <f>IFERROR(VLOOKUP(N398,入力表リスト!$A$3:$B$82,2,FALSE),0)</f>
        <v>200</v>
      </c>
      <c r="R398" s="83">
        <f t="shared" si="173"/>
        <v>657</v>
      </c>
      <c r="S398" s="83">
        <f t="shared" si="160"/>
        <v>19710</v>
      </c>
      <c r="T398" s="26"/>
      <c r="U398" s="98"/>
      <c r="V398" s="83"/>
      <c r="W398" s="24"/>
      <c r="X398" s="83"/>
      <c r="Y398" s="83"/>
      <c r="Z398" s="24"/>
      <c r="AA398" s="83"/>
      <c r="AB398" s="83"/>
      <c r="AC398" s="83">
        <f>IFERROR(VLOOKUP(Z398,入力表リスト!$A$3:$B$82,2,FALSE),0)</f>
        <v>0</v>
      </c>
      <c r="AD398" s="83">
        <f t="shared" si="166"/>
        <v>0</v>
      </c>
      <c r="AE398" s="83">
        <f t="shared" si="161"/>
        <v>0</v>
      </c>
      <c r="AF398" s="26"/>
      <c r="AG398" s="98"/>
      <c r="AH398" s="83"/>
      <c r="AI398" s="24"/>
      <c r="AJ398" s="83"/>
      <c r="AK398" s="83"/>
      <c r="AL398" s="24"/>
      <c r="AM398" s="83"/>
      <c r="AN398" s="83"/>
      <c r="AO398" s="83">
        <f>IFERROR(VLOOKUP(AL398,入力表リスト!$A$3:$B$82,2,FALSE),0)</f>
        <v>0</v>
      </c>
      <c r="AP398" s="83">
        <f t="shared" si="167"/>
        <v>0</v>
      </c>
      <c r="AQ398" s="83">
        <f t="shared" si="162"/>
        <v>0</v>
      </c>
      <c r="AR398" s="26"/>
      <c r="AS398" s="98"/>
      <c r="AT398" s="20"/>
      <c r="AU398" s="20"/>
      <c r="AV398" s="96">
        <f t="shared" si="163"/>
        <v>3285</v>
      </c>
      <c r="AW398" s="20"/>
      <c r="AX398" s="20">
        <f t="shared" si="170"/>
        <v>0</v>
      </c>
      <c r="AY398" s="20">
        <f t="shared" si="168"/>
        <v>0</v>
      </c>
      <c r="AZ398" s="96">
        <f t="shared" si="174"/>
        <v>657</v>
      </c>
      <c r="BA398" s="96">
        <f t="shared" si="175"/>
        <v>19710</v>
      </c>
      <c r="BB398" s="20"/>
      <c r="BC398" s="20"/>
      <c r="BD398" s="20"/>
      <c r="BE398" s="20">
        <f t="shared" si="169"/>
        <v>0</v>
      </c>
      <c r="BF398" s="99"/>
      <c r="BG398" s="100"/>
      <c r="BH398" s="101"/>
      <c r="BI398" s="20"/>
      <c r="BJ398" s="20"/>
      <c r="BK398" s="64"/>
      <c r="BL398" s="64">
        <f t="shared" si="164"/>
        <v>1</v>
      </c>
      <c r="BM398" s="64">
        <f t="shared" si="165"/>
        <v>1</v>
      </c>
      <c r="BN398" s="64"/>
    </row>
    <row r="399" spans="1:66" s="58" customFormat="1" x14ac:dyDescent="0.45">
      <c r="A399" s="64"/>
      <c r="B399" s="48">
        <v>251</v>
      </c>
      <c r="C399" s="130"/>
      <c r="D399" s="130" t="s">
        <v>781</v>
      </c>
      <c r="E399" s="107" t="s">
        <v>178</v>
      </c>
      <c r="F399" s="2" t="s">
        <v>379</v>
      </c>
      <c r="G399" s="4" t="s">
        <v>414</v>
      </c>
      <c r="H399" s="3" t="s">
        <v>424</v>
      </c>
      <c r="I399" s="11" t="s">
        <v>594</v>
      </c>
      <c r="J399" s="83">
        <v>1</v>
      </c>
      <c r="K399" s="24" t="s">
        <v>1422</v>
      </c>
      <c r="L399" s="24"/>
      <c r="M399" s="83">
        <v>1</v>
      </c>
      <c r="N399" s="24" t="s">
        <v>1392</v>
      </c>
      <c r="O399" s="83">
        <v>1</v>
      </c>
      <c r="P399" s="83">
        <v>3285</v>
      </c>
      <c r="Q399" s="83">
        <f>IFERROR(VLOOKUP(N399,入力表リスト!$A$3:$B$82,2,FALSE),0)</f>
        <v>200</v>
      </c>
      <c r="R399" s="83">
        <f t="shared" si="173"/>
        <v>657</v>
      </c>
      <c r="S399" s="83">
        <f t="shared" si="160"/>
        <v>19710</v>
      </c>
      <c r="T399" s="26"/>
      <c r="U399" s="98"/>
      <c r="V399" s="83"/>
      <c r="W399" s="24"/>
      <c r="X399" s="83"/>
      <c r="Y399" s="83"/>
      <c r="Z399" s="24"/>
      <c r="AA399" s="83"/>
      <c r="AB399" s="83"/>
      <c r="AC399" s="83">
        <f>IFERROR(VLOOKUP(Z399,入力表リスト!$A$3:$B$82,2,FALSE),0)</f>
        <v>0</v>
      </c>
      <c r="AD399" s="83">
        <f t="shared" si="166"/>
        <v>0</v>
      </c>
      <c r="AE399" s="83">
        <f t="shared" si="161"/>
        <v>0</v>
      </c>
      <c r="AF399" s="26"/>
      <c r="AG399" s="98"/>
      <c r="AH399" s="83"/>
      <c r="AI399" s="24"/>
      <c r="AJ399" s="83"/>
      <c r="AK399" s="83"/>
      <c r="AL399" s="24"/>
      <c r="AM399" s="83"/>
      <c r="AN399" s="83"/>
      <c r="AO399" s="83">
        <f>IFERROR(VLOOKUP(AL399,入力表リスト!$A$3:$B$82,2,FALSE),0)</f>
        <v>0</v>
      </c>
      <c r="AP399" s="83">
        <f t="shared" si="167"/>
        <v>0</v>
      </c>
      <c r="AQ399" s="83">
        <f t="shared" si="162"/>
        <v>0</v>
      </c>
      <c r="AR399" s="26"/>
      <c r="AS399" s="98"/>
      <c r="AT399" s="20"/>
      <c r="AU399" s="20"/>
      <c r="AV399" s="96">
        <f t="shared" si="163"/>
        <v>3285</v>
      </c>
      <c r="AW399" s="20"/>
      <c r="AX399" s="20">
        <f t="shared" si="170"/>
        <v>0</v>
      </c>
      <c r="AY399" s="20">
        <f t="shared" si="168"/>
        <v>0</v>
      </c>
      <c r="AZ399" s="96">
        <f t="shared" si="174"/>
        <v>657</v>
      </c>
      <c r="BA399" s="96">
        <f t="shared" si="175"/>
        <v>19710</v>
      </c>
      <c r="BB399" s="20"/>
      <c r="BC399" s="20"/>
      <c r="BD399" s="20"/>
      <c r="BE399" s="20">
        <f t="shared" si="169"/>
        <v>0</v>
      </c>
      <c r="BF399" s="99"/>
      <c r="BG399" s="100"/>
      <c r="BH399" s="101"/>
      <c r="BI399" s="20"/>
      <c r="BJ399" s="20"/>
      <c r="BK399" s="64"/>
      <c r="BL399" s="64">
        <f t="shared" si="164"/>
        <v>1</v>
      </c>
      <c r="BM399" s="64">
        <f t="shared" si="165"/>
        <v>1</v>
      </c>
      <c r="BN399" s="64"/>
    </row>
    <row r="400" spans="1:66" s="58" customFormat="1" x14ac:dyDescent="0.45">
      <c r="A400" s="64"/>
      <c r="B400" s="48">
        <v>252</v>
      </c>
      <c r="C400" s="48"/>
      <c r="D400" s="48" t="s">
        <v>781</v>
      </c>
      <c r="E400" s="19" t="s">
        <v>179</v>
      </c>
      <c r="F400" s="2" t="s">
        <v>380</v>
      </c>
      <c r="G400" s="4" t="s">
        <v>414</v>
      </c>
      <c r="H400" s="3" t="s">
        <v>424</v>
      </c>
      <c r="I400" s="11" t="s">
        <v>595</v>
      </c>
      <c r="J400" s="83">
        <v>1</v>
      </c>
      <c r="K400" s="24" t="s">
        <v>1510</v>
      </c>
      <c r="L400" s="24"/>
      <c r="M400" s="83">
        <v>1</v>
      </c>
      <c r="N400" s="24" t="s">
        <v>1243</v>
      </c>
      <c r="O400" s="83">
        <v>1</v>
      </c>
      <c r="P400" s="83">
        <v>3285</v>
      </c>
      <c r="Q400" s="83">
        <f>IFERROR(VLOOKUP(N400,入力表リスト!$A$3:$B$82,2,FALSE),0)</f>
        <v>200</v>
      </c>
      <c r="R400" s="83">
        <f t="shared" si="173"/>
        <v>657</v>
      </c>
      <c r="S400" s="83">
        <f t="shared" si="160"/>
        <v>19710</v>
      </c>
      <c r="T400" s="26"/>
      <c r="U400" s="98"/>
      <c r="V400" s="83"/>
      <c r="W400" s="24"/>
      <c r="X400" s="83"/>
      <c r="Y400" s="83"/>
      <c r="Z400" s="24"/>
      <c r="AA400" s="83"/>
      <c r="AB400" s="83"/>
      <c r="AC400" s="83">
        <f>IFERROR(VLOOKUP(Z400,入力表リスト!$A$3:$B$82,2,FALSE),0)</f>
        <v>0</v>
      </c>
      <c r="AD400" s="83">
        <f t="shared" si="166"/>
        <v>0</v>
      </c>
      <c r="AE400" s="83">
        <f t="shared" si="161"/>
        <v>0</v>
      </c>
      <c r="AF400" s="26"/>
      <c r="AG400" s="98"/>
      <c r="AH400" s="83"/>
      <c r="AI400" s="24"/>
      <c r="AJ400" s="83"/>
      <c r="AK400" s="83"/>
      <c r="AL400" s="24"/>
      <c r="AM400" s="83"/>
      <c r="AN400" s="83"/>
      <c r="AO400" s="83">
        <f>IFERROR(VLOOKUP(AL400,入力表リスト!$A$3:$B$82,2,FALSE),0)</f>
        <v>0</v>
      </c>
      <c r="AP400" s="83">
        <f t="shared" si="167"/>
        <v>0</v>
      </c>
      <c r="AQ400" s="83">
        <f t="shared" si="162"/>
        <v>0</v>
      </c>
      <c r="AR400" s="26"/>
      <c r="AS400" s="98"/>
      <c r="AT400" s="20"/>
      <c r="AU400" s="20"/>
      <c r="AV400" s="96">
        <f t="shared" si="163"/>
        <v>3285</v>
      </c>
      <c r="AW400" s="20"/>
      <c r="AX400" s="20">
        <f t="shared" si="170"/>
        <v>0</v>
      </c>
      <c r="AY400" s="20">
        <f t="shared" si="168"/>
        <v>0</v>
      </c>
      <c r="AZ400" s="96">
        <f t="shared" si="174"/>
        <v>657</v>
      </c>
      <c r="BA400" s="96">
        <f t="shared" si="175"/>
        <v>19710</v>
      </c>
      <c r="BB400" s="20"/>
      <c r="BC400" s="20"/>
      <c r="BD400" s="20"/>
      <c r="BE400" s="20">
        <f t="shared" si="169"/>
        <v>0</v>
      </c>
      <c r="BF400" s="99"/>
      <c r="BG400" s="100"/>
      <c r="BH400" s="101"/>
      <c r="BI400" s="20"/>
      <c r="BJ400" s="20"/>
      <c r="BK400" s="64"/>
      <c r="BL400" s="64">
        <f t="shared" si="164"/>
        <v>1</v>
      </c>
      <c r="BM400" s="64">
        <f t="shared" si="165"/>
        <v>1</v>
      </c>
      <c r="BN400" s="64"/>
    </row>
    <row r="401" spans="1:66" s="58" customFormat="1" x14ac:dyDescent="0.45">
      <c r="A401" s="64"/>
      <c r="B401" s="48">
        <v>253</v>
      </c>
      <c r="C401" s="48"/>
      <c r="D401" s="48" t="s">
        <v>781</v>
      </c>
      <c r="E401" s="19" t="s">
        <v>180</v>
      </c>
      <c r="F401" s="2" t="s">
        <v>381</v>
      </c>
      <c r="G401" s="4" t="s">
        <v>414</v>
      </c>
      <c r="H401" s="3" t="s">
        <v>424</v>
      </c>
      <c r="I401" s="11" t="s">
        <v>596</v>
      </c>
      <c r="J401" s="83">
        <v>1</v>
      </c>
      <c r="K401" s="24" t="s">
        <v>1509</v>
      </c>
      <c r="L401" s="24"/>
      <c r="M401" s="83">
        <v>1</v>
      </c>
      <c r="N401" s="24" t="s">
        <v>1243</v>
      </c>
      <c r="O401" s="83">
        <v>1</v>
      </c>
      <c r="P401" s="83">
        <v>3285</v>
      </c>
      <c r="Q401" s="83">
        <f>IFERROR(VLOOKUP(N401,入力表リスト!$A$3:$B$82,2,FALSE),0)</f>
        <v>200</v>
      </c>
      <c r="R401" s="83">
        <f t="shared" si="173"/>
        <v>657</v>
      </c>
      <c r="S401" s="83">
        <f t="shared" si="160"/>
        <v>19710</v>
      </c>
      <c r="T401" s="26"/>
      <c r="U401" s="98"/>
      <c r="V401" s="83"/>
      <c r="W401" s="24"/>
      <c r="X401" s="83"/>
      <c r="Y401" s="83"/>
      <c r="Z401" s="24"/>
      <c r="AA401" s="83"/>
      <c r="AB401" s="83"/>
      <c r="AC401" s="83">
        <f>IFERROR(VLOOKUP(Z401,入力表リスト!$A$3:$B$82,2,FALSE),0)</f>
        <v>0</v>
      </c>
      <c r="AD401" s="83">
        <f t="shared" si="166"/>
        <v>0</v>
      </c>
      <c r="AE401" s="83">
        <f t="shared" si="161"/>
        <v>0</v>
      </c>
      <c r="AF401" s="26"/>
      <c r="AG401" s="98"/>
      <c r="AH401" s="83"/>
      <c r="AI401" s="24"/>
      <c r="AJ401" s="83"/>
      <c r="AK401" s="83"/>
      <c r="AL401" s="24"/>
      <c r="AM401" s="83"/>
      <c r="AN401" s="83"/>
      <c r="AO401" s="83">
        <f>IFERROR(VLOOKUP(AL401,入力表リスト!$A$3:$B$82,2,FALSE),0)</f>
        <v>0</v>
      </c>
      <c r="AP401" s="83">
        <f t="shared" si="167"/>
        <v>0</v>
      </c>
      <c r="AQ401" s="83">
        <f t="shared" si="162"/>
        <v>0</v>
      </c>
      <c r="AR401" s="26"/>
      <c r="AS401" s="98"/>
      <c r="AT401" s="20"/>
      <c r="AU401" s="20"/>
      <c r="AV401" s="96">
        <f t="shared" si="163"/>
        <v>3285</v>
      </c>
      <c r="AW401" s="20"/>
      <c r="AX401" s="20">
        <f t="shared" si="170"/>
        <v>0</v>
      </c>
      <c r="AY401" s="20">
        <f t="shared" si="168"/>
        <v>0</v>
      </c>
      <c r="AZ401" s="96">
        <f t="shared" si="174"/>
        <v>657</v>
      </c>
      <c r="BA401" s="96">
        <f t="shared" si="175"/>
        <v>19710</v>
      </c>
      <c r="BB401" s="20"/>
      <c r="BC401" s="20"/>
      <c r="BD401" s="20"/>
      <c r="BE401" s="20">
        <f t="shared" si="169"/>
        <v>0</v>
      </c>
      <c r="BF401" s="99"/>
      <c r="BG401" s="100"/>
      <c r="BH401" s="101"/>
      <c r="BI401" s="20"/>
      <c r="BJ401" s="20"/>
      <c r="BK401" s="64"/>
      <c r="BL401" s="64">
        <f t="shared" si="164"/>
        <v>1</v>
      </c>
      <c r="BM401" s="64">
        <f t="shared" si="165"/>
        <v>1</v>
      </c>
      <c r="BN401" s="64"/>
    </row>
    <row r="402" spans="1:66" s="58" customFormat="1" x14ac:dyDescent="0.45">
      <c r="A402" s="64"/>
      <c r="B402" s="48">
        <v>254</v>
      </c>
      <c r="C402" s="48"/>
      <c r="D402" s="48" t="s">
        <v>781</v>
      </c>
      <c r="E402" s="19" t="s">
        <v>659</v>
      </c>
      <c r="F402" s="2" t="s">
        <v>697</v>
      </c>
      <c r="G402" s="4" t="s">
        <v>414</v>
      </c>
      <c r="H402" s="3" t="s">
        <v>424</v>
      </c>
      <c r="I402" s="11" t="s">
        <v>761</v>
      </c>
      <c r="J402" s="83">
        <v>6</v>
      </c>
      <c r="K402" s="24" t="s">
        <v>795</v>
      </c>
      <c r="L402" s="24"/>
      <c r="M402" s="83">
        <v>6</v>
      </c>
      <c r="N402" s="24" t="s">
        <v>1393</v>
      </c>
      <c r="O402" s="83">
        <v>6</v>
      </c>
      <c r="P402" s="83">
        <v>3285</v>
      </c>
      <c r="Q402" s="83">
        <f>IFERROR(VLOOKUP(N402,入力表リスト!$A$3:$B$82,2,FALSE),0)</f>
        <v>0</v>
      </c>
      <c r="R402" s="83">
        <f t="shared" si="173"/>
        <v>0</v>
      </c>
      <c r="S402" s="83">
        <f t="shared" si="160"/>
        <v>0</v>
      </c>
      <c r="T402" s="128" t="s">
        <v>885</v>
      </c>
      <c r="U402" s="125"/>
      <c r="V402" s="83"/>
      <c r="W402" s="24"/>
      <c r="X402" s="83"/>
      <c r="Y402" s="83"/>
      <c r="Z402" s="24"/>
      <c r="AA402" s="83"/>
      <c r="AB402" s="83"/>
      <c r="AC402" s="83">
        <f>IFERROR(VLOOKUP(Z402,入力表リスト!$A$3:$B$82,2,FALSE),0)</f>
        <v>0</v>
      </c>
      <c r="AD402" s="83">
        <f t="shared" si="166"/>
        <v>0</v>
      </c>
      <c r="AE402" s="83">
        <f t="shared" si="161"/>
        <v>0</v>
      </c>
      <c r="AF402" s="26"/>
      <c r="AG402" s="98"/>
      <c r="AH402" s="83"/>
      <c r="AI402" s="24"/>
      <c r="AJ402" s="83"/>
      <c r="AK402" s="83"/>
      <c r="AL402" s="24"/>
      <c r="AM402" s="83"/>
      <c r="AN402" s="83"/>
      <c r="AO402" s="83">
        <f>IFERROR(VLOOKUP(AL402,入力表リスト!$A$3:$B$82,2,FALSE),0)</f>
        <v>0</v>
      </c>
      <c r="AP402" s="83">
        <f t="shared" si="167"/>
        <v>0</v>
      </c>
      <c r="AQ402" s="83">
        <f t="shared" si="162"/>
        <v>0</v>
      </c>
      <c r="AR402" s="26"/>
      <c r="AS402" s="98"/>
      <c r="AT402" s="20"/>
      <c r="AU402" s="20"/>
      <c r="AV402" s="96">
        <f t="shared" si="163"/>
        <v>3285</v>
      </c>
      <c r="AW402" s="20"/>
      <c r="AX402" s="20">
        <f t="shared" si="170"/>
        <v>0</v>
      </c>
      <c r="AY402" s="20">
        <f t="shared" si="168"/>
        <v>0</v>
      </c>
      <c r="AZ402" s="96">
        <f t="shared" si="174"/>
        <v>0</v>
      </c>
      <c r="BA402" s="96">
        <f t="shared" si="175"/>
        <v>0</v>
      </c>
      <c r="BB402" s="20"/>
      <c r="BC402" s="20"/>
      <c r="BD402" s="20"/>
      <c r="BE402" s="20">
        <f t="shared" si="169"/>
        <v>0</v>
      </c>
      <c r="BF402" s="99"/>
      <c r="BG402" s="100"/>
      <c r="BH402" s="101"/>
      <c r="BI402" s="20"/>
      <c r="BJ402" s="20"/>
      <c r="BK402" s="64"/>
      <c r="BL402" s="64">
        <f t="shared" si="164"/>
        <v>6</v>
      </c>
      <c r="BM402" s="64">
        <f t="shared" si="165"/>
        <v>6</v>
      </c>
      <c r="BN402" s="64"/>
    </row>
    <row r="403" spans="1:66" s="58" customFormat="1" x14ac:dyDescent="0.45">
      <c r="A403" s="64"/>
      <c r="B403" s="48">
        <v>255</v>
      </c>
      <c r="C403" s="48">
        <v>1</v>
      </c>
      <c r="D403" s="48" t="s">
        <v>781</v>
      </c>
      <c r="E403" s="19" t="s">
        <v>660</v>
      </c>
      <c r="F403" s="2" t="s">
        <v>698</v>
      </c>
      <c r="G403" s="4" t="s">
        <v>414</v>
      </c>
      <c r="H403" s="3" t="s">
        <v>424</v>
      </c>
      <c r="I403" s="11" t="s">
        <v>739</v>
      </c>
      <c r="J403" s="83">
        <v>3</v>
      </c>
      <c r="K403" s="24" t="s">
        <v>1511</v>
      </c>
      <c r="L403" s="24"/>
      <c r="M403" s="83">
        <v>3</v>
      </c>
      <c r="N403" s="24" t="s">
        <v>1390</v>
      </c>
      <c r="O403" s="83">
        <v>3</v>
      </c>
      <c r="P403" s="83">
        <v>3285</v>
      </c>
      <c r="Q403" s="83">
        <f>IFERROR(VLOOKUP(N403,入力表リスト!$A$3:$B$82,2,FALSE),0)</f>
        <v>250</v>
      </c>
      <c r="R403" s="83">
        <f t="shared" si="173"/>
        <v>2463.75</v>
      </c>
      <c r="S403" s="83">
        <f t="shared" ref="S403:S433" si="176">R403*$AY$10</f>
        <v>73912.5</v>
      </c>
      <c r="T403" s="104"/>
      <c r="U403" s="125"/>
      <c r="V403" s="83"/>
      <c r="W403" s="24"/>
      <c r="X403" s="83"/>
      <c r="Y403" s="83"/>
      <c r="Z403" s="24"/>
      <c r="AA403" s="83"/>
      <c r="AB403" s="83"/>
      <c r="AC403" s="83">
        <f>IFERROR(VLOOKUP(Z403,入力表リスト!$A$3:$B$82,2,FALSE),0)</f>
        <v>0</v>
      </c>
      <c r="AD403" s="83">
        <f t="shared" si="166"/>
        <v>0</v>
      </c>
      <c r="AE403" s="83">
        <f t="shared" ref="AE403:AE433" si="177">AD403*$AY$10</f>
        <v>0</v>
      </c>
      <c r="AF403" s="26"/>
      <c r="AG403" s="98"/>
      <c r="AH403" s="83"/>
      <c r="AI403" s="24"/>
      <c r="AJ403" s="83"/>
      <c r="AK403" s="83"/>
      <c r="AL403" s="24"/>
      <c r="AM403" s="83"/>
      <c r="AN403" s="83"/>
      <c r="AO403" s="83">
        <f>IFERROR(VLOOKUP(AL403,入力表リスト!$A$3:$B$82,2,FALSE),0)</f>
        <v>0</v>
      </c>
      <c r="AP403" s="83">
        <f t="shared" si="167"/>
        <v>0</v>
      </c>
      <c r="AQ403" s="83">
        <f t="shared" ref="AQ403:AQ433" si="178">AP403*$AY$10</f>
        <v>0</v>
      </c>
      <c r="AR403" s="26"/>
      <c r="AS403" s="98"/>
      <c r="AT403" s="20"/>
      <c r="AU403" s="20"/>
      <c r="AV403" s="96">
        <f t="shared" ref="AV403:AV433" si="179">P403+AB403+AN403</f>
        <v>3285</v>
      </c>
      <c r="AW403" s="20"/>
      <c r="AX403" s="20">
        <f t="shared" si="170"/>
        <v>0</v>
      </c>
      <c r="AY403" s="20">
        <f t="shared" si="168"/>
        <v>0</v>
      </c>
      <c r="AZ403" s="96">
        <f t="shared" si="174"/>
        <v>2463.75</v>
      </c>
      <c r="BA403" s="96">
        <f t="shared" si="175"/>
        <v>73912.5</v>
      </c>
      <c r="BB403" s="20"/>
      <c r="BC403" s="20"/>
      <c r="BD403" s="20"/>
      <c r="BE403" s="20">
        <f t="shared" si="169"/>
        <v>0</v>
      </c>
      <c r="BF403" s="99"/>
      <c r="BG403" s="100"/>
      <c r="BH403" s="101"/>
      <c r="BI403" s="20"/>
      <c r="BJ403" s="20"/>
      <c r="BK403" s="64"/>
      <c r="BL403" s="64">
        <f t="shared" ref="BL403:BL433" si="180">SUM(J403,V403,AH403)</f>
        <v>3</v>
      </c>
      <c r="BM403" s="64">
        <f t="shared" ref="BM403:BM433" si="181">SUM(O403,AA403,AM403)</f>
        <v>3</v>
      </c>
      <c r="BN403" s="64"/>
    </row>
    <row r="404" spans="1:66" s="58" customFormat="1" x14ac:dyDescent="0.45">
      <c r="A404" s="64"/>
      <c r="B404" s="48">
        <v>255</v>
      </c>
      <c r="C404" s="48">
        <v>2</v>
      </c>
      <c r="D404" s="48" t="s">
        <v>781</v>
      </c>
      <c r="E404" s="19" t="s">
        <v>660</v>
      </c>
      <c r="F404" s="2" t="s">
        <v>698</v>
      </c>
      <c r="G404" s="4" t="s">
        <v>414</v>
      </c>
      <c r="H404" s="3" t="s">
        <v>424</v>
      </c>
      <c r="I404" s="11" t="s">
        <v>739</v>
      </c>
      <c r="J404" s="83">
        <v>4</v>
      </c>
      <c r="K404" s="24" t="s">
        <v>1512</v>
      </c>
      <c r="L404" s="24"/>
      <c r="M404" s="83">
        <v>4</v>
      </c>
      <c r="N404" s="24" t="s">
        <v>1019</v>
      </c>
      <c r="O404" s="83">
        <v>4</v>
      </c>
      <c r="P404" s="83">
        <v>3285</v>
      </c>
      <c r="Q404" s="83">
        <f>IFERROR(VLOOKUP(N404,入力表リスト!$A$3:$B$82,2,FALSE),0)</f>
        <v>22</v>
      </c>
      <c r="R404" s="83">
        <f t="shared" si="173"/>
        <v>289.08</v>
      </c>
      <c r="S404" s="83">
        <f t="shared" si="176"/>
        <v>8672.4</v>
      </c>
      <c r="T404" s="104" t="s">
        <v>1398</v>
      </c>
      <c r="U404" s="125"/>
      <c r="V404" s="83"/>
      <c r="W404" s="24"/>
      <c r="X404" s="83"/>
      <c r="Y404" s="83"/>
      <c r="Z404" s="24"/>
      <c r="AA404" s="83"/>
      <c r="AB404" s="83"/>
      <c r="AC404" s="83">
        <f>IFERROR(VLOOKUP(Z404,入力表リスト!$A$3:$B$82,2,FALSE),0)</f>
        <v>0</v>
      </c>
      <c r="AD404" s="83">
        <f t="shared" ref="AD404:AD433" si="182">AA404*AB404*AC404/1000</f>
        <v>0</v>
      </c>
      <c r="AE404" s="83">
        <f t="shared" si="177"/>
        <v>0</v>
      </c>
      <c r="AF404" s="26"/>
      <c r="AG404" s="98"/>
      <c r="AH404" s="83"/>
      <c r="AI404" s="24"/>
      <c r="AJ404" s="83"/>
      <c r="AK404" s="83"/>
      <c r="AL404" s="24"/>
      <c r="AM404" s="83"/>
      <c r="AN404" s="83"/>
      <c r="AO404" s="83">
        <f>IFERROR(VLOOKUP(AL404,入力表リスト!$A$3:$B$82,2,FALSE),0)</f>
        <v>0</v>
      </c>
      <c r="AP404" s="83">
        <f t="shared" ref="AP404:AP433" si="183">AM404*AN404*AO404/1000</f>
        <v>0</v>
      </c>
      <c r="AQ404" s="83">
        <f t="shared" si="178"/>
        <v>0</v>
      </c>
      <c r="AR404" s="26"/>
      <c r="AS404" s="98"/>
      <c r="AT404" s="20"/>
      <c r="AU404" s="20"/>
      <c r="AV404" s="96">
        <f t="shared" si="179"/>
        <v>3285</v>
      </c>
      <c r="AW404" s="20"/>
      <c r="AX404" s="20">
        <f t="shared" si="170"/>
        <v>0</v>
      </c>
      <c r="AY404" s="20">
        <f t="shared" ref="AY404:AY433" si="184">AX404*$AY$10</f>
        <v>0</v>
      </c>
      <c r="AZ404" s="96">
        <f t="shared" si="174"/>
        <v>289.08</v>
      </c>
      <c r="BA404" s="96">
        <f t="shared" si="175"/>
        <v>8672.4</v>
      </c>
      <c r="BB404" s="20"/>
      <c r="BC404" s="20"/>
      <c r="BD404" s="20"/>
      <c r="BE404" s="20">
        <f t="shared" ref="BE404:BE433" si="185">SUM(BB404:BD404)</f>
        <v>0</v>
      </c>
      <c r="BF404" s="99"/>
      <c r="BG404" s="100"/>
      <c r="BH404" s="101"/>
      <c r="BI404" s="20"/>
      <c r="BJ404" s="20"/>
      <c r="BK404" s="64"/>
      <c r="BL404" s="64">
        <f t="shared" si="180"/>
        <v>4</v>
      </c>
      <c r="BM404" s="64">
        <f t="shared" si="181"/>
        <v>4</v>
      </c>
      <c r="BN404" s="64"/>
    </row>
    <row r="405" spans="1:66" s="58" customFormat="1" x14ac:dyDescent="0.45">
      <c r="A405" s="64"/>
      <c r="B405" s="48">
        <v>256</v>
      </c>
      <c r="C405" s="48"/>
      <c r="D405" s="48" t="s">
        <v>781</v>
      </c>
      <c r="E405" s="19" t="s">
        <v>196</v>
      </c>
      <c r="F405" s="2" t="s">
        <v>398</v>
      </c>
      <c r="G405" s="4" t="s">
        <v>414</v>
      </c>
      <c r="H405" s="3" t="s">
        <v>424</v>
      </c>
      <c r="I405" s="11" t="s">
        <v>613</v>
      </c>
      <c r="J405" s="83">
        <v>1</v>
      </c>
      <c r="K405" s="24" t="s">
        <v>1120</v>
      </c>
      <c r="L405" s="24"/>
      <c r="M405" s="83">
        <v>1</v>
      </c>
      <c r="N405" s="24" t="s">
        <v>1392</v>
      </c>
      <c r="O405" s="83">
        <v>1</v>
      </c>
      <c r="P405" s="83">
        <v>3285</v>
      </c>
      <c r="Q405" s="83">
        <f>IFERROR(VLOOKUP(N405,入力表リスト!$A$3:$B$82,2,FALSE),0)</f>
        <v>200</v>
      </c>
      <c r="R405" s="83">
        <f t="shared" si="173"/>
        <v>657</v>
      </c>
      <c r="S405" s="83">
        <f t="shared" si="176"/>
        <v>19710</v>
      </c>
      <c r="T405" s="26"/>
      <c r="U405" s="98"/>
      <c r="V405" s="83"/>
      <c r="W405" s="24"/>
      <c r="X405" s="83"/>
      <c r="Y405" s="83"/>
      <c r="Z405" s="24"/>
      <c r="AA405" s="83"/>
      <c r="AB405" s="83"/>
      <c r="AC405" s="83">
        <f>IFERROR(VLOOKUP(Z405,入力表リスト!$A$3:$B$82,2,FALSE),0)</f>
        <v>0</v>
      </c>
      <c r="AD405" s="83">
        <f t="shared" si="182"/>
        <v>0</v>
      </c>
      <c r="AE405" s="83">
        <f t="shared" si="177"/>
        <v>0</v>
      </c>
      <c r="AF405" s="26"/>
      <c r="AG405" s="98"/>
      <c r="AH405" s="83"/>
      <c r="AI405" s="24"/>
      <c r="AJ405" s="83"/>
      <c r="AK405" s="83"/>
      <c r="AL405" s="24"/>
      <c r="AM405" s="83"/>
      <c r="AN405" s="83"/>
      <c r="AO405" s="83">
        <f>IFERROR(VLOOKUP(AL405,入力表リスト!$A$3:$B$82,2,FALSE),0)</f>
        <v>0</v>
      </c>
      <c r="AP405" s="83">
        <f t="shared" si="183"/>
        <v>0</v>
      </c>
      <c r="AQ405" s="83">
        <f t="shared" si="178"/>
        <v>0</v>
      </c>
      <c r="AR405" s="26"/>
      <c r="AS405" s="98"/>
      <c r="AT405" s="20"/>
      <c r="AU405" s="20"/>
      <c r="AV405" s="96">
        <f t="shared" si="179"/>
        <v>3285</v>
      </c>
      <c r="AW405" s="20"/>
      <c r="AX405" s="20">
        <f t="shared" ref="AX405:AX433" si="186">AU405*AV405*AW405/1000</f>
        <v>0</v>
      </c>
      <c r="AY405" s="20">
        <f t="shared" si="184"/>
        <v>0</v>
      </c>
      <c r="AZ405" s="96">
        <f t="shared" si="174"/>
        <v>657</v>
      </c>
      <c r="BA405" s="96">
        <f t="shared" si="175"/>
        <v>19710</v>
      </c>
      <c r="BB405" s="20"/>
      <c r="BC405" s="20"/>
      <c r="BD405" s="20"/>
      <c r="BE405" s="20">
        <f t="shared" si="185"/>
        <v>0</v>
      </c>
      <c r="BF405" s="99"/>
      <c r="BG405" s="100"/>
      <c r="BH405" s="101"/>
      <c r="BI405" s="20"/>
      <c r="BJ405" s="20"/>
      <c r="BK405" s="64"/>
      <c r="BL405" s="64">
        <f t="shared" si="180"/>
        <v>1</v>
      </c>
      <c r="BM405" s="64">
        <f t="shared" si="181"/>
        <v>1</v>
      </c>
      <c r="BN405" s="64"/>
    </row>
    <row r="406" spans="1:66" s="58" customFormat="1" x14ac:dyDescent="0.45">
      <c r="A406" s="64"/>
      <c r="B406" s="48">
        <v>257</v>
      </c>
      <c r="C406" s="48"/>
      <c r="D406" s="48" t="s">
        <v>781</v>
      </c>
      <c r="E406" s="19" t="s">
        <v>206</v>
      </c>
      <c r="F406" s="2" t="s">
        <v>408</v>
      </c>
      <c r="G406" s="4" t="s">
        <v>414</v>
      </c>
      <c r="H406" s="3" t="s">
        <v>424</v>
      </c>
      <c r="I406" s="11" t="s">
        <v>623</v>
      </c>
      <c r="J406" s="83">
        <v>4</v>
      </c>
      <c r="K406" s="24" t="s">
        <v>1396</v>
      </c>
      <c r="L406" s="24"/>
      <c r="M406" s="83">
        <v>2</v>
      </c>
      <c r="N406" s="24" t="s">
        <v>1123</v>
      </c>
      <c r="O406" s="83">
        <v>4</v>
      </c>
      <c r="P406" s="83">
        <v>3285</v>
      </c>
      <c r="Q406" s="83">
        <f>IFERROR(VLOOKUP(N406,入力表リスト!$A$3:$B$82,2,FALSE),0)</f>
        <v>120</v>
      </c>
      <c r="R406" s="83">
        <f t="shared" si="173"/>
        <v>1576.8</v>
      </c>
      <c r="S406" s="83">
        <f t="shared" si="176"/>
        <v>47304</v>
      </c>
      <c r="T406" s="26" t="s">
        <v>1445</v>
      </c>
      <c r="U406" s="98"/>
      <c r="V406" s="83"/>
      <c r="W406" s="24"/>
      <c r="X406" s="83"/>
      <c r="Y406" s="83"/>
      <c r="Z406" s="24"/>
      <c r="AA406" s="83"/>
      <c r="AB406" s="83"/>
      <c r="AC406" s="83">
        <f>IFERROR(VLOOKUP(Z406,入力表リスト!$A$3:$B$82,2,FALSE),0)</f>
        <v>0</v>
      </c>
      <c r="AD406" s="83">
        <f t="shared" si="182"/>
        <v>0</v>
      </c>
      <c r="AE406" s="83">
        <f t="shared" si="177"/>
        <v>0</v>
      </c>
      <c r="AF406" s="26"/>
      <c r="AG406" s="98"/>
      <c r="AH406" s="83"/>
      <c r="AI406" s="24"/>
      <c r="AJ406" s="83"/>
      <c r="AK406" s="83"/>
      <c r="AL406" s="24"/>
      <c r="AM406" s="83"/>
      <c r="AN406" s="83"/>
      <c r="AO406" s="83">
        <f>IFERROR(VLOOKUP(AL406,入力表リスト!$A$3:$B$82,2,FALSE),0)</f>
        <v>0</v>
      </c>
      <c r="AP406" s="83">
        <f t="shared" si="183"/>
        <v>0</v>
      </c>
      <c r="AQ406" s="83">
        <f t="shared" si="178"/>
        <v>0</v>
      </c>
      <c r="AR406" s="26"/>
      <c r="AS406" s="98"/>
      <c r="AT406" s="20"/>
      <c r="AU406" s="20"/>
      <c r="AV406" s="96">
        <f t="shared" si="179"/>
        <v>3285</v>
      </c>
      <c r="AW406" s="20"/>
      <c r="AX406" s="20">
        <f t="shared" si="186"/>
        <v>0</v>
      </c>
      <c r="AY406" s="20">
        <f t="shared" si="184"/>
        <v>0</v>
      </c>
      <c r="AZ406" s="96">
        <f t="shared" si="174"/>
        <v>1576.8</v>
      </c>
      <c r="BA406" s="96">
        <f t="shared" si="175"/>
        <v>47304</v>
      </c>
      <c r="BB406" s="20"/>
      <c r="BC406" s="20"/>
      <c r="BD406" s="20"/>
      <c r="BE406" s="20">
        <f t="shared" si="185"/>
        <v>0</v>
      </c>
      <c r="BF406" s="99"/>
      <c r="BG406" s="100"/>
      <c r="BH406" s="101"/>
      <c r="BI406" s="20"/>
      <c r="BJ406" s="20"/>
      <c r="BK406" s="64"/>
      <c r="BL406" s="64">
        <f t="shared" si="180"/>
        <v>4</v>
      </c>
      <c r="BM406" s="64">
        <f t="shared" si="181"/>
        <v>4</v>
      </c>
      <c r="BN406" s="64"/>
    </row>
    <row r="407" spans="1:66" s="58" customFormat="1" x14ac:dyDescent="0.45">
      <c r="A407" s="64"/>
      <c r="B407" s="48">
        <v>258</v>
      </c>
      <c r="C407" s="48"/>
      <c r="D407" s="48" t="s">
        <v>781</v>
      </c>
      <c r="E407" s="19" t="s">
        <v>209</v>
      </c>
      <c r="F407" s="2" t="s">
        <v>413</v>
      </c>
      <c r="G407" s="4" t="s">
        <v>414</v>
      </c>
      <c r="H407" s="3" t="s">
        <v>424</v>
      </c>
      <c r="I407" s="11" t="s">
        <v>628</v>
      </c>
      <c r="J407" s="83">
        <v>1</v>
      </c>
      <c r="K407" s="24" t="s">
        <v>1422</v>
      </c>
      <c r="L407" s="24"/>
      <c r="M407" s="83">
        <v>1</v>
      </c>
      <c r="N407" s="24" t="s">
        <v>1501</v>
      </c>
      <c r="O407" s="83">
        <v>1</v>
      </c>
      <c r="P407" s="83">
        <v>3285</v>
      </c>
      <c r="Q407" s="83">
        <f>IFERROR(VLOOKUP(N407,入力表リスト!$A$3:$B$82,2,FALSE),0)</f>
        <v>300</v>
      </c>
      <c r="R407" s="83">
        <f t="shared" si="173"/>
        <v>985.5</v>
      </c>
      <c r="S407" s="83">
        <f t="shared" si="176"/>
        <v>29565</v>
      </c>
      <c r="T407" s="26"/>
      <c r="U407" s="98"/>
      <c r="V407" s="83"/>
      <c r="W407" s="24"/>
      <c r="X407" s="83"/>
      <c r="Y407" s="83"/>
      <c r="Z407" s="24"/>
      <c r="AA407" s="83"/>
      <c r="AB407" s="83"/>
      <c r="AC407" s="83">
        <f>IFERROR(VLOOKUP(Z407,入力表リスト!$A$3:$B$82,2,FALSE),0)</f>
        <v>0</v>
      </c>
      <c r="AD407" s="83">
        <f t="shared" si="182"/>
        <v>0</v>
      </c>
      <c r="AE407" s="83">
        <f t="shared" si="177"/>
        <v>0</v>
      </c>
      <c r="AF407" s="26"/>
      <c r="AG407" s="98"/>
      <c r="AH407" s="83"/>
      <c r="AI407" s="24"/>
      <c r="AJ407" s="83"/>
      <c r="AK407" s="83"/>
      <c r="AL407" s="24"/>
      <c r="AM407" s="83"/>
      <c r="AN407" s="83"/>
      <c r="AO407" s="83">
        <f>IFERROR(VLOOKUP(AL407,入力表リスト!$A$3:$B$82,2,FALSE),0)</f>
        <v>0</v>
      </c>
      <c r="AP407" s="83">
        <f t="shared" si="183"/>
        <v>0</v>
      </c>
      <c r="AQ407" s="83">
        <f t="shared" si="178"/>
        <v>0</v>
      </c>
      <c r="AR407" s="26"/>
      <c r="AS407" s="98"/>
      <c r="AT407" s="20"/>
      <c r="AU407" s="20"/>
      <c r="AV407" s="96">
        <f t="shared" si="179"/>
        <v>3285</v>
      </c>
      <c r="AW407" s="20"/>
      <c r="AX407" s="20">
        <f t="shared" si="186"/>
        <v>0</v>
      </c>
      <c r="AY407" s="20">
        <f t="shared" si="184"/>
        <v>0</v>
      </c>
      <c r="AZ407" s="96">
        <f t="shared" si="174"/>
        <v>985.5</v>
      </c>
      <c r="BA407" s="96">
        <f t="shared" si="175"/>
        <v>29565</v>
      </c>
      <c r="BB407" s="20"/>
      <c r="BC407" s="20"/>
      <c r="BD407" s="20"/>
      <c r="BE407" s="20">
        <f t="shared" si="185"/>
        <v>0</v>
      </c>
      <c r="BF407" s="99"/>
      <c r="BG407" s="100"/>
      <c r="BH407" s="101"/>
      <c r="BI407" s="20"/>
      <c r="BJ407" s="20"/>
      <c r="BK407" s="64"/>
      <c r="BL407" s="64">
        <f t="shared" si="180"/>
        <v>1</v>
      </c>
      <c r="BM407" s="64">
        <f t="shared" si="181"/>
        <v>1</v>
      </c>
      <c r="BN407" s="64"/>
    </row>
    <row r="408" spans="1:66" s="58" customFormat="1" x14ac:dyDescent="0.45">
      <c r="A408" s="64"/>
      <c r="B408" s="129">
        <v>259</v>
      </c>
      <c r="C408" s="148">
        <v>1</v>
      </c>
      <c r="D408" s="129" t="s">
        <v>781</v>
      </c>
      <c r="E408" s="21" t="s">
        <v>652</v>
      </c>
      <c r="F408" s="2" t="s">
        <v>690</v>
      </c>
      <c r="G408" s="4" t="s">
        <v>421</v>
      </c>
      <c r="H408" s="3" t="s">
        <v>708</v>
      </c>
      <c r="I408" s="11" t="s">
        <v>732</v>
      </c>
      <c r="J408" s="83">
        <v>8</v>
      </c>
      <c r="K408" s="24" t="s">
        <v>1143</v>
      </c>
      <c r="L408" s="24"/>
      <c r="M408" s="83">
        <v>8</v>
      </c>
      <c r="N408" s="24" t="s">
        <v>1390</v>
      </c>
      <c r="O408" s="83">
        <v>8</v>
      </c>
      <c r="P408" s="83">
        <v>3285</v>
      </c>
      <c r="Q408" s="83">
        <f>IFERROR(VLOOKUP(N408,入力表リスト!$A$3:$B$82,2,FALSE),0)</f>
        <v>250</v>
      </c>
      <c r="R408" s="83">
        <f t="shared" si="173"/>
        <v>6570</v>
      </c>
      <c r="S408" s="83">
        <f t="shared" si="176"/>
        <v>197100</v>
      </c>
      <c r="T408" s="104" t="s">
        <v>1537</v>
      </c>
      <c r="U408" s="125"/>
      <c r="V408" s="83"/>
      <c r="W408" s="24"/>
      <c r="X408" s="83"/>
      <c r="Y408" s="83"/>
      <c r="Z408" s="24"/>
      <c r="AA408" s="83"/>
      <c r="AB408" s="83"/>
      <c r="AC408" s="83">
        <f>IFERROR(VLOOKUP(Z408,入力表リスト!$A$3:$B$82,2,FALSE),0)</f>
        <v>0</v>
      </c>
      <c r="AD408" s="83">
        <f t="shared" si="182"/>
        <v>0</v>
      </c>
      <c r="AE408" s="83">
        <f t="shared" si="177"/>
        <v>0</v>
      </c>
      <c r="AF408" s="26"/>
      <c r="AG408" s="98"/>
      <c r="AH408" s="83"/>
      <c r="AI408" s="24"/>
      <c r="AJ408" s="83"/>
      <c r="AK408" s="83"/>
      <c r="AL408" s="24"/>
      <c r="AM408" s="83"/>
      <c r="AN408" s="83"/>
      <c r="AO408" s="83">
        <f>IFERROR(VLOOKUP(AL408,入力表リスト!$A$3:$B$82,2,FALSE),0)</f>
        <v>0</v>
      </c>
      <c r="AP408" s="83">
        <f t="shared" si="183"/>
        <v>0</v>
      </c>
      <c r="AQ408" s="83">
        <f t="shared" si="178"/>
        <v>0</v>
      </c>
      <c r="AR408" s="26"/>
      <c r="AS408" s="98"/>
      <c r="AT408" s="20"/>
      <c r="AU408" s="20"/>
      <c r="AV408" s="96">
        <f t="shared" si="179"/>
        <v>3285</v>
      </c>
      <c r="AW408" s="20"/>
      <c r="AX408" s="20">
        <f t="shared" si="186"/>
        <v>0</v>
      </c>
      <c r="AY408" s="20">
        <f t="shared" si="184"/>
        <v>0</v>
      </c>
      <c r="AZ408" s="96">
        <f t="shared" si="174"/>
        <v>6570</v>
      </c>
      <c r="BA408" s="96">
        <f t="shared" si="175"/>
        <v>197100</v>
      </c>
      <c r="BB408" s="20"/>
      <c r="BC408" s="20"/>
      <c r="BD408" s="20"/>
      <c r="BE408" s="20">
        <f t="shared" si="185"/>
        <v>0</v>
      </c>
      <c r="BF408" s="99"/>
      <c r="BG408" s="100"/>
      <c r="BH408" s="101"/>
      <c r="BI408" s="20"/>
      <c r="BJ408" s="20"/>
      <c r="BK408" s="64"/>
      <c r="BL408" s="64">
        <f t="shared" si="180"/>
        <v>8</v>
      </c>
      <c r="BM408" s="64">
        <f t="shared" si="181"/>
        <v>8</v>
      </c>
      <c r="BN408" s="64"/>
    </row>
    <row r="409" spans="1:66" s="58" customFormat="1" x14ac:dyDescent="0.45">
      <c r="A409" s="64"/>
      <c r="B409" s="129">
        <v>259</v>
      </c>
      <c r="C409" s="129">
        <v>2</v>
      </c>
      <c r="D409" s="129" t="s">
        <v>781</v>
      </c>
      <c r="E409" s="21" t="s">
        <v>652</v>
      </c>
      <c r="F409" s="2" t="s">
        <v>690</v>
      </c>
      <c r="G409" s="4" t="s">
        <v>421</v>
      </c>
      <c r="H409" s="3" t="s">
        <v>708</v>
      </c>
      <c r="I409" s="2" t="s">
        <v>732</v>
      </c>
      <c r="J409" s="83"/>
      <c r="K409" s="24"/>
      <c r="L409" s="24"/>
      <c r="M409" s="83"/>
      <c r="N409" s="24"/>
      <c r="O409" s="83"/>
      <c r="P409" s="83"/>
      <c r="Q409" s="83">
        <f>IFERROR(VLOOKUP(N409,入力表リスト!$A$3:$B$82,2,FALSE),0)</f>
        <v>0</v>
      </c>
      <c r="R409" s="83">
        <f t="shared" si="173"/>
        <v>0</v>
      </c>
      <c r="S409" s="83">
        <f t="shared" si="176"/>
        <v>0</v>
      </c>
      <c r="T409" s="26"/>
      <c r="U409" s="98"/>
      <c r="V409" s="83"/>
      <c r="W409" s="24"/>
      <c r="X409" s="83"/>
      <c r="Y409" s="83"/>
      <c r="Z409" s="24"/>
      <c r="AA409" s="83"/>
      <c r="AB409" s="83"/>
      <c r="AC409" s="83">
        <f>IFERROR(VLOOKUP(Z409,入力表リスト!$A$3:$B$82,2,FALSE),0)</f>
        <v>0</v>
      </c>
      <c r="AD409" s="83">
        <f t="shared" si="182"/>
        <v>0</v>
      </c>
      <c r="AE409" s="83">
        <f t="shared" si="177"/>
        <v>0</v>
      </c>
      <c r="AF409" s="26"/>
      <c r="AG409" s="98"/>
      <c r="AH409" s="83">
        <v>2</v>
      </c>
      <c r="AI409" s="24" t="s">
        <v>1329</v>
      </c>
      <c r="AJ409" s="83"/>
      <c r="AK409" s="83">
        <v>2</v>
      </c>
      <c r="AL409" s="24" t="s">
        <v>1330</v>
      </c>
      <c r="AM409" s="83">
        <v>2</v>
      </c>
      <c r="AN409" s="83">
        <v>2400</v>
      </c>
      <c r="AO409" s="83">
        <f>IFERROR(VLOOKUP(AL409,入力表リスト!$A$3:$B$82,2,FALSE),0)</f>
        <v>27</v>
      </c>
      <c r="AP409" s="83">
        <f t="shared" si="183"/>
        <v>129.6</v>
      </c>
      <c r="AQ409" s="83">
        <f t="shared" si="178"/>
        <v>3888</v>
      </c>
      <c r="AR409" s="26" t="s">
        <v>1328</v>
      </c>
      <c r="AS409" s="98"/>
      <c r="AT409" s="20"/>
      <c r="AU409" s="20"/>
      <c r="AV409" s="96">
        <f t="shared" si="179"/>
        <v>2400</v>
      </c>
      <c r="AW409" s="20"/>
      <c r="AX409" s="20">
        <f t="shared" si="186"/>
        <v>0</v>
      </c>
      <c r="AY409" s="20">
        <f t="shared" si="184"/>
        <v>0</v>
      </c>
      <c r="AZ409" s="96">
        <f t="shared" si="174"/>
        <v>129.6</v>
      </c>
      <c r="BA409" s="96">
        <f t="shared" si="175"/>
        <v>3888</v>
      </c>
      <c r="BB409" s="20"/>
      <c r="BC409" s="20"/>
      <c r="BD409" s="20"/>
      <c r="BE409" s="20">
        <f t="shared" si="185"/>
        <v>0</v>
      </c>
      <c r="BF409" s="99"/>
      <c r="BG409" s="100"/>
      <c r="BH409" s="101"/>
      <c r="BI409" s="20"/>
      <c r="BJ409" s="20"/>
      <c r="BK409" s="64"/>
      <c r="BL409" s="64">
        <f t="shared" si="180"/>
        <v>2</v>
      </c>
      <c r="BM409" s="64">
        <f t="shared" si="181"/>
        <v>2</v>
      </c>
      <c r="BN409" s="64"/>
    </row>
    <row r="410" spans="1:66" s="58" customFormat="1" x14ac:dyDescent="0.45">
      <c r="A410" s="64"/>
      <c r="B410" s="129">
        <v>259</v>
      </c>
      <c r="C410" s="148">
        <v>3</v>
      </c>
      <c r="D410" s="129" t="s">
        <v>781</v>
      </c>
      <c r="E410" s="21" t="s">
        <v>652</v>
      </c>
      <c r="F410" s="2" t="s">
        <v>690</v>
      </c>
      <c r="G410" s="4" t="s">
        <v>421</v>
      </c>
      <c r="H410" s="3" t="s">
        <v>708</v>
      </c>
      <c r="I410" s="2" t="s">
        <v>732</v>
      </c>
      <c r="J410" s="83"/>
      <c r="K410" s="24"/>
      <c r="L410" s="24"/>
      <c r="M410" s="83"/>
      <c r="N410" s="24"/>
      <c r="O410" s="83"/>
      <c r="P410" s="83"/>
      <c r="Q410" s="83">
        <f>IFERROR(VLOOKUP(N410,入力表リスト!$A$3:$B$82,2,FALSE),0)</f>
        <v>0</v>
      </c>
      <c r="R410" s="83">
        <f t="shared" si="173"/>
        <v>0</v>
      </c>
      <c r="S410" s="83">
        <f t="shared" si="176"/>
        <v>0</v>
      </c>
      <c r="T410" s="26"/>
      <c r="U410" s="98"/>
      <c r="V410" s="83"/>
      <c r="W410" s="24"/>
      <c r="X410" s="83"/>
      <c r="Y410" s="83"/>
      <c r="Z410" s="24"/>
      <c r="AA410" s="83"/>
      <c r="AB410" s="83"/>
      <c r="AC410" s="83">
        <f>IFERROR(VLOOKUP(Z410,入力表リスト!$A$3:$B$82,2,FALSE),0)</f>
        <v>0</v>
      </c>
      <c r="AD410" s="83">
        <f t="shared" si="182"/>
        <v>0</v>
      </c>
      <c r="AE410" s="83">
        <f t="shared" si="177"/>
        <v>0</v>
      </c>
      <c r="AF410" s="26"/>
      <c r="AG410" s="98"/>
      <c r="AH410" s="83">
        <v>3</v>
      </c>
      <c r="AI410" s="24" t="s">
        <v>1315</v>
      </c>
      <c r="AJ410" s="83"/>
      <c r="AK410" s="83">
        <v>3</v>
      </c>
      <c r="AL410" s="24" t="s">
        <v>1332</v>
      </c>
      <c r="AM410" s="83">
        <v>3</v>
      </c>
      <c r="AN410" s="83">
        <v>2400</v>
      </c>
      <c r="AO410" s="83">
        <f>IFERROR(VLOOKUP(AL410,入力表リスト!$A$3:$B$82,2,FALSE),0)</f>
        <v>42</v>
      </c>
      <c r="AP410" s="83">
        <f t="shared" si="183"/>
        <v>302.39999999999998</v>
      </c>
      <c r="AQ410" s="83">
        <f t="shared" si="178"/>
        <v>9072</v>
      </c>
      <c r="AR410" s="26" t="s">
        <v>1331</v>
      </c>
      <c r="AS410" s="98"/>
      <c r="AT410" s="20"/>
      <c r="AU410" s="20"/>
      <c r="AV410" s="96">
        <f t="shared" si="179"/>
        <v>2400</v>
      </c>
      <c r="AW410" s="20"/>
      <c r="AX410" s="20">
        <f t="shared" si="186"/>
        <v>0</v>
      </c>
      <c r="AY410" s="20">
        <f t="shared" si="184"/>
        <v>0</v>
      </c>
      <c r="AZ410" s="96">
        <f t="shared" si="174"/>
        <v>302.39999999999998</v>
      </c>
      <c r="BA410" s="96">
        <f t="shared" si="175"/>
        <v>9072</v>
      </c>
      <c r="BB410" s="20"/>
      <c r="BC410" s="20"/>
      <c r="BD410" s="20"/>
      <c r="BE410" s="20">
        <f t="shared" si="185"/>
        <v>0</v>
      </c>
      <c r="BF410" s="99"/>
      <c r="BG410" s="100"/>
      <c r="BH410" s="101"/>
      <c r="BI410" s="20"/>
      <c r="BJ410" s="20"/>
      <c r="BK410" s="64"/>
      <c r="BL410" s="64">
        <f t="shared" si="180"/>
        <v>3</v>
      </c>
      <c r="BM410" s="64">
        <f t="shared" si="181"/>
        <v>3</v>
      </c>
      <c r="BN410" s="64"/>
    </row>
    <row r="411" spans="1:66" s="58" customFormat="1" x14ac:dyDescent="0.45">
      <c r="A411" s="64"/>
      <c r="B411" s="129">
        <v>259</v>
      </c>
      <c r="C411" s="129">
        <v>4</v>
      </c>
      <c r="D411" s="129" t="s">
        <v>781</v>
      </c>
      <c r="E411" s="21" t="s">
        <v>652</v>
      </c>
      <c r="F411" s="2" t="s">
        <v>690</v>
      </c>
      <c r="G411" s="4" t="s">
        <v>421</v>
      </c>
      <c r="H411" s="3" t="s">
        <v>708</v>
      </c>
      <c r="I411" s="2" t="s">
        <v>732</v>
      </c>
      <c r="J411" s="83"/>
      <c r="K411" s="24"/>
      <c r="L411" s="24"/>
      <c r="M411" s="83"/>
      <c r="N411" s="24"/>
      <c r="O411" s="83"/>
      <c r="P411" s="83"/>
      <c r="Q411" s="83">
        <f>IFERROR(VLOOKUP(N411,入力表リスト!$A$3:$B$82,2,FALSE),0)</f>
        <v>0</v>
      </c>
      <c r="R411" s="83">
        <f t="shared" si="173"/>
        <v>0</v>
      </c>
      <c r="S411" s="83">
        <f t="shared" si="176"/>
        <v>0</v>
      </c>
      <c r="T411" s="26"/>
      <c r="U411" s="98"/>
      <c r="V411" s="83"/>
      <c r="W411" s="24"/>
      <c r="X411" s="83"/>
      <c r="Y411" s="83"/>
      <c r="Z411" s="24"/>
      <c r="AA411" s="83"/>
      <c r="AB411" s="83"/>
      <c r="AC411" s="83">
        <f>IFERROR(VLOOKUP(Z411,入力表リスト!$A$3:$B$82,2,FALSE),0)</f>
        <v>0</v>
      </c>
      <c r="AD411" s="83">
        <f t="shared" si="182"/>
        <v>0</v>
      </c>
      <c r="AE411" s="83">
        <f t="shared" si="177"/>
        <v>0</v>
      </c>
      <c r="AF411" s="26"/>
      <c r="AG411" s="98"/>
      <c r="AH411" s="83">
        <v>4</v>
      </c>
      <c r="AI411" s="24" t="s">
        <v>1325</v>
      </c>
      <c r="AJ411" s="83"/>
      <c r="AK411" s="83">
        <v>2</v>
      </c>
      <c r="AL411" s="24" t="s">
        <v>1326</v>
      </c>
      <c r="AM411" s="83">
        <v>4</v>
      </c>
      <c r="AN411" s="83">
        <v>2400</v>
      </c>
      <c r="AO411" s="83">
        <f>IFERROR(VLOOKUP(AL411,入力表リスト!$A$3:$B$82,2,FALSE),0)</f>
        <v>34</v>
      </c>
      <c r="AP411" s="83">
        <f t="shared" si="183"/>
        <v>326.39999999999998</v>
      </c>
      <c r="AQ411" s="83">
        <f t="shared" si="178"/>
        <v>9792</v>
      </c>
      <c r="AR411" s="26" t="s">
        <v>1327</v>
      </c>
      <c r="AS411" s="98"/>
      <c r="AT411" s="20"/>
      <c r="AU411" s="20"/>
      <c r="AV411" s="96">
        <f t="shared" si="179"/>
        <v>2400</v>
      </c>
      <c r="AW411" s="20"/>
      <c r="AX411" s="20">
        <f t="shared" si="186"/>
        <v>0</v>
      </c>
      <c r="AY411" s="20">
        <f t="shared" si="184"/>
        <v>0</v>
      </c>
      <c r="AZ411" s="96">
        <f t="shared" si="174"/>
        <v>326.39999999999998</v>
      </c>
      <c r="BA411" s="96">
        <f t="shared" si="175"/>
        <v>9792</v>
      </c>
      <c r="BB411" s="20"/>
      <c r="BC411" s="20"/>
      <c r="BD411" s="20"/>
      <c r="BE411" s="20">
        <f t="shared" si="185"/>
        <v>0</v>
      </c>
      <c r="BF411" s="99"/>
      <c r="BG411" s="100"/>
      <c r="BH411" s="101"/>
      <c r="BI411" s="20"/>
      <c r="BJ411" s="20"/>
      <c r="BK411" s="64"/>
      <c r="BL411" s="64">
        <f t="shared" si="180"/>
        <v>4</v>
      </c>
      <c r="BM411" s="64">
        <f t="shared" si="181"/>
        <v>4</v>
      </c>
      <c r="BN411" s="64"/>
    </row>
    <row r="412" spans="1:66" s="58" customFormat="1" x14ac:dyDescent="0.45">
      <c r="A412" s="64"/>
      <c r="B412" s="129">
        <v>259</v>
      </c>
      <c r="C412" s="148">
        <v>5</v>
      </c>
      <c r="D412" s="129" t="s">
        <v>781</v>
      </c>
      <c r="E412" s="21" t="s">
        <v>652</v>
      </c>
      <c r="F412" s="2" t="s">
        <v>690</v>
      </c>
      <c r="G412" s="4" t="s">
        <v>421</v>
      </c>
      <c r="H412" s="3" t="s">
        <v>708</v>
      </c>
      <c r="I412" s="2" t="s">
        <v>732</v>
      </c>
      <c r="J412" s="83"/>
      <c r="K412" s="24"/>
      <c r="L412" s="24"/>
      <c r="M412" s="83"/>
      <c r="N412" s="24"/>
      <c r="O412" s="83"/>
      <c r="P412" s="83"/>
      <c r="Q412" s="83">
        <f>IFERROR(VLOOKUP(N412,入力表リスト!$A$3:$B$82,2,FALSE),0)</f>
        <v>0</v>
      </c>
      <c r="R412" s="83">
        <f t="shared" si="173"/>
        <v>0</v>
      </c>
      <c r="S412" s="83">
        <f t="shared" si="176"/>
        <v>0</v>
      </c>
      <c r="T412" s="26"/>
      <c r="U412" s="98"/>
      <c r="V412" s="83"/>
      <c r="W412" s="24"/>
      <c r="X412" s="83"/>
      <c r="Y412" s="83"/>
      <c r="Z412" s="24"/>
      <c r="AA412" s="83"/>
      <c r="AB412" s="83"/>
      <c r="AC412" s="83">
        <f>IFERROR(VLOOKUP(Z412,入力表リスト!$A$3:$B$82,2,FALSE),0)</f>
        <v>0</v>
      </c>
      <c r="AD412" s="83">
        <f t="shared" si="182"/>
        <v>0</v>
      </c>
      <c r="AE412" s="83">
        <f t="shared" si="177"/>
        <v>0</v>
      </c>
      <c r="AF412" s="26"/>
      <c r="AG412" s="98"/>
      <c r="AH412" s="83">
        <v>1</v>
      </c>
      <c r="AI412" s="24" t="s">
        <v>1129</v>
      </c>
      <c r="AJ412" s="83" t="s">
        <v>1321</v>
      </c>
      <c r="AK412" s="83">
        <v>1</v>
      </c>
      <c r="AL412" s="24" t="s">
        <v>1006</v>
      </c>
      <c r="AM412" s="83">
        <v>1</v>
      </c>
      <c r="AN412" s="83">
        <v>2400</v>
      </c>
      <c r="AO412" s="83">
        <f>IFERROR(VLOOKUP(AL412,入力表リスト!$A$3:$B$82,2,FALSE),0)</f>
        <v>69</v>
      </c>
      <c r="AP412" s="83">
        <f t="shared" si="183"/>
        <v>165.6</v>
      </c>
      <c r="AQ412" s="83">
        <f t="shared" si="178"/>
        <v>4968</v>
      </c>
      <c r="AR412" s="26" t="s">
        <v>1322</v>
      </c>
      <c r="AS412" s="98"/>
      <c r="AT412" s="20"/>
      <c r="AU412" s="20"/>
      <c r="AV412" s="96">
        <f t="shared" si="179"/>
        <v>2400</v>
      </c>
      <c r="AW412" s="20"/>
      <c r="AX412" s="20">
        <f t="shared" si="186"/>
        <v>0</v>
      </c>
      <c r="AY412" s="20">
        <f t="shared" si="184"/>
        <v>0</v>
      </c>
      <c r="AZ412" s="96">
        <f t="shared" ref="AZ412:AZ433" si="187">R412+AD412+AP412-AX412</f>
        <v>165.6</v>
      </c>
      <c r="BA412" s="96">
        <f t="shared" ref="BA412:BA433" si="188">S412+AE412+AQ412-AY412</f>
        <v>4968</v>
      </c>
      <c r="BB412" s="20"/>
      <c r="BC412" s="20"/>
      <c r="BD412" s="20"/>
      <c r="BE412" s="20">
        <f t="shared" si="185"/>
        <v>0</v>
      </c>
      <c r="BF412" s="99"/>
      <c r="BG412" s="100"/>
      <c r="BH412" s="101"/>
      <c r="BI412" s="20"/>
      <c r="BJ412" s="20"/>
      <c r="BK412" s="64"/>
      <c r="BL412" s="64">
        <f t="shared" si="180"/>
        <v>1</v>
      </c>
      <c r="BM412" s="64">
        <f t="shared" si="181"/>
        <v>1</v>
      </c>
      <c r="BN412" s="64"/>
    </row>
    <row r="413" spans="1:66" s="58" customFormat="1" x14ac:dyDescent="0.45">
      <c r="A413" s="64"/>
      <c r="B413" s="129">
        <v>259</v>
      </c>
      <c r="C413" s="129">
        <v>6</v>
      </c>
      <c r="D413" s="129" t="s">
        <v>781</v>
      </c>
      <c r="E413" s="21" t="s">
        <v>652</v>
      </c>
      <c r="F413" s="2" t="s">
        <v>690</v>
      </c>
      <c r="G413" s="4" t="s">
        <v>421</v>
      </c>
      <c r="H413" s="3" t="s">
        <v>708</v>
      </c>
      <c r="I413" s="2" t="s">
        <v>732</v>
      </c>
      <c r="J413" s="83"/>
      <c r="K413" s="24"/>
      <c r="L413" s="24"/>
      <c r="M413" s="83"/>
      <c r="N413" s="24"/>
      <c r="O413" s="83"/>
      <c r="P413" s="83"/>
      <c r="Q413" s="83">
        <f>IFERROR(VLOOKUP(N413,入力表リスト!$A$3:$B$82,2,FALSE),0)</f>
        <v>0</v>
      </c>
      <c r="R413" s="83">
        <f t="shared" si="173"/>
        <v>0</v>
      </c>
      <c r="S413" s="83">
        <f t="shared" si="176"/>
        <v>0</v>
      </c>
      <c r="T413" s="26"/>
      <c r="U413" s="98"/>
      <c r="V413" s="83"/>
      <c r="W413" s="24"/>
      <c r="X413" s="83"/>
      <c r="Y413" s="83"/>
      <c r="Z413" s="24"/>
      <c r="AA413" s="83"/>
      <c r="AB413" s="83"/>
      <c r="AC413" s="83">
        <f>IFERROR(VLOOKUP(Z413,入力表リスト!$A$3:$B$82,2,FALSE),0)</f>
        <v>0</v>
      </c>
      <c r="AD413" s="83">
        <f t="shared" si="182"/>
        <v>0</v>
      </c>
      <c r="AE413" s="83">
        <f t="shared" si="177"/>
        <v>0</v>
      </c>
      <c r="AF413" s="26"/>
      <c r="AG413" s="98"/>
      <c r="AH413" s="83">
        <v>1</v>
      </c>
      <c r="AI413" s="24" t="s">
        <v>1314</v>
      </c>
      <c r="AJ413" s="83"/>
      <c r="AK413" s="83">
        <v>1</v>
      </c>
      <c r="AL413" s="24" t="s">
        <v>1332</v>
      </c>
      <c r="AM413" s="83">
        <v>1</v>
      </c>
      <c r="AN413" s="83">
        <v>2400</v>
      </c>
      <c r="AO413" s="83">
        <f>IFERROR(VLOOKUP(AL413,入力表リスト!$A$3:$B$82,2,FALSE),0)</f>
        <v>42</v>
      </c>
      <c r="AP413" s="83">
        <f t="shared" si="183"/>
        <v>100.8</v>
      </c>
      <c r="AQ413" s="83">
        <f t="shared" si="178"/>
        <v>3024</v>
      </c>
      <c r="AR413" s="26" t="s">
        <v>1322</v>
      </c>
      <c r="AS413" s="98"/>
      <c r="AT413" s="20"/>
      <c r="AU413" s="20"/>
      <c r="AV413" s="96">
        <f t="shared" si="179"/>
        <v>2400</v>
      </c>
      <c r="AW413" s="20"/>
      <c r="AX413" s="20">
        <f t="shared" si="186"/>
        <v>0</v>
      </c>
      <c r="AY413" s="20">
        <f t="shared" si="184"/>
        <v>0</v>
      </c>
      <c r="AZ413" s="96">
        <f t="shared" si="187"/>
        <v>100.8</v>
      </c>
      <c r="BA413" s="96">
        <f t="shared" si="188"/>
        <v>3024</v>
      </c>
      <c r="BB413" s="20"/>
      <c r="BC413" s="20"/>
      <c r="BD413" s="20"/>
      <c r="BE413" s="20">
        <f t="shared" si="185"/>
        <v>0</v>
      </c>
      <c r="BF413" s="99"/>
      <c r="BG413" s="100"/>
      <c r="BH413" s="101"/>
      <c r="BI413" s="20"/>
      <c r="BJ413" s="20"/>
      <c r="BK413" s="64"/>
      <c r="BL413" s="64">
        <f t="shared" si="180"/>
        <v>1</v>
      </c>
      <c r="BM413" s="64">
        <f t="shared" si="181"/>
        <v>1</v>
      </c>
      <c r="BN413" s="64"/>
    </row>
    <row r="414" spans="1:66" s="58" customFormat="1" x14ac:dyDescent="0.45">
      <c r="A414" s="64"/>
      <c r="B414" s="129">
        <v>259</v>
      </c>
      <c r="C414" s="148">
        <v>7</v>
      </c>
      <c r="D414" s="129" t="s">
        <v>781</v>
      </c>
      <c r="E414" s="21" t="s">
        <v>652</v>
      </c>
      <c r="F414" s="2" t="s">
        <v>690</v>
      </c>
      <c r="G414" s="4" t="s">
        <v>421</v>
      </c>
      <c r="H414" s="3" t="s">
        <v>708</v>
      </c>
      <c r="I414" s="2" t="s">
        <v>732</v>
      </c>
      <c r="J414" s="83"/>
      <c r="K414" s="24"/>
      <c r="L414" s="24"/>
      <c r="M414" s="83"/>
      <c r="N414" s="24"/>
      <c r="O414" s="83"/>
      <c r="P414" s="83"/>
      <c r="Q414" s="83">
        <f>IFERROR(VLOOKUP(N414,入力表リスト!$A$3:$B$82,2,FALSE),0)</f>
        <v>0</v>
      </c>
      <c r="R414" s="83">
        <f t="shared" si="173"/>
        <v>0</v>
      </c>
      <c r="S414" s="83">
        <f t="shared" si="176"/>
        <v>0</v>
      </c>
      <c r="T414" s="26"/>
      <c r="U414" s="98"/>
      <c r="V414" s="83"/>
      <c r="W414" s="24"/>
      <c r="X414" s="83"/>
      <c r="Y414" s="83"/>
      <c r="Z414" s="24"/>
      <c r="AA414" s="83"/>
      <c r="AB414" s="83"/>
      <c r="AC414" s="83">
        <f>IFERROR(VLOOKUP(Z414,入力表リスト!$A$3:$B$82,2,FALSE),0)</f>
        <v>0</v>
      </c>
      <c r="AD414" s="83">
        <f t="shared" si="182"/>
        <v>0</v>
      </c>
      <c r="AE414" s="83">
        <f t="shared" si="177"/>
        <v>0</v>
      </c>
      <c r="AF414" s="26"/>
      <c r="AG414" s="98"/>
      <c r="AH414" s="83">
        <v>1</v>
      </c>
      <c r="AI414" s="24" t="s">
        <v>1314</v>
      </c>
      <c r="AJ414" s="83"/>
      <c r="AK414" s="83">
        <v>1</v>
      </c>
      <c r="AL414" s="24" t="s">
        <v>1324</v>
      </c>
      <c r="AM414" s="83">
        <v>1</v>
      </c>
      <c r="AN414" s="83">
        <v>2400</v>
      </c>
      <c r="AO414" s="83">
        <f>IFERROR(VLOOKUP(AL414,入力表リスト!$A$3:$B$82,2,FALSE),0)</f>
        <v>15</v>
      </c>
      <c r="AP414" s="83">
        <f t="shared" si="183"/>
        <v>36</v>
      </c>
      <c r="AQ414" s="83">
        <f t="shared" si="178"/>
        <v>1080</v>
      </c>
      <c r="AR414" s="26" t="s">
        <v>1323</v>
      </c>
      <c r="AS414" s="98"/>
      <c r="AT414" s="20"/>
      <c r="AU414" s="20"/>
      <c r="AV414" s="96">
        <f t="shared" si="179"/>
        <v>2400</v>
      </c>
      <c r="AW414" s="20"/>
      <c r="AX414" s="20">
        <f t="shared" si="186"/>
        <v>0</v>
      </c>
      <c r="AY414" s="20">
        <f t="shared" si="184"/>
        <v>0</v>
      </c>
      <c r="AZ414" s="96">
        <f t="shared" si="187"/>
        <v>36</v>
      </c>
      <c r="BA414" s="96">
        <f t="shared" si="188"/>
        <v>1080</v>
      </c>
      <c r="BB414" s="20"/>
      <c r="BC414" s="20"/>
      <c r="BD414" s="20"/>
      <c r="BE414" s="20">
        <f t="shared" si="185"/>
        <v>0</v>
      </c>
      <c r="BF414" s="99"/>
      <c r="BG414" s="100"/>
      <c r="BH414" s="101"/>
      <c r="BI414" s="20"/>
      <c r="BJ414" s="20"/>
      <c r="BK414" s="64"/>
      <c r="BL414" s="64">
        <f t="shared" si="180"/>
        <v>1</v>
      </c>
      <c r="BM414" s="64">
        <f t="shared" si="181"/>
        <v>1</v>
      </c>
      <c r="BN414" s="64"/>
    </row>
    <row r="415" spans="1:66" s="58" customFormat="1" x14ac:dyDescent="0.45">
      <c r="A415" s="64"/>
      <c r="B415" s="129">
        <v>259</v>
      </c>
      <c r="C415" s="129">
        <v>8</v>
      </c>
      <c r="D415" s="129" t="s">
        <v>781</v>
      </c>
      <c r="E415" s="21" t="s">
        <v>652</v>
      </c>
      <c r="F415" s="2" t="s">
        <v>690</v>
      </c>
      <c r="G415" s="4" t="s">
        <v>421</v>
      </c>
      <c r="H415" s="3" t="s">
        <v>708</v>
      </c>
      <c r="I415" s="2" t="s">
        <v>732</v>
      </c>
      <c r="J415" s="83"/>
      <c r="K415" s="24"/>
      <c r="L415" s="24"/>
      <c r="M415" s="83"/>
      <c r="N415" s="24"/>
      <c r="O415" s="83"/>
      <c r="P415" s="83"/>
      <c r="Q415" s="83">
        <f>IFERROR(VLOOKUP(N415,入力表リスト!$A$3:$B$82,2,FALSE),0)</f>
        <v>0</v>
      </c>
      <c r="R415" s="83">
        <f t="shared" si="173"/>
        <v>0</v>
      </c>
      <c r="S415" s="83">
        <f t="shared" si="176"/>
        <v>0</v>
      </c>
      <c r="T415" s="26"/>
      <c r="U415" s="98"/>
      <c r="V415" s="83"/>
      <c r="W415" s="24"/>
      <c r="X415" s="83"/>
      <c r="Y415" s="83"/>
      <c r="Z415" s="24"/>
      <c r="AA415" s="83"/>
      <c r="AB415" s="83"/>
      <c r="AC415" s="83">
        <f>IFERROR(VLOOKUP(Z415,入力表リスト!$A$3:$B$82,2,FALSE),0)</f>
        <v>0</v>
      </c>
      <c r="AD415" s="83">
        <f t="shared" si="182"/>
        <v>0</v>
      </c>
      <c r="AE415" s="83">
        <f t="shared" si="177"/>
        <v>0</v>
      </c>
      <c r="AF415" s="26"/>
      <c r="AG415" s="98"/>
      <c r="AH415" s="83">
        <v>7</v>
      </c>
      <c r="AI415" s="24" t="s">
        <v>1241</v>
      </c>
      <c r="AJ415" s="83"/>
      <c r="AK415" s="83">
        <v>7</v>
      </c>
      <c r="AL415" s="24" t="s">
        <v>1019</v>
      </c>
      <c r="AM415" s="83">
        <v>7</v>
      </c>
      <c r="AN415" s="83">
        <v>2400</v>
      </c>
      <c r="AO415" s="83">
        <f>IFERROR(VLOOKUP(AL415,入力表リスト!$A$3:$B$82,2,FALSE),0)</f>
        <v>22</v>
      </c>
      <c r="AP415" s="83">
        <f t="shared" si="183"/>
        <v>369.6</v>
      </c>
      <c r="AQ415" s="83">
        <f t="shared" si="178"/>
        <v>11088</v>
      </c>
      <c r="AR415" s="26" t="s">
        <v>1333</v>
      </c>
      <c r="AS415" s="98"/>
      <c r="AT415" s="20"/>
      <c r="AU415" s="20"/>
      <c r="AV415" s="96">
        <f t="shared" si="179"/>
        <v>2400</v>
      </c>
      <c r="AW415" s="20"/>
      <c r="AX415" s="20">
        <f t="shared" si="186"/>
        <v>0</v>
      </c>
      <c r="AY415" s="20">
        <f t="shared" si="184"/>
        <v>0</v>
      </c>
      <c r="AZ415" s="96">
        <f t="shared" si="187"/>
        <v>369.6</v>
      </c>
      <c r="BA415" s="96">
        <f t="shared" si="188"/>
        <v>11088</v>
      </c>
      <c r="BB415" s="20"/>
      <c r="BC415" s="20"/>
      <c r="BD415" s="20"/>
      <c r="BE415" s="20">
        <f t="shared" si="185"/>
        <v>0</v>
      </c>
      <c r="BF415" s="99"/>
      <c r="BG415" s="100"/>
      <c r="BH415" s="101"/>
      <c r="BI415" s="20"/>
      <c r="BJ415" s="20"/>
      <c r="BK415" s="64"/>
      <c r="BL415" s="64">
        <f t="shared" si="180"/>
        <v>7</v>
      </c>
      <c r="BM415" s="64">
        <f t="shared" si="181"/>
        <v>7</v>
      </c>
      <c r="BN415" s="64"/>
    </row>
    <row r="416" spans="1:66" s="58" customFormat="1" x14ac:dyDescent="0.45">
      <c r="A416" s="64"/>
      <c r="B416" s="129">
        <v>259</v>
      </c>
      <c r="C416" s="148">
        <v>9</v>
      </c>
      <c r="D416" s="129" t="s">
        <v>781</v>
      </c>
      <c r="E416" s="21" t="s">
        <v>652</v>
      </c>
      <c r="F416" s="2" t="s">
        <v>690</v>
      </c>
      <c r="G416" s="4" t="s">
        <v>421</v>
      </c>
      <c r="H416" s="3" t="s">
        <v>708</v>
      </c>
      <c r="I416" s="2" t="s">
        <v>732</v>
      </c>
      <c r="J416" s="83"/>
      <c r="K416" s="24"/>
      <c r="L416" s="24"/>
      <c r="M416" s="83"/>
      <c r="N416" s="24"/>
      <c r="O416" s="83"/>
      <c r="P416" s="83"/>
      <c r="Q416" s="83">
        <f>IFERROR(VLOOKUP(N416,入力表リスト!$A$3:$B$82,2,FALSE),0)</f>
        <v>0</v>
      </c>
      <c r="R416" s="83">
        <f t="shared" si="173"/>
        <v>0</v>
      </c>
      <c r="S416" s="83">
        <f t="shared" si="176"/>
        <v>0</v>
      </c>
      <c r="T416" s="26"/>
      <c r="U416" s="98"/>
      <c r="V416" s="83"/>
      <c r="W416" s="24"/>
      <c r="X416" s="83"/>
      <c r="Y416" s="83"/>
      <c r="Z416" s="24"/>
      <c r="AA416" s="83"/>
      <c r="AB416" s="83"/>
      <c r="AC416" s="83">
        <f>IFERROR(VLOOKUP(Z416,入力表リスト!$A$3:$B$82,2,FALSE),0)</f>
        <v>0</v>
      </c>
      <c r="AD416" s="83">
        <f t="shared" si="182"/>
        <v>0</v>
      </c>
      <c r="AE416" s="83">
        <f t="shared" si="177"/>
        <v>0</v>
      </c>
      <c r="AF416" s="26"/>
      <c r="AG416" s="98"/>
      <c r="AH416" s="83">
        <v>2</v>
      </c>
      <c r="AI416" s="24" t="s">
        <v>1336</v>
      </c>
      <c r="AJ416" s="83"/>
      <c r="AK416" s="83">
        <v>2</v>
      </c>
      <c r="AL416" s="24" t="s">
        <v>1218</v>
      </c>
      <c r="AM416" s="83">
        <v>2</v>
      </c>
      <c r="AN416" s="83">
        <v>2400</v>
      </c>
      <c r="AO416" s="83">
        <f>IFERROR(VLOOKUP(AL416,入力表リスト!$A$3:$B$82,2,FALSE),0)</f>
        <v>42</v>
      </c>
      <c r="AP416" s="83">
        <f t="shared" si="183"/>
        <v>201.6</v>
      </c>
      <c r="AQ416" s="83">
        <f t="shared" si="178"/>
        <v>6048</v>
      </c>
      <c r="AR416" s="26" t="s">
        <v>1334</v>
      </c>
      <c r="AS416" s="98"/>
      <c r="AT416" s="20"/>
      <c r="AU416" s="20"/>
      <c r="AV416" s="96">
        <f t="shared" si="179"/>
        <v>2400</v>
      </c>
      <c r="AW416" s="20"/>
      <c r="AX416" s="20">
        <f t="shared" si="186"/>
        <v>0</v>
      </c>
      <c r="AY416" s="20">
        <f t="shared" si="184"/>
        <v>0</v>
      </c>
      <c r="AZ416" s="96">
        <f t="shared" si="187"/>
        <v>201.6</v>
      </c>
      <c r="BA416" s="96">
        <f t="shared" si="188"/>
        <v>6048</v>
      </c>
      <c r="BB416" s="20"/>
      <c r="BC416" s="20"/>
      <c r="BD416" s="20"/>
      <c r="BE416" s="20">
        <f t="shared" si="185"/>
        <v>0</v>
      </c>
      <c r="BF416" s="99"/>
      <c r="BG416" s="100"/>
      <c r="BH416" s="101"/>
      <c r="BI416" s="20"/>
      <c r="BJ416" s="20"/>
      <c r="BK416" s="64"/>
      <c r="BL416" s="64">
        <f t="shared" si="180"/>
        <v>2</v>
      </c>
      <c r="BM416" s="64">
        <f t="shared" si="181"/>
        <v>2</v>
      </c>
      <c r="BN416" s="64"/>
    </row>
    <row r="417" spans="1:66" s="58" customFormat="1" x14ac:dyDescent="0.45">
      <c r="A417" s="64"/>
      <c r="B417" s="129">
        <v>259</v>
      </c>
      <c r="C417" s="129">
        <v>10</v>
      </c>
      <c r="D417" s="129" t="s">
        <v>781</v>
      </c>
      <c r="E417" s="21" t="s">
        <v>652</v>
      </c>
      <c r="F417" s="2" t="s">
        <v>690</v>
      </c>
      <c r="G417" s="4" t="s">
        <v>421</v>
      </c>
      <c r="H417" s="3" t="s">
        <v>708</v>
      </c>
      <c r="I417" s="2" t="s">
        <v>732</v>
      </c>
      <c r="J417" s="83"/>
      <c r="K417" s="24"/>
      <c r="L417" s="24"/>
      <c r="M417" s="83"/>
      <c r="N417" s="24"/>
      <c r="O417" s="83"/>
      <c r="P417" s="83"/>
      <c r="Q417" s="83">
        <f>IFERROR(VLOOKUP(N417,入力表リスト!$A$3:$B$82,2,FALSE),0)</f>
        <v>0</v>
      </c>
      <c r="R417" s="83">
        <f t="shared" si="173"/>
        <v>0</v>
      </c>
      <c r="S417" s="83">
        <f t="shared" si="176"/>
        <v>0</v>
      </c>
      <c r="T417" s="26"/>
      <c r="U417" s="98"/>
      <c r="V417" s="83"/>
      <c r="W417" s="24"/>
      <c r="X417" s="83"/>
      <c r="Y417" s="83"/>
      <c r="Z417" s="24"/>
      <c r="AA417" s="83"/>
      <c r="AB417" s="83"/>
      <c r="AC417" s="83">
        <f>IFERROR(VLOOKUP(Z417,入力表リスト!$A$3:$B$82,2,FALSE),0)</f>
        <v>0</v>
      </c>
      <c r="AD417" s="83">
        <f t="shared" si="182"/>
        <v>0</v>
      </c>
      <c r="AE417" s="83">
        <f t="shared" si="177"/>
        <v>0</v>
      </c>
      <c r="AF417" s="26"/>
      <c r="AG417" s="98"/>
      <c r="AH417" s="83">
        <v>1</v>
      </c>
      <c r="AI417" s="24" t="s">
        <v>1217</v>
      </c>
      <c r="AJ417" s="83"/>
      <c r="AK417" s="83">
        <v>1</v>
      </c>
      <c r="AL417" s="24" t="s">
        <v>1300</v>
      </c>
      <c r="AM417" s="83">
        <v>1</v>
      </c>
      <c r="AN417" s="83">
        <v>2400</v>
      </c>
      <c r="AO417" s="83">
        <f>IFERROR(VLOOKUP(AL417,入力表リスト!$A$3:$B$82,2,FALSE),0)</f>
        <v>22</v>
      </c>
      <c r="AP417" s="83">
        <f t="shared" si="183"/>
        <v>52.8</v>
      </c>
      <c r="AQ417" s="83">
        <f t="shared" si="178"/>
        <v>1584</v>
      </c>
      <c r="AR417" s="26" t="s">
        <v>1334</v>
      </c>
      <c r="AS417" s="98"/>
      <c r="AT417" s="20"/>
      <c r="AU417" s="20"/>
      <c r="AV417" s="96">
        <f t="shared" si="179"/>
        <v>2400</v>
      </c>
      <c r="AW417" s="20"/>
      <c r="AX417" s="20">
        <f t="shared" si="186"/>
        <v>0</v>
      </c>
      <c r="AY417" s="20">
        <f t="shared" si="184"/>
        <v>0</v>
      </c>
      <c r="AZ417" s="96">
        <f t="shared" si="187"/>
        <v>52.8</v>
      </c>
      <c r="BA417" s="96">
        <f t="shared" si="188"/>
        <v>1584</v>
      </c>
      <c r="BB417" s="20"/>
      <c r="BC417" s="20"/>
      <c r="BD417" s="20"/>
      <c r="BE417" s="20">
        <f t="shared" si="185"/>
        <v>0</v>
      </c>
      <c r="BF417" s="99"/>
      <c r="BG417" s="100"/>
      <c r="BH417" s="101"/>
      <c r="BI417" s="20"/>
      <c r="BJ417" s="20"/>
      <c r="BK417" s="64"/>
      <c r="BL417" s="64">
        <f t="shared" si="180"/>
        <v>1</v>
      </c>
      <c r="BM417" s="64">
        <f t="shared" si="181"/>
        <v>1</v>
      </c>
      <c r="BN417" s="64"/>
    </row>
    <row r="418" spans="1:66" s="58" customFormat="1" x14ac:dyDescent="0.45">
      <c r="A418" s="64"/>
      <c r="B418" s="129">
        <v>259</v>
      </c>
      <c r="C418" s="148">
        <v>11</v>
      </c>
      <c r="D418" s="129" t="s">
        <v>781</v>
      </c>
      <c r="E418" s="21" t="s">
        <v>652</v>
      </c>
      <c r="F418" s="2" t="s">
        <v>690</v>
      </c>
      <c r="G418" s="4" t="s">
        <v>421</v>
      </c>
      <c r="H418" s="3" t="s">
        <v>708</v>
      </c>
      <c r="I418" s="2" t="s">
        <v>732</v>
      </c>
      <c r="J418" s="83"/>
      <c r="K418" s="24"/>
      <c r="L418" s="24"/>
      <c r="M418" s="83"/>
      <c r="N418" s="24"/>
      <c r="O418" s="83"/>
      <c r="P418" s="83"/>
      <c r="Q418" s="83">
        <f>IFERROR(VLOOKUP(N418,入力表リスト!$A$3:$B$82,2,FALSE),0)</f>
        <v>0</v>
      </c>
      <c r="R418" s="83">
        <f t="shared" si="173"/>
        <v>0</v>
      </c>
      <c r="S418" s="83">
        <f t="shared" si="176"/>
        <v>0</v>
      </c>
      <c r="T418" s="26"/>
      <c r="U418" s="98"/>
      <c r="V418" s="83"/>
      <c r="W418" s="24"/>
      <c r="X418" s="83"/>
      <c r="Y418" s="83"/>
      <c r="Z418" s="24"/>
      <c r="AA418" s="83"/>
      <c r="AB418" s="83"/>
      <c r="AC418" s="83">
        <f>IFERROR(VLOOKUP(Z418,入力表リスト!$A$3:$B$82,2,FALSE),0)</f>
        <v>0</v>
      </c>
      <c r="AD418" s="83">
        <f t="shared" si="182"/>
        <v>0</v>
      </c>
      <c r="AE418" s="83">
        <f t="shared" si="177"/>
        <v>0</v>
      </c>
      <c r="AF418" s="26"/>
      <c r="AG418" s="98"/>
      <c r="AH418" s="83">
        <v>2</v>
      </c>
      <c r="AI418" s="24" t="s">
        <v>1336</v>
      </c>
      <c r="AJ418" s="83"/>
      <c r="AK418" s="83">
        <v>2</v>
      </c>
      <c r="AL418" s="24" t="s">
        <v>1218</v>
      </c>
      <c r="AM418" s="83">
        <v>2</v>
      </c>
      <c r="AN418" s="83">
        <v>2400</v>
      </c>
      <c r="AO418" s="83">
        <f>IFERROR(VLOOKUP(AL418,入力表リスト!$A$3:$B$82,2,FALSE),0)</f>
        <v>42</v>
      </c>
      <c r="AP418" s="83">
        <f t="shared" si="183"/>
        <v>201.6</v>
      </c>
      <c r="AQ418" s="83">
        <f t="shared" si="178"/>
        <v>6048</v>
      </c>
      <c r="AR418" s="26" t="s">
        <v>1337</v>
      </c>
      <c r="AS418" s="98"/>
      <c r="AT418" s="20"/>
      <c r="AU418" s="20"/>
      <c r="AV418" s="96">
        <f t="shared" si="179"/>
        <v>2400</v>
      </c>
      <c r="AW418" s="20"/>
      <c r="AX418" s="20">
        <f t="shared" si="186"/>
        <v>0</v>
      </c>
      <c r="AY418" s="20">
        <f t="shared" si="184"/>
        <v>0</v>
      </c>
      <c r="AZ418" s="96">
        <f t="shared" si="187"/>
        <v>201.6</v>
      </c>
      <c r="BA418" s="96">
        <f t="shared" si="188"/>
        <v>6048</v>
      </c>
      <c r="BB418" s="20"/>
      <c r="BC418" s="20"/>
      <c r="BD418" s="20"/>
      <c r="BE418" s="20">
        <f t="shared" si="185"/>
        <v>0</v>
      </c>
      <c r="BF418" s="99"/>
      <c r="BG418" s="100"/>
      <c r="BH418" s="101"/>
      <c r="BI418" s="20"/>
      <c r="BJ418" s="20"/>
      <c r="BK418" s="64"/>
      <c r="BL418" s="64">
        <f t="shared" si="180"/>
        <v>2</v>
      </c>
      <c r="BM418" s="64">
        <f t="shared" si="181"/>
        <v>2</v>
      </c>
      <c r="BN418" s="64"/>
    </row>
    <row r="419" spans="1:66" s="58" customFormat="1" x14ac:dyDescent="0.45">
      <c r="A419" s="64"/>
      <c r="B419" s="129">
        <v>259</v>
      </c>
      <c r="C419" s="129">
        <v>12</v>
      </c>
      <c r="D419" s="129" t="s">
        <v>781</v>
      </c>
      <c r="E419" s="21" t="s">
        <v>652</v>
      </c>
      <c r="F419" s="2" t="s">
        <v>690</v>
      </c>
      <c r="G419" s="4" t="s">
        <v>421</v>
      </c>
      <c r="H419" s="3" t="s">
        <v>708</v>
      </c>
      <c r="I419" s="2" t="s">
        <v>732</v>
      </c>
      <c r="J419" s="83"/>
      <c r="K419" s="24"/>
      <c r="L419" s="24"/>
      <c r="M419" s="83"/>
      <c r="N419" s="24"/>
      <c r="O419" s="83"/>
      <c r="P419" s="83"/>
      <c r="Q419" s="83">
        <f>IFERROR(VLOOKUP(N419,入力表リスト!$A$3:$B$82,2,FALSE),0)</f>
        <v>0</v>
      </c>
      <c r="R419" s="83">
        <f t="shared" si="173"/>
        <v>0</v>
      </c>
      <c r="S419" s="83">
        <f t="shared" si="176"/>
        <v>0</v>
      </c>
      <c r="T419" s="26"/>
      <c r="U419" s="98"/>
      <c r="V419" s="83"/>
      <c r="W419" s="24"/>
      <c r="X419" s="83"/>
      <c r="Y419" s="83"/>
      <c r="Z419" s="24"/>
      <c r="AA419" s="83"/>
      <c r="AB419" s="83"/>
      <c r="AC419" s="83">
        <f>IFERROR(VLOOKUP(Z419,入力表リスト!$A$3:$B$82,2,FALSE),0)</f>
        <v>0</v>
      </c>
      <c r="AD419" s="83">
        <f t="shared" si="182"/>
        <v>0</v>
      </c>
      <c r="AE419" s="83">
        <f t="shared" si="177"/>
        <v>0</v>
      </c>
      <c r="AF419" s="26"/>
      <c r="AG419" s="98"/>
      <c r="AH419" s="83">
        <v>1</v>
      </c>
      <c r="AI419" s="24" t="s">
        <v>1217</v>
      </c>
      <c r="AJ419" s="83"/>
      <c r="AK419" s="83">
        <v>1</v>
      </c>
      <c r="AL419" s="24" t="s">
        <v>1300</v>
      </c>
      <c r="AM419" s="83">
        <v>1</v>
      </c>
      <c r="AN419" s="83">
        <v>2400</v>
      </c>
      <c r="AO419" s="83">
        <f>IFERROR(VLOOKUP(AL419,入力表リスト!$A$3:$B$82,2,FALSE),0)</f>
        <v>22</v>
      </c>
      <c r="AP419" s="83">
        <f t="shared" si="183"/>
        <v>52.8</v>
      </c>
      <c r="AQ419" s="83">
        <f t="shared" si="178"/>
        <v>1584</v>
      </c>
      <c r="AR419" s="26" t="s">
        <v>1337</v>
      </c>
      <c r="AS419" s="98"/>
      <c r="AT419" s="20"/>
      <c r="AU419" s="20"/>
      <c r="AV419" s="96">
        <f t="shared" si="179"/>
        <v>2400</v>
      </c>
      <c r="AW419" s="20"/>
      <c r="AX419" s="20">
        <f t="shared" si="186"/>
        <v>0</v>
      </c>
      <c r="AY419" s="20">
        <f t="shared" si="184"/>
        <v>0</v>
      </c>
      <c r="AZ419" s="96">
        <f t="shared" si="187"/>
        <v>52.8</v>
      </c>
      <c r="BA419" s="96">
        <f t="shared" si="188"/>
        <v>1584</v>
      </c>
      <c r="BB419" s="20"/>
      <c r="BC419" s="20"/>
      <c r="BD419" s="20"/>
      <c r="BE419" s="20">
        <f t="shared" si="185"/>
        <v>0</v>
      </c>
      <c r="BF419" s="99"/>
      <c r="BG419" s="100"/>
      <c r="BH419" s="101"/>
      <c r="BI419" s="20"/>
      <c r="BJ419" s="20"/>
      <c r="BK419" s="64"/>
      <c r="BL419" s="64">
        <f t="shared" si="180"/>
        <v>1</v>
      </c>
      <c r="BM419" s="64">
        <f t="shared" si="181"/>
        <v>1</v>
      </c>
      <c r="BN419" s="64"/>
    </row>
    <row r="420" spans="1:66" s="58" customFormat="1" x14ac:dyDescent="0.45">
      <c r="A420" s="64"/>
      <c r="B420" s="129">
        <v>259</v>
      </c>
      <c r="C420" s="148">
        <v>13</v>
      </c>
      <c r="D420" s="129" t="s">
        <v>781</v>
      </c>
      <c r="E420" s="21" t="s">
        <v>652</v>
      </c>
      <c r="F420" s="2" t="s">
        <v>690</v>
      </c>
      <c r="G420" s="4" t="s">
        <v>421</v>
      </c>
      <c r="H420" s="3" t="s">
        <v>708</v>
      </c>
      <c r="I420" s="2" t="s">
        <v>732</v>
      </c>
      <c r="J420" s="83"/>
      <c r="K420" s="24"/>
      <c r="L420" s="24"/>
      <c r="M420" s="83"/>
      <c r="N420" s="24"/>
      <c r="O420" s="83"/>
      <c r="P420" s="83"/>
      <c r="Q420" s="83">
        <f>IFERROR(VLOOKUP(N420,入力表リスト!$A$3:$B$82,2,FALSE),0)</f>
        <v>0</v>
      </c>
      <c r="R420" s="83">
        <f t="shared" si="173"/>
        <v>0</v>
      </c>
      <c r="S420" s="83">
        <f t="shared" si="176"/>
        <v>0</v>
      </c>
      <c r="T420" s="26"/>
      <c r="U420" s="98"/>
      <c r="V420" s="83"/>
      <c r="W420" s="24"/>
      <c r="X420" s="83"/>
      <c r="Y420" s="83"/>
      <c r="Z420" s="24"/>
      <c r="AA420" s="83"/>
      <c r="AB420" s="83"/>
      <c r="AC420" s="83">
        <f>IFERROR(VLOOKUP(Z420,入力表リスト!$A$3:$B$82,2,FALSE),0)</f>
        <v>0</v>
      </c>
      <c r="AD420" s="83">
        <f t="shared" si="182"/>
        <v>0</v>
      </c>
      <c r="AE420" s="83">
        <f t="shared" si="177"/>
        <v>0</v>
      </c>
      <c r="AF420" s="26"/>
      <c r="AG420" s="98"/>
      <c r="AH420" s="83">
        <v>1</v>
      </c>
      <c r="AI420" s="24" t="s">
        <v>1241</v>
      </c>
      <c r="AJ420" s="83"/>
      <c r="AK420" s="83">
        <v>1</v>
      </c>
      <c r="AL420" s="24" t="s">
        <v>1019</v>
      </c>
      <c r="AM420" s="83">
        <v>1</v>
      </c>
      <c r="AN420" s="83">
        <v>2400</v>
      </c>
      <c r="AO420" s="83">
        <f>IFERROR(VLOOKUP(AL420,入力表リスト!$A$3:$B$82,2,FALSE),0)</f>
        <v>22</v>
      </c>
      <c r="AP420" s="83">
        <f t="shared" si="183"/>
        <v>52.8</v>
      </c>
      <c r="AQ420" s="83">
        <f t="shared" si="178"/>
        <v>1584</v>
      </c>
      <c r="AR420" s="26" t="s">
        <v>1338</v>
      </c>
      <c r="AS420" s="98"/>
      <c r="AT420" s="20"/>
      <c r="AU420" s="20"/>
      <c r="AV420" s="96">
        <f t="shared" si="179"/>
        <v>2400</v>
      </c>
      <c r="AW420" s="20"/>
      <c r="AX420" s="20">
        <f t="shared" si="186"/>
        <v>0</v>
      </c>
      <c r="AY420" s="20">
        <f t="shared" si="184"/>
        <v>0</v>
      </c>
      <c r="AZ420" s="96">
        <f t="shared" si="187"/>
        <v>52.8</v>
      </c>
      <c r="BA420" s="96">
        <f t="shared" si="188"/>
        <v>1584</v>
      </c>
      <c r="BB420" s="20"/>
      <c r="BC420" s="20"/>
      <c r="BD420" s="20"/>
      <c r="BE420" s="20">
        <f t="shared" si="185"/>
        <v>0</v>
      </c>
      <c r="BF420" s="99"/>
      <c r="BG420" s="100"/>
      <c r="BH420" s="101"/>
      <c r="BI420" s="20"/>
      <c r="BJ420" s="20"/>
      <c r="BK420" s="64"/>
      <c r="BL420" s="64">
        <f t="shared" si="180"/>
        <v>1</v>
      </c>
      <c r="BM420" s="64">
        <f t="shared" si="181"/>
        <v>1</v>
      </c>
      <c r="BN420" s="64"/>
    </row>
    <row r="421" spans="1:66" s="58" customFormat="1" x14ac:dyDescent="0.45">
      <c r="A421" s="64"/>
      <c r="B421" s="129">
        <v>259</v>
      </c>
      <c r="C421" s="129">
        <v>14</v>
      </c>
      <c r="D421" s="129" t="s">
        <v>781</v>
      </c>
      <c r="E421" s="21" t="s">
        <v>652</v>
      </c>
      <c r="F421" s="2" t="s">
        <v>690</v>
      </c>
      <c r="G421" s="4" t="s">
        <v>421</v>
      </c>
      <c r="H421" s="3" t="s">
        <v>708</v>
      </c>
      <c r="I421" s="2" t="s">
        <v>732</v>
      </c>
      <c r="J421" s="83"/>
      <c r="K421" s="24"/>
      <c r="L421" s="24"/>
      <c r="M421" s="83"/>
      <c r="N421" s="24"/>
      <c r="O421" s="83"/>
      <c r="P421" s="83"/>
      <c r="Q421" s="83">
        <f>IFERROR(VLOOKUP(N421,入力表リスト!$A$3:$B$82,2,FALSE),0)</f>
        <v>0</v>
      </c>
      <c r="R421" s="83">
        <f t="shared" si="173"/>
        <v>0</v>
      </c>
      <c r="S421" s="83">
        <f t="shared" si="176"/>
        <v>0</v>
      </c>
      <c r="T421" s="26"/>
      <c r="U421" s="98"/>
      <c r="V421" s="83"/>
      <c r="W421" s="24"/>
      <c r="X421" s="83"/>
      <c r="Y421" s="83"/>
      <c r="Z421" s="24"/>
      <c r="AA421" s="83"/>
      <c r="AB421" s="83"/>
      <c r="AC421" s="83">
        <f>IFERROR(VLOOKUP(Z421,入力表リスト!$A$3:$B$82,2,FALSE),0)</f>
        <v>0</v>
      </c>
      <c r="AD421" s="83">
        <f t="shared" si="182"/>
        <v>0</v>
      </c>
      <c r="AE421" s="83">
        <f t="shared" si="177"/>
        <v>0</v>
      </c>
      <c r="AF421" s="26"/>
      <c r="AG421" s="98"/>
      <c r="AH421" s="83">
        <v>1</v>
      </c>
      <c r="AI421" s="24" t="s">
        <v>1335</v>
      </c>
      <c r="AJ421" s="83"/>
      <c r="AK421" s="83">
        <v>1</v>
      </c>
      <c r="AL421" s="24" t="s">
        <v>1218</v>
      </c>
      <c r="AM421" s="83">
        <v>1</v>
      </c>
      <c r="AN421" s="83">
        <v>2400</v>
      </c>
      <c r="AO421" s="83">
        <f>IFERROR(VLOOKUP(AL421,入力表リスト!$A$3:$B$82,2,FALSE),0)</f>
        <v>42</v>
      </c>
      <c r="AP421" s="83">
        <f t="shared" si="183"/>
        <v>100.8</v>
      </c>
      <c r="AQ421" s="83">
        <f t="shared" si="178"/>
        <v>3024</v>
      </c>
      <c r="AR421" s="26" t="s">
        <v>1338</v>
      </c>
      <c r="AS421" s="98"/>
      <c r="AT421" s="20"/>
      <c r="AU421" s="20"/>
      <c r="AV421" s="96">
        <f t="shared" si="179"/>
        <v>2400</v>
      </c>
      <c r="AW421" s="20"/>
      <c r="AX421" s="20">
        <f t="shared" si="186"/>
        <v>0</v>
      </c>
      <c r="AY421" s="20">
        <f t="shared" si="184"/>
        <v>0</v>
      </c>
      <c r="AZ421" s="96">
        <f t="shared" si="187"/>
        <v>100.8</v>
      </c>
      <c r="BA421" s="96">
        <f t="shared" si="188"/>
        <v>3024</v>
      </c>
      <c r="BB421" s="20"/>
      <c r="BC421" s="20"/>
      <c r="BD421" s="20"/>
      <c r="BE421" s="20">
        <f t="shared" si="185"/>
        <v>0</v>
      </c>
      <c r="BF421" s="99"/>
      <c r="BG421" s="100"/>
      <c r="BH421" s="101"/>
      <c r="BI421" s="20"/>
      <c r="BJ421" s="20"/>
      <c r="BK421" s="64"/>
      <c r="BL421" s="64">
        <f t="shared" si="180"/>
        <v>1</v>
      </c>
      <c r="BM421" s="64">
        <f t="shared" si="181"/>
        <v>1</v>
      </c>
      <c r="BN421" s="64"/>
    </row>
    <row r="422" spans="1:66" s="58" customFormat="1" x14ac:dyDescent="0.45">
      <c r="A422" s="64"/>
      <c r="B422" s="129">
        <v>259</v>
      </c>
      <c r="C422" s="148">
        <v>15</v>
      </c>
      <c r="D422" s="129" t="s">
        <v>781</v>
      </c>
      <c r="E422" s="21" t="s">
        <v>652</v>
      </c>
      <c r="F422" s="2" t="s">
        <v>690</v>
      </c>
      <c r="G422" s="4" t="s">
        <v>421</v>
      </c>
      <c r="H422" s="3" t="s">
        <v>708</v>
      </c>
      <c r="I422" s="2" t="s">
        <v>732</v>
      </c>
      <c r="J422" s="83"/>
      <c r="K422" s="24"/>
      <c r="L422" s="24"/>
      <c r="M422" s="83"/>
      <c r="N422" s="24"/>
      <c r="O422" s="83"/>
      <c r="P422" s="83"/>
      <c r="Q422" s="83">
        <f>IFERROR(VLOOKUP(N422,入力表リスト!$A$3:$B$82,2,FALSE),0)</f>
        <v>0</v>
      </c>
      <c r="R422" s="83">
        <f t="shared" si="173"/>
        <v>0</v>
      </c>
      <c r="S422" s="83">
        <f t="shared" si="176"/>
        <v>0</v>
      </c>
      <c r="T422" s="26"/>
      <c r="U422" s="98"/>
      <c r="V422" s="83"/>
      <c r="W422" s="24"/>
      <c r="X422" s="83"/>
      <c r="Y422" s="83"/>
      <c r="Z422" s="24"/>
      <c r="AA422" s="83"/>
      <c r="AB422" s="83"/>
      <c r="AC422" s="83">
        <f>IFERROR(VLOOKUP(Z422,入力表リスト!$A$3:$B$82,2,FALSE),0)</f>
        <v>0</v>
      </c>
      <c r="AD422" s="83">
        <f t="shared" si="182"/>
        <v>0</v>
      </c>
      <c r="AE422" s="83">
        <f t="shared" si="177"/>
        <v>0</v>
      </c>
      <c r="AF422" s="26"/>
      <c r="AG422" s="98"/>
      <c r="AH422" s="83">
        <v>2</v>
      </c>
      <c r="AI422" s="24" t="s">
        <v>1341</v>
      </c>
      <c r="AJ422" s="83"/>
      <c r="AK422" s="83">
        <v>2</v>
      </c>
      <c r="AL422" s="24" t="s">
        <v>1342</v>
      </c>
      <c r="AM422" s="83">
        <v>2</v>
      </c>
      <c r="AN422" s="83">
        <v>2400</v>
      </c>
      <c r="AO422" s="83">
        <f>IFERROR(VLOOKUP(AL422,入力表リスト!$A$3:$B$82,2,FALSE),0)</f>
        <v>34</v>
      </c>
      <c r="AP422" s="83">
        <f t="shared" si="183"/>
        <v>163.19999999999999</v>
      </c>
      <c r="AQ422" s="83">
        <f t="shared" si="178"/>
        <v>4896</v>
      </c>
      <c r="AR422" s="26" t="s">
        <v>1339</v>
      </c>
      <c r="AS422" s="98"/>
      <c r="AT422" s="20"/>
      <c r="AU422" s="20"/>
      <c r="AV422" s="96">
        <f t="shared" si="179"/>
        <v>2400</v>
      </c>
      <c r="AW422" s="20"/>
      <c r="AX422" s="20">
        <f t="shared" si="186"/>
        <v>0</v>
      </c>
      <c r="AY422" s="20">
        <f t="shared" si="184"/>
        <v>0</v>
      </c>
      <c r="AZ422" s="96">
        <f t="shared" si="187"/>
        <v>163.19999999999999</v>
      </c>
      <c r="BA422" s="96">
        <f t="shared" si="188"/>
        <v>4896</v>
      </c>
      <c r="BB422" s="20"/>
      <c r="BC422" s="20"/>
      <c r="BD422" s="20"/>
      <c r="BE422" s="20">
        <f t="shared" si="185"/>
        <v>0</v>
      </c>
      <c r="BF422" s="99"/>
      <c r="BG422" s="100"/>
      <c r="BH422" s="101"/>
      <c r="BI422" s="20"/>
      <c r="BJ422" s="20"/>
      <c r="BK422" s="64"/>
      <c r="BL422" s="64">
        <f t="shared" si="180"/>
        <v>2</v>
      </c>
      <c r="BM422" s="64">
        <f t="shared" si="181"/>
        <v>2</v>
      </c>
      <c r="BN422" s="64"/>
    </row>
    <row r="423" spans="1:66" s="58" customFormat="1" x14ac:dyDescent="0.45">
      <c r="A423" s="64"/>
      <c r="B423" s="129">
        <v>259</v>
      </c>
      <c r="C423" s="129">
        <v>16</v>
      </c>
      <c r="D423" s="129" t="s">
        <v>781</v>
      </c>
      <c r="E423" s="21" t="s">
        <v>652</v>
      </c>
      <c r="F423" s="2" t="s">
        <v>690</v>
      </c>
      <c r="G423" s="4" t="s">
        <v>421</v>
      </c>
      <c r="H423" s="3" t="s">
        <v>708</v>
      </c>
      <c r="I423" s="2" t="s">
        <v>732</v>
      </c>
      <c r="J423" s="83"/>
      <c r="K423" s="24"/>
      <c r="L423" s="24"/>
      <c r="M423" s="83"/>
      <c r="N423" s="24"/>
      <c r="O423" s="83"/>
      <c r="P423" s="83"/>
      <c r="Q423" s="83">
        <f>IFERROR(VLOOKUP(N423,入力表リスト!$A$3:$B$82,2,FALSE),0)</f>
        <v>0</v>
      </c>
      <c r="R423" s="83">
        <f t="shared" si="173"/>
        <v>0</v>
      </c>
      <c r="S423" s="83">
        <f t="shared" si="176"/>
        <v>0</v>
      </c>
      <c r="T423" s="26"/>
      <c r="U423" s="98"/>
      <c r="V423" s="83"/>
      <c r="W423" s="24"/>
      <c r="X423" s="83"/>
      <c r="Y423" s="83"/>
      <c r="Z423" s="24"/>
      <c r="AA423" s="83"/>
      <c r="AB423" s="83"/>
      <c r="AC423" s="83">
        <f>IFERROR(VLOOKUP(Z423,入力表リスト!$A$3:$B$82,2,FALSE),0)</f>
        <v>0</v>
      </c>
      <c r="AD423" s="83">
        <f t="shared" si="182"/>
        <v>0</v>
      </c>
      <c r="AE423" s="83">
        <f t="shared" si="177"/>
        <v>0</v>
      </c>
      <c r="AF423" s="26"/>
      <c r="AG423" s="98"/>
      <c r="AH423" s="83">
        <v>1</v>
      </c>
      <c r="AI423" s="24" t="s">
        <v>1314</v>
      </c>
      <c r="AJ423" s="83"/>
      <c r="AK423" s="83">
        <v>1</v>
      </c>
      <c r="AL423" s="24" t="s">
        <v>1326</v>
      </c>
      <c r="AM423" s="83">
        <v>1</v>
      </c>
      <c r="AN423" s="83">
        <v>2400</v>
      </c>
      <c r="AO423" s="83">
        <f>IFERROR(VLOOKUP(AL423,入力表リスト!$A$3:$B$82,2,FALSE),0)</f>
        <v>34</v>
      </c>
      <c r="AP423" s="83">
        <f t="shared" si="183"/>
        <v>81.599999999999994</v>
      </c>
      <c r="AQ423" s="83">
        <f t="shared" si="178"/>
        <v>2448</v>
      </c>
      <c r="AR423" s="26" t="s">
        <v>1340</v>
      </c>
      <c r="AS423" s="98"/>
      <c r="AT423" s="20"/>
      <c r="AU423" s="20"/>
      <c r="AV423" s="96">
        <f t="shared" si="179"/>
        <v>2400</v>
      </c>
      <c r="AW423" s="20"/>
      <c r="AX423" s="20">
        <f t="shared" si="186"/>
        <v>0</v>
      </c>
      <c r="AY423" s="20">
        <f t="shared" si="184"/>
        <v>0</v>
      </c>
      <c r="AZ423" s="96">
        <f t="shared" si="187"/>
        <v>81.599999999999994</v>
      </c>
      <c r="BA423" s="96">
        <f t="shared" si="188"/>
        <v>2448</v>
      </c>
      <c r="BB423" s="20"/>
      <c r="BC423" s="20"/>
      <c r="BD423" s="20"/>
      <c r="BE423" s="20">
        <f t="shared" si="185"/>
        <v>0</v>
      </c>
      <c r="BF423" s="99"/>
      <c r="BG423" s="100"/>
      <c r="BH423" s="101"/>
      <c r="BI423" s="20"/>
      <c r="BJ423" s="20"/>
      <c r="BK423" s="64"/>
      <c r="BL423" s="64">
        <f t="shared" si="180"/>
        <v>1</v>
      </c>
      <c r="BM423" s="64">
        <f t="shared" si="181"/>
        <v>1</v>
      </c>
      <c r="BN423" s="64"/>
    </row>
    <row r="424" spans="1:66" s="58" customFormat="1" x14ac:dyDescent="0.45">
      <c r="A424" s="64"/>
      <c r="B424" s="129">
        <v>259</v>
      </c>
      <c r="C424" s="148">
        <v>17</v>
      </c>
      <c r="D424" s="129" t="s">
        <v>781</v>
      </c>
      <c r="E424" s="21" t="s">
        <v>652</v>
      </c>
      <c r="F424" s="2" t="s">
        <v>690</v>
      </c>
      <c r="G424" s="4" t="s">
        <v>421</v>
      </c>
      <c r="H424" s="3" t="s">
        <v>708</v>
      </c>
      <c r="I424" s="2" t="s">
        <v>732</v>
      </c>
      <c r="J424" s="83"/>
      <c r="K424" s="24"/>
      <c r="L424" s="24"/>
      <c r="M424" s="83"/>
      <c r="N424" s="24"/>
      <c r="O424" s="83"/>
      <c r="P424" s="83"/>
      <c r="Q424" s="83">
        <f>IFERROR(VLOOKUP(N424,入力表リスト!$A$3:$B$82,2,FALSE),0)</f>
        <v>0</v>
      </c>
      <c r="R424" s="83">
        <f t="shared" si="173"/>
        <v>0</v>
      </c>
      <c r="S424" s="83">
        <f t="shared" si="176"/>
        <v>0</v>
      </c>
      <c r="T424" s="26"/>
      <c r="U424" s="98"/>
      <c r="V424" s="83"/>
      <c r="W424" s="24"/>
      <c r="X424" s="83"/>
      <c r="Y424" s="83"/>
      <c r="Z424" s="24"/>
      <c r="AA424" s="83"/>
      <c r="AB424" s="83"/>
      <c r="AC424" s="83">
        <f>IFERROR(VLOOKUP(Z424,入力表リスト!$A$3:$B$82,2,FALSE),0)</f>
        <v>0</v>
      </c>
      <c r="AD424" s="83">
        <f t="shared" si="182"/>
        <v>0</v>
      </c>
      <c r="AE424" s="83">
        <f t="shared" si="177"/>
        <v>0</v>
      </c>
      <c r="AF424" s="26"/>
      <c r="AG424" s="98"/>
      <c r="AH424" s="83">
        <v>2</v>
      </c>
      <c r="AI424" s="24" t="s">
        <v>1343</v>
      </c>
      <c r="AJ424" s="83"/>
      <c r="AK424" s="83">
        <v>2</v>
      </c>
      <c r="AL424" s="24" t="s">
        <v>999</v>
      </c>
      <c r="AM424" s="83">
        <v>2</v>
      </c>
      <c r="AN424" s="83">
        <v>2400</v>
      </c>
      <c r="AO424" s="83">
        <f>IFERROR(VLOOKUP(AL424,入力表リスト!$A$3:$B$82,2,FALSE),0)</f>
        <v>22</v>
      </c>
      <c r="AP424" s="83">
        <f t="shared" si="183"/>
        <v>105.6</v>
      </c>
      <c r="AQ424" s="83">
        <f t="shared" si="178"/>
        <v>3168</v>
      </c>
      <c r="AR424" s="26" t="s">
        <v>1340</v>
      </c>
      <c r="AS424" s="98"/>
      <c r="AT424" s="20"/>
      <c r="AU424" s="20"/>
      <c r="AV424" s="96">
        <f t="shared" si="179"/>
        <v>2400</v>
      </c>
      <c r="AW424" s="20"/>
      <c r="AX424" s="20">
        <f t="shared" si="186"/>
        <v>0</v>
      </c>
      <c r="AY424" s="20">
        <f t="shared" si="184"/>
        <v>0</v>
      </c>
      <c r="AZ424" s="96">
        <f t="shared" si="187"/>
        <v>105.6</v>
      </c>
      <c r="BA424" s="96">
        <f t="shared" si="188"/>
        <v>3168</v>
      </c>
      <c r="BB424" s="20"/>
      <c r="BC424" s="20"/>
      <c r="BD424" s="20"/>
      <c r="BE424" s="20">
        <f t="shared" si="185"/>
        <v>0</v>
      </c>
      <c r="BF424" s="99"/>
      <c r="BG424" s="100"/>
      <c r="BH424" s="101"/>
      <c r="BI424" s="20"/>
      <c r="BJ424" s="20"/>
      <c r="BK424" s="64"/>
      <c r="BL424" s="64">
        <f t="shared" si="180"/>
        <v>2</v>
      </c>
      <c r="BM424" s="64">
        <f t="shared" si="181"/>
        <v>2</v>
      </c>
      <c r="BN424" s="64"/>
    </row>
    <row r="425" spans="1:66" s="58" customFormat="1" x14ac:dyDescent="0.45">
      <c r="A425" s="64"/>
      <c r="B425" s="129">
        <v>259</v>
      </c>
      <c r="C425" s="129">
        <v>18</v>
      </c>
      <c r="D425" s="129" t="s">
        <v>781</v>
      </c>
      <c r="E425" s="21" t="s">
        <v>652</v>
      </c>
      <c r="F425" s="2" t="s">
        <v>690</v>
      </c>
      <c r="G425" s="4" t="s">
        <v>421</v>
      </c>
      <c r="H425" s="3" t="s">
        <v>708</v>
      </c>
      <c r="I425" s="2" t="s">
        <v>732</v>
      </c>
      <c r="J425" s="83"/>
      <c r="K425" s="24"/>
      <c r="L425" s="24"/>
      <c r="M425" s="83"/>
      <c r="N425" s="24"/>
      <c r="O425" s="83"/>
      <c r="P425" s="83"/>
      <c r="Q425" s="83">
        <f>IFERROR(VLOOKUP(N425,入力表リスト!$A$3:$B$82,2,FALSE),0)</f>
        <v>0</v>
      </c>
      <c r="R425" s="83">
        <f t="shared" si="173"/>
        <v>0</v>
      </c>
      <c r="S425" s="83">
        <f t="shared" si="176"/>
        <v>0</v>
      </c>
      <c r="T425" s="26"/>
      <c r="U425" s="98"/>
      <c r="V425" s="83"/>
      <c r="W425" s="24"/>
      <c r="X425" s="83"/>
      <c r="Y425" s="83"/>
      <c r="Z425" s="24"/>
      <c r="AA425" s="83"/>
      <c r="AB425" s="83"/>
      <c r="AC425" s="83">
        <f>IFERROR(VLOOKUP(Z425,入力表リスト!$A$3:$B$82,2,FALSE),0)</f>
        <v>0</v>
      </c>
      <c r="AD425" s="83">
        <f t="shared" si="182"/>
        <v>0</v>
      </c>
      <c r="AE425" s="83">
        <f t="shared" si="177"/>
        <v>0</v>
      </c>
      <c r="AF425" s="26"/>
      <c r="AG425" s="98"/>
      <c r="AH425" s="83">
        <v>2</v>
      </c>
      <c r="AI425" s="24" t="s">
        <v>1341</v>
      </c>
      <c r="AJ425" s="83"/>
      <c r="AK425" s="83">
        <v>2</v>
      </c>
      <c r="AL425" s="24" t="s">
        <v>1342</v>
      </c>
      <c r="AM425" s="83">
        <v>2</v>
      </c>
      <c r="AN425" s="83">
        <v>2400</v>
      </c>
      <c r="AO425" s="83">
        <f>IFERROR(VLOOKUP(AL425,入力表リスト!$A$3:$B$82,2,FALSE),0)</f>
        <v>34</v>
      </c>
      <c r="AP425" s="83">
        <f t="shared" si="183"/>
        <v>163.19999999999999</v>
      </c>
      <c r="AQ425" s="83">
        <f t="shared" si="178"/>
        <v>4896</v>
      </c>
      <c r="AR425" s="26" t="s">
        <v>1344</v>
      </c>
      <c r="AS425" s="98"/>
      <c r="AT425" s="20"/>
      <c r="AU425" s="20"/>
      <c r="AV425" s="96">
        <f t="shared" si="179"/>
        <v>2400</v>
      </c>
      <c r="AW425" s="20"/>
      <c r="AX425" s="20">
        <f t="shared" si="186"/>
        <v>0</v>
      </c>
      <c r="AY425" s="20">
        <f t="shared" si="184"/>
        <v>0</v>
      </c>
      <c r="AZ425" s="96">
        <f t="shared" si="187"/>
        <v>163.19999999999999</v>
      </c>
      <c r="BA425" s="96">
        <f t="shared" si="188"/>
        <v>4896</v>
      </c>
      <c r="BB425" s="20"/>
      <c r="BC425" s="20"/>
      <c r="BD425" s="20"/>
      <c r="BE425" s="20">
        <f t="shared" si="185"/>
        <v>0</v>
      </c>
      <c r="BF425" s="99"/>
      <c r="BG425" s="100"/>
      <c r="BH425" s="101"/>
      <c r="BI425" s="20"/>
      <c r="BJ425" s="20"/>
      <c r="BK425" s="64"/>
      <c r="BL425" s="64">
        <f t="shared" si="180"/>
        <v>2</v>
      </c>
      <c r="BM425" s="64">
        <f t="shared" si="181"/>
        <v>2</v>
      </c>
      <c r="BN425" s="64"/>
    </row>
    <row r="426" spans="1:66" s="58" customFormat="1" x14ac:dyDescent="0.45">
      <c r="A426" s="64"/>
      <c r="B426" s="129">
        <v>259</v>
      </c>
      <c r="C426" s="148">
        <v>19</v>
      </c>
      <c r="D426" s="129" t="s">
        <v>781</v>
      </c>
      <c r="E426" s="21" t="s">
        <v>652</v>
      </c>
      <c r="F426" s="2" t="s">
        <v>690</v>
      </c>
      <c r="G426" s="4" t="s">
        <v>421</v>
      </c>
      <c r="H426" s="3" t="s">
        <v>708</v>
      </c>
      <c r="I426" s="2" t="s">
        <v>732</v>
      </c>
      <c r="J426" s="83"/>
      <c r="K426" s="24"/>
      <c r="L426" s="24"/>
      <c r="M426" s="83"/>
      <c r="N426" s="24"/>
      <c r="O426" s="83"/>
      <c r="P426" s="83"/>
      <c r="Q426" s="83">
        <f>IFERROR(VLOOKUP(N426,入力表リスト!$A$3:$B$82,2,FALSE),0)</f>
        <v>0</v>
      </c>
      <c r="R426" s="83">
        <f t="shared" si="173"/>
        <v>0</v>
      </c>
      <c r="S426" s="83">
        <f t="shared" si="176"/>
        <v>0</v>
      </c>
      <c r="T426" s="26"/>
      <c r="U426" s="98"/>
      <c r="V426" s="83"/>
      <c r="W426" s="24"/>
      <c r="X426" s="83"/>
      <c r="Y426" s="83"/>
      <c r="Z426" s="24"/>
      <c r="AA426" s="83"/>
      <c r="AB426" s="83"/>
      <c r="AC426" s="83">
        <f>IFERROR(VLOOKUP(Z426,入力表リスト!$A$3:$B$82,2,FALSE),0)</f>
        <v>0</v>
      </c>
      <c r="AD426" s="83">
        <f t="shared" si="182"/>
        <v>0</v>
      </c>
      <c r="AE426" s="83">
        <f t="shared" si="177"/>
        <v>0</v>
      </c>
      <c r="AF426" s="26"/>
      <c r="AG426" s="98"/>
      <c r="AH426" s="83">
        <v>1</v>
      </c>
      <c r="AI426" s="24" t="s">
        <v>1314</v>
      </c>
      <c r="AJ426" s="83"/>
      <c r="AK426" s="83">
        <v>1</v>
      </c>
      <c r="AL426" s="24" t="s">
        <v>1326</v>
      </c>
      <c r="AM426" s="83">
        <v>1</v>
      </c>
      <c r="AN426" s="83">
        <v>2400</v>
      </c>
      <c r="AO426" s="83">
        <f>IFERROR(VLOOKUP(AL426,入力表リスト!$A$3:$B$82,2,FALSE),0)</f>
        <v>34</v>
      </c>
      <c r="AP426" s="83">
        <f t="shared" si="183"/>
        <v>81.599999999999994</v>
      </c>
      <c r="AQ426" s="83">
        <f t="shared" si="178"/>
        <v>2448</v>
      </c>
      <c r="AR426" s="26" t="s">
        <v>1345</v>
      </c>
      <c r="AS426" s="98"/>
      <c r="AT426" s="20"/>
      <c r="AU426" s="20"/>
      <c r="AV426" s="96">
        <f t="shared" si="179"/>
        <v>2400</v>
      </c>
      <c r="AW426" s="20"/>
      <c r="AX426" s="20">
        <f t="shared" si="186"/>
        <v>0</v>
      </c>
      <c r="AY426" s="20">
        <f t="shared" si="184"/>
        <v>0</v>
      </c>
      <c r="AZ426" s="96">
        <f t="shared" si="187"/>
        <v>81.599999999999994</v>
      </c>
      <c r="BA426" s="96">
        <f t="shared" si="188"/>
        <v>2448</v>
      </c>
      <c r="BB426" s="20"/>
      <c r="BC426" s="20"/>
      <c r="BD426" s="20"/>
      <c r="BE426" s="20">
        <f t="shared" si="185"/>
        <v>0</v>
      </c>
      <c r="BF426" s="99"/>
      <c r="BG426" s="100"/>
      <c r="BH426" s="101"/>
      <c r="BI426" s="20"/>
      <c r="BJ426" s="20"/>
      <c r="BK426" s="64"/>
      <c r="BL426" s="64">
        <f t="shared" si="180"/>
        <v>1</v>
      </c>
      <c r="BM426" s="64">
        <f t="shared" si="181"/>
        <v>1</v>
      </c>
      <c r="BN426" s="64"/>
    </row>
    <row r="427" spans="1:66" s="58" customFormat="1" x14ac:dyDescent="0.45">
      <c r="A427" s="64"/>
      <c r="B427" s="129">
        <v>259</v>
      </c>
      <c r="C427" s="129">
        <v>20</v>
      </c>
      <c r="D427" s="129" t="s">
        <v>781</v>
      </c>
      <c r="E427" s="21" t="s">
        <v>652</v>
      </c>
      <c r="F427" s="2" t="s">
        <v>690</v>
      </c>
      <c r="G427" s="4" t="s">
        <v>421</v>
      </c>
      <c r="H427" s="3" t="s">
        <v>708</v>
      </c>
      <c r="I427" s="2" t="s">
        <v>732</v>
      </c>
      <c r="J427" s="83"/>
      <c r="K427" s="24"/>
      <c r="L427" s="24"/>
      <c r="M427" s="83"/>
      <c r="N427" s="24"/>
      <c r="O427" s="83"/>
      <c r="P427" s="83"/>
      <c r="Q427" s="83">
        <f>IFERROR(VLOOKUP(N427,入力表リスト!$A$3:$B$82,2,FALSE),0)</f>
        <v>0</v>
      </c>
      <c r="R427" s="83">
        <f t="shared" si="173"/>
        <v>0</v>
      </c>
      <c r="S427" s="83">
        <f t="shared" si="176"/>
        <v>0</v>
      </c>
      <c r="T427" s="26"/>
      <c r="U427" s="98"/>
      <c r="V427" s="83"/>
      <c r="W427" s="24"/>
      <c r="X427" s="83"/>
      <c r="Y427" s="83"/>
      <c r="Z427" s="24"/>
      <c r="AA427" s="83"/>
      <c r="AB427" s="83"/>
      <c r="AC427" s="83">
        <f>IFERROR(VLOOKUP(Z427,入力表リスト!$A$3:$B$82,2,FALSE),0)</f>
        <v>0</v>
      </c>
      <c r="AD427" s="83">
        <f t="shared" si="182"/>
        <v>0</v>
      </c>
      <c r="AE427" s="83">
        <f t="shared" si="177"/>
        <v>0</v>
      </c>
      <c r="AF427" s="26"/>
      <c r="AG427" s="98"/>
      <c r="AH427" s="83">
        <v>2</v>
      </c>
      <c r="AI427" s="24" t="s">
        <v>1343</v>
      </c>
      <c r="AJ427" s="83"/>
      <c r="AK427" s="83">
        <v>2</v>
      </c>
      <c r="AL427" s="24" t="s">
        <v>999</v>
      </c>
      <c r="AM427" s="83">
        <v>2</v>
      </c>
      <c r="AN427" s="83">
        <v>2400</v>
      </c>
      <c r="AO427" s="83">
        <f>IFERROR(VLOOKUP(AL427,入力表リスト!$A$3:$B$82,2,FALSE),0)</f>
        <v>22</v>
      </c>
      <c r="AP427" s="83">
        <f t="shared" si="183"/>
        <v>105.6</v>
      </c>
      <c r="AQ427" s="83">
        <f t="shared" si="178"/>
        <v>3168</v>
      </c>
      <c r="AR427" s="26" t="s">
        <v>1345</v>
      </c>
      <c r="AS427" s="98"/>
      <c r="AT427" s="20"/>
      <c r="AU427" s="20"/>
      <c r="AV427" s="96">
        <f t="shared" si="179"/>
        <v>2400</v>
      </c>
      <c r="AW427" s="20"/>
      <c r="AX427" s="20">
        <f t="shared" si="186"/>
        <v>0</v>
      </c>
      <c r="AY427" s="20">
        <f t="shared" si="184"/>
        <v>0</v>
      </c>
      <c r="AZ427" s="96">
        <f t="shared" si="187"/>
        <v>105.6</v>
      </c>
      <c r="BA427" s="96">
        <f t="shared" si="188"/>
        <v>3168</v>
      </c>
      <c r="BB427" s="20"/>
      <c r="BC427" s="20"/>
      <c r="BD427" s="20"/>
      <c r="BE427" s="20">
        <f t="shared" si="185"/>
        <v>0</v>
      </c>
      <c r="BF427" s="99"/>
      <c r="BG427" s="100"/>
      <c r="BH427" s="101"/>
      <c r="BI427" s="20"/>
      <c r="BJ427" s="20"/>
      <c r="BK427" s="64"/>
      <c r="BL427" s="64">
        <f t="shared" si="180"/>
        <v>2</v>
      </c>
      <c r="BM427" s="64">
        <f t="shared" si="181"/>
        <v>2</v>
      </c>
      <c r="BN427" s="64"/>
    </row>
    <row r="428" spans="1:66" s="58" customFormat="1" x14ac:dyDescent="0.45">
      <c r="A428" s="64"/>
      <c r="B428" s="129">
        <v>259</v>
      </c>
      <c r="C428" s="148">
        <v>21</v>
      </c>
      <c r="D428" s="129" t="s">
        <v>781</v>
      </c>
      <c r="E428" s="21" t="s">
        <v>652</v>
      </c>
      <c r="F428" s="2" t="s">
        <v>690</v>
      </c>
      <c r="G428" s="4" t="s">
        <v>421</v>
      </c>
      <c r="H428" s="3" t="s">
        <v>708</v>
      </c>
      <c r="I428" s="2" t="s">
        <v>732</v>
      </c>
      <c r="J428" s="83"/>
      <c r="K428" s="24"/>
      <c r="L428" s="24"/>
      <c r="M428" s="83"/>
      <c r="N428" s="24"/>
      <c r="O428" s="83"/>
      <c r="P428" s="83"/>
      <c r="Q428" s="83">
        <f>IFERROR(VLOOKUP(N428,入力表リスト!$A$3:$B$82,2,FALSE),0)</f>
        <v>0</v>
      </c>
      <c r="R428" s="83">
        <f t="shared" si="173"/>
        <v>0</v>
      </c>
      <c r="S428" s="83">
        <f t="shared" si="176"/>
        <v>0</v>
      </c>
      <c r="T428" s="26"/>
      <c r="U428" s="98"/>
      <c r="V428" s="83"/>
      <c r="W428" s="24"/>
      <c r="X428" s="83"/>
      <c r="Y428" s="83"/>
      <c r="Z428" s="24"/>
      <c r="AA428" s="83"/>
      <c r="AB428" s="83"/>
      <c r="AC428" s="83">
        <f>IFERROR(VLOOKUP(Z428,入力表リスト!$A$3:$B$82,2,FALSE),0)</f>
        <v>0</v>
      </c>
      <c r="AD428" s="83">
        <f t="shared" si="182"/>
        <v>0</v>
      </c>
      <c r="AE428" s="83">
        <f t="shared" si="177"/>
        <v>0</v>
      </c>
      <c r="AF428" s="26"/>
      <c r="AG428" s="98"/>
      <c r="AH428" s="83">
        <v>1</v>
      </c>
      <c r="AI428" s="24" t="s">
        <v>1314</v>
      </c>
      <c r="AJ428" s="83"/>
      <c r="AK428" s="83">
        <v>1</v>
      </c>
      <c r="AL428" s="24" t="s">
        <v>998</v>
      </c>
      <c r="AM428" s="83">
        <v>1</v>
      </c>
      <c r="AN428" s="83">
        <v>2400</v>
      </c>
      <c r="AO428" s="83">
        <f>IFERROR(VLOOKUP(AL428,入力表リスト!$A$3:$B$82,2,FALSE),0)</f>
        <v>10</v>
      </c>
      <c r="AP428" s="83">
        <f t="shared" si="183"/>
        <v>24</v>
      </c>
      <c r="AQ428" s="83">
        <f t="shared" si="178"/>
        <v>720</v>
      </c>
      <c r="AR428" s="26" t="s">
        <v>1304</v>
      </c>
      <c r="AS428" s="98"/>
      <c r="AT428" s="20"/>
      <c r="AU428" s="20"/>
      <c r="AV428" s="96">
        <f t="shared" si="179"/>
        <v>2400</v>
      </c>
      <c r="AW428" s="20"/>
      <c r="AX428" s="20">
        <f t="shared" si="186"/>
        <v>0</v>
      </c>
      <c r="AY428" s="20">
        <f t="shared" si="184"/>
        <v>0</v>
      </c>
      <c r="AZ428" s="96">
        <f t="shared" si="187"/>
        <v>24</v>
      </c>
      <c r="BA428" s="96">
        <f t="shared" si="188"/>
        <v>720</v>
      </c>
      <c r="BB428" s="20"/>
      <c r="BC428" s="20"/>
      <c r="BD428" s="20"/>
      <c r="BE428" s="20">
        <f t="shared" si="185"/>
        <v>0</v>
      </c>
      <c r="BF428" s="99"/>
      <c r="BG428" s="100"/>
      <c r="BH428" s="101"/>
      <c r="BI428" s="20"/>
      <c r="BJ428" s="20"/>
      <c r="BK428" s="64"/>
      <c r="BL428" s="64">
        <f t="shared" si="180"/>
        <v>1</v>
      </c>
      <c r="BM428" s="64">
        <f t="shared" si="181"/>
        <v>1</v>
      </c>
      <c r="BN428" s="64"/>
    </row>
    <row r="429" spans="1:66" s="58" customFormat="1" x14ac:dyDescent="0.45">
      <c r="A429" s="64"/>
      <c r="B429" s="129">
        <v>259</v>
      </c>
      <c r="C429" s="129">
        <v>22</v>
      </c>
      <c r="D429" s="129" t="s">
        <v>781</v>
      </c>
      <c r="E429" s="21" t="s">
        <v>652</v>
      </c>
      <c r="F429" s="2" t="s">
        <v>690</v>
      </c>
      <c r="G429" s="4" t="s">
        <v>421</v>
      </c>
      <c r="H429" s="3" t="s">
        <v>708</v>
      </c>
      <c r="I429" s="2" t="s">
        <v>732</v>
      </c>
      <c r="J429" s="83"/>
      <c r="K429" s="24"/>
      <c r="L429" s="24"/>
      <c r="M429" s="83"/>
      <c r="N429" s="24"/>
      <c r="O429" s="83"/>
      <c r="P429" s="83"/>
      <c r="Q429" s="83">
        <f>IFERROR(VLOOKUP(N429,入力表リスト!$A$3:$B$82,2,FALSE),0)</f>
        <v>0</v>
      </c>
      <c r="R429" s="83">
        <f t="shared" si="173"/>
        <v>0</v>
      </c>
      <c r="S429" s="83">
        <f t="shared" si="176"/>
        <v>0</v>
      </c>
      <c r="T429" s="26"/>
      <c r="U429" s="98"/>
      <c r="V429" s="83"/>
      <c r="W429" s="24"/>
      <c r="X429" s="83"/>
      <c r="Y429" s="83"/>
      <c r="Z429" s="24"/>
      <c r="AA429" s="83"/>
      <c r="AB429" s="83"/>
      <c r="AC429" s="83">
        <f>IFERROR(VLOOKUP(Z429,入力表リスト!$A$3:$B$82,2,FALSE),0)</f>
        <v>0</v>
      </c>
      <c r="AD429" s="83">
        <f t="shared" si="182"/>
        <v>0</v>
      </c>
      <c r="AE429" s="83">
        <f t="shared" si="177"/>
        <v>0</v>
      </c>
      <c r="AF429" s="26"/>
      <c r="AG429" s="98"/>
      <c r="AH429" s="83">
        <v>2</v>
      </c>
      <c r="AI429" s="24" t="s">
        <v>1217</v>
      </c>
      <c r="AJ429" s="83"/>
      <c r="AK429" s="83">
        <v>2</v>
      </c>
      <c r="AL429" s="24" t="s">
        <v>998</v>
      </c>
      <c r="AM429" s="83">
        <v>2</v>
      </c>
      <c r="AN429" s="83">
        <v>2400</v>
      </c>
      <c r="AO429" s="83">
        <f>IFERROR(VLOOKUP(AL429,入力表リスト!$A$3:$B$82,2,FALSE),0)</f>
        <v>10</v>
      </c>
      <c r="AP429" s="83">
        <f t="shared" si="183"/>
        <v>48</v>
      </c>
      <c r="AQ429" s="83">
        <f t="shared" si="178"/>
        <v>1440</v>
      </c>
      <c r="AR429" s="26" t="s">
        <v>1346</v>
      </c>
      <c r="AS429" s="98"/>
      <c r="AT429" s="20"/>
      <c r="AU429" s="20"/>
      <c r="AV429" s="96">
        <f t="shared" si="179"/>
        <v>2400</v>
      </c>
      <c r="AW429" s="20"/>
      <c r="AX429" s="20">
        <f t="shared" si="186"/>
        <v>0</v>
      </c>
      <c r="AY429" s="20">
        <f t="shared" si="184"/>
        <v>0</v>
      </c>
      <c r="AZ429" s="96">
        <f t="shared" si="187"/>
        <v>48</v>
      </c>
      <c r="BA429" s="96">
        <f t="shared" si="188"/>
        <v>1440</v>
      </c>
      <c r="BB429" s="20"/>
      <c r="BC429" s="20"/>
      <c r="BD429" s="20"/>
      <c r="BE429" s="20">
        <f t="shared" si="185"/>
        <v>0</v>
      </c>
      <c r="BF429" s="99"/>
      <c r="BG429" s="100"/>
      <c r="BH429" s="101"/>
      <c r="BI429" s="20"/>
      <c r="BJ429" s="20"/>
      <c r="BK429" s="64"/>
      <c r="BL429" s="64">
        <f t="shared" si="180"/>
        <v>2</v>
      </c>
      <c r="BM429" s="64">
        <f t="shared" si="181"/>
        <v>2</v>
      </c>
      <c r="BN429" s="64"/>
    </row>
    <row r="430" spans="1:66" s="58" customFormat="1" x14ac:dyDescent="0.45">
      <c r="A430" s="64"/>
      <c r="B430" s="129">
        <v>259</v>
      </c>
      <c r="C430" s="148">
        <v>23</v>
      </c>
      <c r="D430" s="129" t="s">
        <v>781</v>
      </c>
      <c r="E430" s="21" t="s">
        <v>652</v>
      </c>
      <c r="F430" s="2" t="s">
        <v>690</v>
      </c>
      <c r="G430" s="4" t="s">
        <v>421</v>
      </c>
      <c r="H430" s="3" t="s">
        <v>708</v>
      </c>
      <c r="I430" s="2" t="s">
        <v>732</v>
      </c>
      <c r="J430" s="83"/>
      <c r="K430" s="24"/>
      <c r="L430" s="24"/>
      <c r="M430" s="83"/>
      <c r="N430" s="24"/>
      <c r="O430" s="83"/>
      <c r="P430" s="83"/>
      <c r="Q430" s="83">
        <f>IFERROR(VLOOKUP(N430,入力表リスト!$A$3:$B$82,2,FALSE),0)</f>
        <v>0</v>
      </c>
      <c r="R430" s="83">
        <f t="shared" si="173"/>
        <v>0</v>
      </c>
      <c r="S430" s="83">
        <f t="shared" si="176"/>
        <v>0</v>
      </c>
      <c r="T430" s="26"/>
      <c r="U430" s="98"/>
      <c r="V430" s="83"/>
      <c r="W430" s="24"/>
      <c r="X430" s="83"/>
      <c r="Y430" s="83"/>
      <c r="Z430" s="24"/>
      <c r="AA430" s="83"/>
      <c r="AB430" s="83"/>
      <c r="AC430" s="83">
        <f>IFERROR(VLOOKUP(Z430,入力表リスト!$A$3:$B$82,2,FALSE),0)</f>
        <v>0</v>
      </c>
      <c r="AD430" s="83">
        <f t="shared" si="182"/>
        <v>0</v>
      </c>
      <c r="AE430" s="83">
        <f t="shared" si="177"/>
        <v>0</v>
      </c>
      <c r="AF430" s="26"/>
      <c r="AG430" s="98"/>
      <c r="AH430" s="83">
        <v>1</v>
      </c>
      <c r="AI430" s="24" t="s">
        <v>1349</v>
      </c>
      <c r="AJ430" s="83"/>
      <c r="AK430" s="83">
        <v>1</v>
      </c>
      <c r="AL430" s="24" t="s">
        <v>1348</v>
      </c>
      <c r="AM430" s="83">
        <v>1</v>
      </c>
      <c r="AN430" s="83">
        <v>2400</v>
      </c>
      <c r="AO430" s="83">
        <f>IFERROR(VLOOKUP(AL430,入力表リスト!$A$3:$B$82,2,FALSE),0)</f>
        <v>80</v>
      </c>
      <c r="AP430" s="83">
        <f t="shared" si="183"/>
        <v>192</v>
      </c>
      <c r="AQ430" s="83">
        <f t="shared" si="178"/>
        <v>5760</v>
      </c>
      <c r="AR430" s="26" t="s">
        <v>1350</v>
      </c>
      <c r="AS430" s="98"/>
      <c r="AT430" s="20"/>
      <c r="AU430" s="20"/>
      <c r="AV430" s="96">
        <f t="shared" si="179"/>
        <v>2400</v>
      </c>
      <c r="AW430" s="20"/>
      <c r="AX430" s="20">
        <f t="shared" si="186"/>
        <v>0</v>
      </c>
      <c r="AY430" s="20">
        <f t="shared" si="184"/>
        <v>0</v>
      </c>
      <c r="AZ430" s="96">
        <f t="shared" si="187"/>
        <v>192</v>
      </c>
      <c r="BA430" s="96">
        <f t="shared" si="188"/>
        <v>5760</v>
      </c>
      <c r="BB430" s="20"/>
      <c r="BC430" s="20"/>
      <c r="BD430" s="20"/>
      <c r="BE430" s="20">
        <f t="shared" si="185"/>
        <v>0</v>
      </c>
      <c r="BF430" s="99"/>
      <c r="BG430" s="100"/>
      <c r="BH430" s="101"/>
      <c r="BI430" s="20"/>
      <c r="BJ430" s="20"/>
      <c r="BK430" s="64"/>
      <c r="BL430" s="64">
        <f t="shared" si="180"/>
        <v>1</v>
      </c>
      <c r="BM430" s="64">
        <f t="shared" si="181"/>
        <v>1</v>
      </c>
      <c r="BN430" s="64"/>
    </row>
    <row r="431" spans="1:66" s="58" customFormat="1" x14ac:dyDescent="0.45">
      <c r="A431" s="64"/>
      <c r="B431" s="129">
        <v>259</v>
      </c>
      <c r="C431" s="129">
        <v>24</v>
      </c>
      <c r="D431" s="129" t="s">
        <v>781</v>
      </c>
      <c r="E431" s="21" t="s">
        <v>652</v>
      </c>
      <c r="F431" s="2" t="s">
        <v>690</v>
      </c>
      <c r="G431" s="4" t="s">
        <v>421</v>
      </c>
      <c r="H431" s="3" t="s">
        <v>708</v>
      </c>
      <c r="I431" s="2" t="s">
        <v>732</v>
      </c>
      <c r="J431" s="83"/>
      <c r="K431" s="24"/>
      <c r="L431" s="24"/>
      <c r="M431" s="83"/>
      <c r="N431" s="24"/>
      <c r="O431" s="83"/>
      <c r="P431" s="83"/>
      <c r="Q431" s="83">
        <f>IFERROR(VLOOKUP(N431,入力表リスト!$A$3:$B$82,2,FALSE),0)</f>
        <v>0</v>
      </c>
      <c r="R431" s="83">
        <f t="shared" si="173"/>
        <v>0</v>
      </c>
      <c r="S431" s="83">
        <f t="shared" si="176"/>
        <v>0</v>
      </c>
      <c r="T431" s="26"/>
      <c r="U431" s="98"/>
      <c r="V431" s="83"/>
      <c r="W431" s="24"/>
      <c r="X431" s="83"/>
      <c r="Y431" s="83"/>
      <c r="Z431" s="24"/>
      <c r="AA431" s="83"/>
      <c r="AB431" s="83"/>
      <c r="AC431" s="83">
        <f>IFERROR(VLOOKUP(Z431,入力表リスト!$A$3:$B$82,2,FALSE),0)</f>
        <v>0</v>
      </c>
      <c r="AD431" s="83">
        <f t="shared" si="182"/>
        <v>0</v>
      </c>
      <c r="AE431" s="83">
        <f t="shared" si="177"/>
        <v>0</v>
      </c>
      <c r="AF431" s="26"/>
      <c r="AG431" s="98"/>
      <c r="AH431" s="83">
        <v>1</v>
      </c>
      <c r="AI431" s="24" t="s">
        <v>1217</v>
      </c>
      <c r="AJ431" s="83"/>
      <c r="AK431" s="83">
        <v>1</v>
      </c>
      <c r="AL431" s="24" t="s">
        <v>1053</v>
      </c>
      <c r="AM431" s="83">
        <v>1</v>
      </c>
      <c r="AN431" s="83">
        <v>2400</v>
      </c>
      <c r="AO431" s="83">
        <f>IFERROR(VLOOKUP(AL431,入力表リスト!$A$3:$B$82,2,FALSE),0)</f>
        <v>40</v>
      </c>
      <c r="AP431" s="83">
        <f t="shared" si="183"/>
        <v>96</v>
      </c>
      <c r="AQ431" s="83">
        <f t="shared" si="178"/>
        <v>2880</v>
      </c>
      <c r="AR431" s="26" t="s">
        <v>1350</v>
      </c>
      <c r="AS431" s="98"/>
      <c r="AT431" s="20"/>
      <c r="AU431" s="20"/>
      <c r="AV431" s="96">
        <f t="shared" si="179"/>
        <v>2400</v>
      </c>
      <c r="AW431" s="20"/>
      <c r="AX431" s="20">
        <f t="shared" si="186"/>
        <v>0</v>
      </c>
      <c r="AY431" s="20">
        <f t="shared" si="184"/>
        <v>0</v>
      </c>
      <c r="AZ431" s="96">
        <f t="shared" si="187"/>
        <v>96</v>
      </c>
      <c r="BA431" s="96">
        <f t="shared" si="188"/>
        <v>2880</v>
      </c>
      <c r="BB431" s="20"/>
      <c r="BC431" s="20"/>
      <c r="BD431" s="20"/>
      <c r="BE431" s="20">
        <f t="shared" si="185"/>
        <v>0</v>
      </c>
      <c r="BF431" s="99"/>
      <c r="BG431" s="100"/>
      <c r="BH431" s="101"/>
      <c r="BI431" s="20"/>
      <c r="BJ431" s="20"/>
      <c r="BK431" s="64"/>
      <c r="BL431" s="64">
        <f t="shared" si="180"/>
        <v>1</v>
      </c>
      <c r="BM431" s="64">
        <f t="shared" si="181"/>
        <v>1</v>
      </c>
      <c r="BN431" s="64"/>
    </row>
    <row r="432" spans="1:66" s="58" customFormat="1" x14ac:dyDescent="0.45">
      <c r="A432" s="64"/>
      <c r="B432" s="129">
        <v>259</v>
      </c>
      <c r="C432" s="148">
        <v>25</v>
      </c>
      <c r="D432" s="129" t="s">
        <v>781</v>
      </c>
      <c r="E432" s="21" t="s">
        <v>652</v>
      </c>
      <c r="F432" s="2" t="s">
        <v>690</v>
      </c>
      <c r="G432" s="4" t="s">
        <v>421</v>
      </c>
      <c r="H432" s="3" t="s">
        <v>708</v>
      </c>
      <c r="I432" s="2" t="s">
        <v>732</v>
      </c>
      <c r="J432" s="83"/>
      <c r="K432" s="24"/>
      <c r="L432" s="24"/>
      <c r="M432" s="83"/>
      <c r="N432" s="24"/>
      <c r="O432" s="83"/>
      <c r="P432" s="83"/>
      <c r="Q432" s="83">
        <f>IFERROR(VLOOKUP(N432,入力表リスト!$A$3:$B$82,2,FALSE),0)</f>
        <v>0</v>
      </c>
      <c r="R432" s="83">
        <f t="shared" si="173"/>
        <v>0</v>
      </c>
      <c r="S432" s="83">
        <f t="shared" si="176"/>
        <v>0</v>
      </c>
      <c r="T432" s="26"/>
      <c r="U432" s="98"/>
      <c r="V432" s="83"/>
      <c r="W432" s="24"/>
      <c r="X432" s="83"/>
      <c r="Y432" s="83"/>
      <c r="Z432" s="24"/>
      <c r="AA432" s="83"/>
      <c r="AB432" s="83"/>
      <c r="AC432" s="83">
        <f>IFERROR(VLOOKUP(Z432,入力表リスト!$A$3:$B$82,2,FALSE),0)</f>
        <v>0</v>
      </c>
      <c r="AD432" s="83">
        <f t="shared" si="182"/>
        <v>0</v>
      </c>
      <c r="AE432" s="83">
        <f t="shared" si="177"/>
        <v>0</v>
      </c>
      <c r="AF432" s="26"/>
      <c r="AG432" s="98"/>
      <c r="AH432" s="83">
        <v>3</v>
      </c>
      <c r="AI432" s="24" t="s">
        <v>1349</v>
      </c>
      <c r="AJ432" s="83"/>
      <c r="AK432" s="83">
        <v>3</v>
      </c>
      <c r="AL432" s="24" t="s">
        <v>1351</v>
      </c>
      <c r="AM432" s="83">
        <v>3</v>
      </c>
      <c r="AN432" s="83">
        <v>2400</v>
      </c>
      <c r="AO432" s="83">
        <f>IFERROR(VLOOKUP(AL432,入力表リスト!$A$3:$B$82,2,FALSE),0)</f>
        <v>200</v>
      </c>
      <c r="AP432" s="83">
        <f t="shared" si="183"/>
        <v>1440</v>
      </c>
      <c r="AQ432" s="83">
        <f t="shared" si="178"/>
        <v>43200</v>
      </c>
      <c r="AR432" s="26"/>
      <c r="AS432" s="98"/>
      <c r="AT432" s="20"/>
      <c r="AU432" s="20"/>
      <c r="AV432" s="96">
        <f t="shared" si="179"/>
        <v>2400</v>
      </c>
      <c r="AW432" s="20"/>
      <c r="AX432" s="20">
        <f t="shared" si="186"/>
        <v>0</v>
      </c>
      <c r="AY432" s="20">
        <f t="shared" si="184"/>
        <v>0</v>
      </c>
      <c r="AZ432" s="96">
        <f t="shared" si="187"/>
        <v>1440</v>
      </c>
      <c r="BA432" s="96">
        <f t="shared" si="188"/>
        <v>43200</v>
      </c>
      <c r="BB432" s="20"/>
      <c r="BC432" s="20"/>
      <c r="BD432" s="20"/>
      <c r="BE432" s="20">
        <f t="shared" si="185"/>
        <v>0</v>
      </c>
      <c r="BF432" s="99"/>
      <c r="BG432" s="100"/>
      <c r="BH432" s="101"/>
      <c r="BI432" s="20"/>
      <c r="BJ432" s="20"/>
      <c r="BK432" s="64"/>
      <c r="BL432" s="64">
        <f t="shared" si="180"/>
        <v>3</v>
      </c>
      <c r="BM432" s="64">
        <f t="shared" si="181"/>
        <v>3</v>
      </c>
      <c r="BN432" s="64"/>
    </row>
    <row r="433" spans="1:66" s="58" customFormat="1" x14ac:dyDescent="0.45">
      <c r="A433" s="64"/>
      <c r="B433" s="130">
        <v>260</v>
      </c>
      <c r="C433" s="130"/>
      <c r="D433" s="130" t="s">
        <v>781</v>
      </c>
      <c r="E433" s="107" t="s">
        <v>656</v>
      </c>
      <c r="F433" s="138" t="s">
        <v>694</v>
      </c>
      <c r="G433" s="122" t="s">
        <v>706</v>
      </c>
      <c r="H433" s="108" t="s">
        <v>709</v>
      </c>
      <c r="I433" s="159" t="s">
        <v>736</v>
      </c>
      <c r="J433" s="165">
        <v>3</v>
      </c>
      <c r="K433" s="179" t="s">
        <v>807</v>
      </c>
      <c r="L433" s="179"/>
      <c r="M433" s="165">
        <v>3</v>
      </c>
      <c r="N433" s="24" t="s">
        <v>1390</v>
      </c>
      <c r="O433" s="165">
        <v>3</v>
      </c>
      <c r="P433" s="165">
        <v>3285</v>
      </c>
      <c r="Q433" s="83">
        <f>IFERROR(VLOOKUP(N433,入力表リスト!$A$3:$B$82,2,FALSE),0)</f>
        <v>250</v>
      </c>
      <c r="R433" s="83">
        <f t="shared" si="173"/>
        <v>2463.75</v>
      </c>
      <c r="S433" s="83">
        <f t="shared" si="176"/>
        <v>73912.5</v>
      </c>
      <c r="T433" s="110"/>
      <c r="U433" s="160"/>
      <c r="V433" s="165"/>
      <c r="W433" s="179"/>
      <c r="X433" s="165"/>
      <c r="Y433" s="165"/>
      <c r="Z433" s="179"/>
      <c r="AA433" s="165"/>
      <c r="AB433" s="165"/>
      <c r="AC433" s="83">
        <f>IFERROR(VLOOKUP(Z433,入力表リスト!$A$3:$B$82,2,FALSE),0)</f>
        <v>0</v>
      </c>
      <c r="AD433" s="83">
        <f t="shared" si="182"/>
        <v>0</v>
      </c>
      <c r="AE433" s="83">
        <f t="shared" si="177"/>
        <v>0</v>
      </c>
      <c r="AF433" s="110"/>
      <c r="AG433" s="160"/>
      <c r="AH433" s="165"/>
      <c r="AI433" s="179"/>
      <c r="AJ433" s="165"/>
      <c r="AK433" s="165"/>
      <c r="AL433" s="179"/>
      <c r="AM433" s="165"/>
      <c r="AN433" s="165"/>
      <c r="AO433" s="83">
        <f>IFERROR(VLOOKUP(AL433,入力表リスト!$A$3:$B$82,2,FALSE),0)</f>
        <v>0</v>
      </c>
      <c r="AP433" s="83">
        <f t="shared" si="183"/>
        <v>0</v>
      </c>
      <c r="AQ433" s="83">
        <f t="shared" si="178"/>
        <v>0</v>
      </c>
      <c r="AR433" s="110"/>
      <c r="AS433" s="160"/>
      <c r="AT433" s="84"/>
      <c r="AU433" s="84"/>
      <c r="AV433" s="96">
        <f t="shared" si="179"/>
        <v>3285</v>
      </c>
      <c r="AW433" s="20"/>
      <c r="AX433" s="20">
        <f t="shared" si="186"/>
        <v>0</v>
      </c>
      <c r="AY433" s="20">
        <f t="shared" si="184"/>
        <v>0</v>
      </c>
      <c r="AZ433" s="96">
        <f t="shared" si="187"/>
        <v>2463.75</v>
      </c>
      <c r="BA433" s="96">
        <f t="shared" si="188"/>
        <v>73912.5</v>
      </c>
      <c r="BB433" s="20"/>
      <c r="BC433" s="20"/>
      <c r="BD433" s="20"/>
      <c r="BE433" s="20">
        <f t="shared" si="185"/>
        <v>0</v>
      </c>
      <c r="BF433" s="99"/>
      <c r="BG433" s="100"/>
      <c r="BH433" s="101"/>
      <c r="BI433" s="20"/>
      <c r="BJ433" s="20"/>
      <c r="BK433" s="64"/>
      <c r="BL433" s="64">
        <f t="shared" si="180"/>
        <v>3</v>
      </c>
      <c r="BM433" s="64">
        <f t="shared" si="181"/>
        <v>3</v>
      </c>
      <c r="BN433" s="64"/>
    </row>
    <row r="434" spans="1:66" s="58" customFormat="1" x14ac:dyDescent="0.45">
      <c r="A434" s="64"/>
      <c r="B434" s="216" t="s">
        <v>813</v>
      </c>
      <c r="C434" s="217"/>
      <c r="D434" s="217"/>
      <c r="E434" s="217"/>
      <c r="F434" s="217"/>
      <c r="G434" s="217"/>
      <c r="H434" s="217"/>
      <c r="I434" s="218"/>
      <c r="J434" s="83">
        <f>SUBTOTAL(9,J15:J433)</f>
        <v>879</v>
      </c>
      <c r="K434" s="24"/>
      <c r="L434" s="24"/>
      <c r="M434" s="83">
        <f>SUBTOTAL(9,M15:M433)</f>
        <v>819</v>
      </c>
      <c r="N434" s="24"/>
      <c r="O434" s="83">
        <f>SUBTOTAL(9,O15:O433)</f>
        <v>879</v>
      </c>
      <c r="P434" s="83">
        <f>SUBTOTAL(9,P15:P433)</f>
        <v>1019100</v>
      </c>
      <c r="Q434" s="83"/>
      <c r="R434" s="83">
        <f>SUBTOTAL(9,R15:R433)</f>
        <v>571435.28999999992</v>
      </c>
      <c r="S434" s="83">
        <f>SUBTOTAL(9,S15:S433)</f>
        <v>17143058.700000003</v>
      </c>
      <c r="T434" s="180"/>
      <c r="U434" s="83">
        <f>SUBTOTAL(9,U15:U433)</f>
        <v>21</v>
      </c>
      <c r="V434" s="83">
        <f>SUBTOTAL(9,V15:V433)</f>
        <v>126</v>
      </c>
      <c r="W434" s="24"/>
      <c r="X434" s="24"/>
      <c r="Y434" s="83">
        <f>SUBTOTAL(9,Y15:Y433)</f>
        <v>117</v>
      </c>
      <c r="Z434" s="24"/>
      <c r="AA434" s="83">
        <f>SUBTOTAL(9,AA15:AA433)</f>
        <v>126</v>
      </c>
      <c r="AB434" s="83">
        <f>SUBTOTAL(9,AB15:AB433)</f>
        <v>118260</v>
      </c>
      <c r="AC434" s="83"/>
      <c r="AD434" s="83">
        <f>SUBTOTAL(9,AD15:AD433)</f>
        <v>9368.82</v>
      </c>
      <c r="AE434" s="83">
        <f>SUBTOTAL(9,AE15:AE433)</f>
        <v>281064.60000000003</v>
      </c>
      <c r="AF434" s="180"/>
      <c r="AG434" s="83">
        <f>SUBTOTAL(9,AG15:AG433)</f>
        <v>0</v>
      </c>
      <c r="AH434" s="83">
        <f>SUBTOTAL(9,AH15:AH433)</f>
        <v>265</v>
      </c>
      <c r="AI434" s="24"/>
      <c r="AJ434" s="83"/>
      <c r="AK434" s="83">
        <f>SUBTOTAL(9,AK15:AK433)</f>
        <v>189</v>
      </c>
      <c r="AL434" s="24"/>
      <c r="AM434" s="83">
        <f>SUBTOTAL(9,AM15:AM433)</f>
        <v>265</v>
      </c>
      <c r="AN434" s="83">
        <f>SUBTOTAL(9,AN15:AN433)</f>
        <v>89680</v>
      </c>
      <c r="AO434" s="83"/>
      <c r="AP434" s="83">
        <f>SUBTOTAL(9,AP15:AP433)</f>
        <v>9340.9600000000028</v>
      </c>
      <c r="AQ434" s="83">
        <f>SUBTOTAL(9,AQ15:AQ433)</f>
        <v>280228.8</v>
      </c>
      <c r="AR434" s="180"/>
      <c r="AS434" s="83">
        <f>SUBTOTAL(9,AS15:AS433)</f>
        <v>0</v>
      </c>
      <c r="AT434" s="24"/>
      <c r="AU434" s="83">
        <f t="shared" ref="AU434:BE434" si="189">SUBTOTAL(9,AU15:AU433)</f>
        <v>0</v>
      </c>
      <c r="AV434" s="83">
        <f t="shared" si="189"/>
        <v>1227040</v>
      </c>
      <c r="AW434" s="83">
        <f t="shared" si="189"/>
        <v>0</v>
      </c>
      <c r="AX434" s="83">
        <f t="shared" si="189"/>
        <v>0</v>
      </c>
      <c r="AY434" s="83">
        <f t="shared" si="189"/>
        <v>0</v>
      </c>
      <c r="AZ434" s="83">
        <f t="shared" si="189"/>
        <v>588367.88499999989</v>
      </c>
      <c r="BA434" s="83">
        <f t="shared" si="189"/>
        <v>17651036.549999997</v>
      </c>
      <c r="BB434" s="83">
        <f t="shared" si="189"/>
        <v>0</v>
      </c>
      <c r="BC434" s="83">
        <f t="shared" si="189"/>
        <v>0</v>
      </c>
      <c r="BD434" s="83">
        <f t="shared" si="189"/>
        <v>0</v>
      </c>
      <c r="BE434" s="83">
        <f t="shared" si="189"/>
        <v>0</v>
      </c>
      <c r="BF434" s="181"/>
      <c r="BG434" s="182"/>
      <c r="BH434" s="183"/>
      <c r="BI434" s="48"/>
      <c r="BJ434" s="48"/>
      <c r="BK434" s="64"/>
      <c r="BL434" s="64"/>
      <c r="BM434" s="64"/>
      <c r="BN434" s="64"/>
    </row>
    <row r="435" spans="1:66" x14ac:dyDescent="0.45">
      <c r="I435" s="12"/>
      <c r="J435" s="13"/>
      <c r="K435" s="13"/>
      <c r="L435" s="13"/>
      <c r="M435" s="13"/>
      <c r="N435" s="13"/>
      <c r="O435" s="13"/>
      <c r="P435" s="13"/>
      <c r="V435" s="168"/>
      <c r="W435" s="13"/>
      <c r="X435" s="169"/>
      <c r="Y435" s="169"/>
      <c r="Z435" s="13"/>
      <c r="AA435" s="169"/>
      <c r="AB435" s="169"/>
      <c r="AH435" s="168"/>
      <c r="AI435" s="13"/>
      <c r="AJ435" s="169"/>
      <c r="AK435" s="169"/>
      <c r="AL435" s="13"/>
      <c r="AM435" s="169"/>
      <c r="AN435" s="169"/>
    </row>
    <row r="436" spans="1:66" x14ac:dyDescent="0.45">
      <c r="V436" s="169"/>
      <c r="AH436" s="175"/>
      <c r="BF436" s="177">
        <f>SUM(R434,AD434,AP434)</f>
        <v>590145.06999999983</v>
      </c>
      <c r="BG436" s="177">
        <f>SUM(S434,AE434,AQ434)</f>
        <v>17704352.100000005</v>
      </c>
    </row>
  </sheetData>
  <autoFilter ref="A14:BO433" xr:uid="{ADEAF117-B8BD-492D-B092-16642FF0A608}"/>
  <mergeCells count="27">
    <mergeCell ref="AZ12:BA12"/>
    <mergeCell ref="AT13:AT14"/>
    <mergeCell ref="B434:I434"/>
    <mergeCell ref="H12:H14"/>
    <mergeCell ref="I12:I14"/>
    <mergeCell ref="B12:B14"/>
    <mergeCell ref="C12:C14"/>
    <mergeCell ref="D12:D14"/>
    <mergeCell ref="E12:E14"/>
    <mergeCell ref="F12:F14"/>
    <mergeCell ref="G12:G14"/>
    <mergeCell ref="B2:D2"/>
    <mergeCell ref="BI12:BJ12"/>
    <mergeCell ref="J13:J14"/>
    <mergeCell ref="T13:T14"/>
    <mergeCell ref="U13:U14"/>
    <mergeCell ref="V13:V14"/>
    <mergeCell ref="AF13:AF14"/>
    <mergeCell ref="AG13:AG14"/>
    <mergeCell ref="AH13:AH14"/>
    <mergeCell ref="J12:U12"/>
    <mergeCell ref="V12:AG12"/>
    <mergeCell ref="AH12:AS12"/>
    <mergeCell ref="AR13:AR14"/>
    <mergeCell ref="AS13:AS14"/>
    <mergeCell ref="BB12:BE12"/>
    <mergeCell ref="AT12:AY12"/>
  </mergeCells>
  <phoneticPr fontId="1"/>
  <pageMargins left="0.39370078740157483" right="0.19685039370078741" top="0.55118110236220474" bottom="0.55118110236220474" header="0.31496062992125984" footer="0.31496062992125984"/>
  <pageSetup paperSize="8" scale="38" fitToHeight="0" orientation="landscape" r:id="rId1"/>
  <colBreaks count="1" manualBreakCount="1">
    <brk id="33" max="4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E607-D748-4264-AA6E-949AD25C32F9}">
  <dimension ref="A1:BI52"/>
  <sheetViews>
    <sheetView view="pageBreakPreview" zoomScale="60" zoomScaleNormal="80" workbookViewId="0">
      <pane xSplit="7" ySplit="14" topLeftCell="AJ21" activePane="bottomRight" state="frozen"/>
      <selection pane="topRight" activeCell="H1" sqref="H1"/>
      <selection pane="bottomLeft" activeCell="A15" sqref="A15"/>
      <selection pane="bottomRight" activeCell="A15" sqref="A15:XFD50"/>
    </sheetView>
  </sheetViews>
  <sheetFormatPr defaultColWidth="9" defaultRowHeight="18" x14ac:dyDescent="0.45"/>
  <cols>
    <col min="1" max="1" width="2.69921875" style="5" customWidth="1"/>
    <col min="2" max="3" width="5.69921875" style="5" customWidth="1"/>
    <col min="4" max="4" width="15.69921875" style="5" customWidth="1"/>
    <col min="5" max="5" width="25.69921875" style="1" customWidth="1"/>
    <col min="6" max="6" width="10.69921875" style="6" customWidth="1"/>
    <col min="7" max="7" width="15.59765625" style="1" customWidth="1"/>
    <col min="8" max="8" width="9.3984375" style="10" bestFit="1" customWidth="1"/>
    <col min="9" max="9" width="10.19921875" style="10" customWidth="1"/>
    <col min="10" max="11" width="9.3984375" style="10" customWidth="1"/>
    <col min="12" max="12" width="17.69921875" style="10" customWidth="1"/>
    <col min="13" max="17" width="9.3984375" style="10" customWidth="1"/>
    <col min="18" max="18" width="20.69921875" style="9" customWidth="1"/>
    <col min="19" max="19" width="12.69921875" style="9" customWidth="1"/>
    <col min="20" max="20" width="9.3984375" style="1" bestFit="1" customWidth="1"/>
    <col min="21" max="21" width="14.19921875" style="10" customWidth="1"/>
    <col min="22" max="23" width="9.3984375" style="10" customWidth="1"/>
    <col min="24" max="24" width="17.69921875" style="10" customWidth="1"/>
    <col min="25" max="29" width="9.3984375" style="10" customWidth="1"/>
    <col min="30" max="30" width="20.69921875" style="9" customWidth="1"/>
    <col min="31" max="31" width="12.69921875" style="9" customWidth="1"/>
    <col min="32" max="32" width="9.3984375" style="5" bestFit="1" customWidth="1"/>
    <col min="33" max="33" width="16.19921875" style="10" customWidth="1"/>
    <col min="34" max="35" width="9.3984375" style="10" customWidth="1"/>
    <col min="36" max="36" width="17.69921875" style="10" customWidth="1"/>
    <col min="37" max="41" width="9.3984375" style="10" customWidth="1"/>
    <col min="42" max="42" width="20.69921875" style="9" customWidth="1"/>
    <col min="43" max="43" width="12.69921875" style="9" customWidth="1"/>
    <col min="44" max="45" width="9.3984375" style="10" customWidth="1"/>
    <col min="46" max="51" width="12.69921875" style="5" customWidth="1"/>
    <col min="52" max="57" width="15.69921875" style="5" customWidth="1"/>
    <col min="58" max="16384" width="9" style="5"/>
  </cols>
  <sheetData>
    <row r="1" spans="1:60" ht="30" customHeight="1" x14ac:dyDescent="0.45">
      <c r="B1" s="16" t="s">
        <v>836</v>
      </c>
      <c r="C1" s="16"/>
      <c r="F1" s="7"/>
      <c r="G1" s="7"/>
    </row>
    <row r="2" spans="1:60" s="58" customFormat="1" ht="30" customHeight="1" x14ac:dyDescent="0.45">
      <c r="B2" s="193" t="s">
        <v>1147</v>
      </c>
      <c r="C2" s="193"/>
      <c r="D2" s="193"/>
      <c r="F2" s="61"/>
      <c r="G2" s="6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63"/>
      <c r="V2" s="63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63"/>
      <c r="AK2" s="63"/>
      <c r="AM2" s="92"/>
      <c r="AN2" s="92"/>
      <c r="AO2" s="92"/>
      <c r="AP2" s="92"/>
      <c r="AQ2" s="92"/>
      <c r="AR2" s="92"/>
      <c r="AS2" s="92"/>
    </row>
    <row r="3" spans="1:60" s="58" customFormat="1" ht="30" customHeight="1" x14ac:dyDescent="0.45">
      <c r="B3" s="93" t="s">
        <v>1148</v>
      </c>
      <c r="C3" s="94" t="s">
        <v>1149</v>
      </c>
      <c r="D3" s="93"/>
      <c r="F3" s="61"/>
      <c r="G3" s="6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63"/>
      <c r="V3" s="63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63"/>
      <c r="AK3" s="63"/>
      <c r="AM3" s="92"/>
      <c r="AN3" s="92"/>
      <c r="AO3" s="92"/>
      <c r="AP3" s="92"/>
      <c r="AQ3" s="92"/>
      <c r="AR3" s="92"/>
      <c r="AS3" s="92"/>
    </row>
    <row r="4" spans="1:60" s="58" customFormat="1" ht="30" customHeight="1" x14ac:dyDescent="0.45">
      <c r="B4" s="93" t="s">
        <v>1150</v>
      </c>
      <c r="C4" s="94" t="s">
        <v>1151</v>
      </c>
      <c r="D4" s="93"/>
      <c r="F4" s="61"/>
      <c r="G4" s="6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63"/>
      <c r="V4" s="63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63"/>
      <c r="AK4" s="63"/>
      <c r="AM4" s="92"/>
      <c r="AN4" s="92"/>
      <c r="AO4" s="92"/>
      <c r="AP4" s="92"/>
      <c r="AQ4" s="92"/>
      <c r="AR4" s="92"/>
      <c r="AS4" s="92"/>
    </row>
    <row r="5" spans="1:60" s="58" customFormat="1" ht="30" customHeight="1" x14ac:dyDescent="0.45">
      <c r="B5" s="93" t="s">
        <v>1152</v>
      </c>
      <c r="C5" s="94" t="s">
        <v>1153</v>
      </c>
      <c r="D5" s="93"/>
      <c r="F5" s="61"/>
      <c r="G5" s="6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63"/>
      <c r="V5" s="63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63"/>
      <c r="AK5" s="63"/>
      <c r="AM5" s="92"/>
      <c r="AN5" s="92"/>
      <c r="AO5" s="92"/>
      <c r="AP5" s="92"/>
      <c r="AQ5" s="92"/>
      <c r="AR5" s="92"/>
      <c r="AS5" s="92"/>
    </row>
    <row r="6" spans="1:60" s="58" customFormat="1" ht="30" customHeight="1" x14ac:dyDescent="0.45">
      <c r="B6" s="93" t="s">
        <v>1154</v>
      </c>
      <c r="C6" s="94" t="s">
        <v>1257</v>
      </c>
      <c r="D6" s="93"/>
      <c r="F6" s="61"/>
      <c r="G6" s="6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63"/>
      <c r="V6" s="63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63"/>
      <c r="AK6" s="63"/>
      <c r="AM6" s="92"/>
      <c r="AN6" s="92"/>
      <c r="AO6" s="92"/>
      <c r="AP6" s="92"/>
      <c r="AQ6" s="92"/>
      <c r="AR6" s="92"/>
      <c r="AS6" s="92"/>
    </row>
    <row r="7" spans="1:60" s="58" customFormat="1" ht="30" customHeight="1" x14ac:dyDescent="0.45">
      <c r="B7" s="93" t="s">
        <v>1155</v>
      </c>
      <c r="C7" s="94" t="s">
        <v>1156</v>
      </c>
      <c r="D7" s="93"/>
      <c r="F7" s="61"/>
      <c r="G7" s="6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63"/>
      <c r="V7" s="63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63"/>
      <c r="AK7" s="63"/>
      <c r="AM7" s="92"/>
      <c r="AN7" s="92"/>
      <c r="AO7" s="92"/>
      <c r="AP7" s="92"/>
      <c r="AQ7" s="92"/>
      <c r="AR7" s="92"/>
      <c r="AS7" s="92"/>
    </row>
    <row r="8" spans="1:60" ht="30" customHeight="1" x14ac:dyDescent="0.45">
      <c r="B8" s="17"/>
      <c r="C8" s="16"/>
      <c r="F8" s="7"/>
      <c r="G8" s="7"/>
      <c r="AU8" s="42" t="s">
        <v>833</v>
      </c>
      <c r="AV8" s="42"/>
    </row>
    <row r="9" spans="1:60" ht="19.95" customHeight="1" x14ac:dyDescent="0.45">
      <c r="B9" s="64" t="s">
        <v>1157</v>
      </c>
      <c r="C9" s="16"/>
      <c r="F9" s="7"/>
      <c r="G9" s="7"/>
      <c r="AU9" s="5" t="s">
        <v>842</v>
      </c>
      <c r="AY9" s="43">
        <v>38541</v>
      </c>
    </row>
    <row r="10" spans="1:60" ht="19.95" customHeight="1" x14ac:dyDescent="0.45">
      <c r="B10" s="64" t="s">
        <v>1540</v>
      </c>
      <c r="C10" s="16"/>
      <c r="F10" s="7"/>
      <c r="G10" s="7"/>
      <c r="I10" s="47"/>
      <c r="U10" s="47"/>
      <c r="AG10" s="47"/>
      <c r="AU10" s="40" t="s">
        <v>832</v>
      </c>
      <c r="AV10" s="40"/>
      <c r="AW10" s="40"/>
      <c r="AX10" s="41"/>
      <c r="AY10" s="57">
        <v>30</v>
      </c>
    </row>
    <row r="11" spans="1:60" ht="19.95" customHeight="1" x14ac:dyDescent="0.45">
      <c r="B11" s="17"/>
      <c r="C11" s="16"/>
      <c r="F11" s="7"/>
      <c r="G11" s="7"/>
      <c r="I11" s="47"/>
      <c r="U11" s="47"/>
      <c r="AG11" s="47"/>
    </row>
    <row r="12" spans="1:60" x14ac:dyDescent="0.45">
      <c r="A12" s="17"/>
      <c r="B12" s="222" t="s">
        <v>0</v>
      </c>
      <c r="C12" s="222" t="s">
        <v>809</v>
      </c>
      <c r="D12" s="222" t="s">
        <v>1</v>
      </c>
      <c r="E12" s="219" t="s">
        <v>2</v>
      </c>
      <c r="F12" s="219" t="s">
        <v>843</v>
      </c>
      <c r="G12" s="219" t="s">
        <v>844</v>
      </c>
      <c r="H12" s="203" t="s">
        <v>810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5"/>
      <c r="T12" s="206" t="s">
        <v>811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  <c r="AF12" s="207" t="s">
        <v>812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8"/>
      <c r="AR12" s="206" t="s">
        <v>813</v>
      </c>
      <c r="AS12" s="208"/>
      <c r="AT12" s="212" t="s">
        <v>815</v>
      </c>
      <c r="AU12" s="213"/>
      <c r="AV12" s="213"/>
      <c r="AW12" s="213"/>
      <c r="AX12" s="213"/>
      <c r="AY12" s="213"/>
      <c r="AZ12" s="209" t="s">
        <v>826</v>
      </c>
      <c r="BA12" s="211"/>
      <c r="BB12" s="209" t="s">
        <v>852</v>
      </c>
      <c r="BC12" s="210"/>
      <c r="BD12" s="210"/>
      <c r="BE12" s="211"/>
    </row>
    <row r="13" spans="1:60" s="8" customFormat="1" ht="32.4" x14ac:dyDescent="0.45">
      <c r="A13" s="18"/>
      <c r="B13" s="223"/>
      <c r="C13" s="223"/>
      <c r="D13" s="223"/>
      <c r="E13" s="220"/>
      <c r="F13" s="220"/>
      <c r="G13" s="220"/>
      <c r="H13" s="195" t="s">
        <v>803</v>
      </c>
      <c r="I13" s="44" t="s">
        <v>857</v>
      </c>
      <c r="J13" s="44" t="s">
        <v>857</v>
      </c>
      <c r="K13" s="44" t="s">
        <v>857</v>
      </c>
      <c r="L13" s="44" t="s">
        <v>862</v>
      </c>
      <c r="M13" s="44" t="s">
        <v>861</v>
      </c>
      <c r="N13" s="46" t="s">
        <v>866</v>
      </c>
      <c r="O13" s="54" t="s">
        <v>1034</v>
      </c>
      <c r="P13" s="54" t="s">
        <v>1057</v>
      </c>
      <c r="Q13" s="54" t="s">
        <v>1059</v>
      </c>
      <c r="R13" s="197" t="s">
        <v>786</v>
      </c>
      <c r="S13" s="199" t="s">
        <v>808</v>
      </c>
      <c r="T13" s="195" t="s">
        <v>803</v>
      </c>
      <c r="U13" s="44" t="s">
        <v>857</v>
      </c>
      <c r="V13" s="44" t="s">
        <v>857</v>
      </c>
      <c r="W13" s="44" t="s">
        <v>857</v>
      </c>
      <c r="X13" s="44" t="s">
        <v>862</v>
      </c>
      <c r="Y13" s="44" t="s">
        <v>861</v>
      </c>
      <c r="Z13" s="46" t="s">
        <v>866</v>
      </c>
      <c r="AA13" s="54" t="s">
        <v>1034</v>
      </c>
      <c r="AB13" s="54" t="s">
        <v>1057</v>
      </c>
      <c r="AC13" s="54" t="s">
        <v>1059</v>
      </c>
      <c r="AD13" s="197" t="s">
        <v>786</v>
      </c>
      <c r="AE13" s="199" t="s">
        <v>808</v>
      </c>
      <c r="AF13" s="195" t="s">
        <v>803</v>
      </c>
      <c r="AG13" s="44" t="s">
        <v>857</v>
      </c>
      <c r="AH13" s="44" t="s">
        <v>857</v>
      </c>
      <c r="AI13" s="44" t="s">
        <v>857</v>
      </c>
      <c r="AJ13" s="44" t="s">
        <v>862</v>
      </c>
      <c r="AK13" s="44" t="s">
        <v>861</v>
      </c>
      <c r="AL13" s="46" t="s">
        <v>866</v>
      </c>
      <c r="AM13" s="54" t="s">
        <v>1034</v>
      </c>
      <c r="AN13" s="54" t="s">
        <v>1057</v>
      </c>
      <c r="AO13" s="54" t="s">
        <v>1059</v>
      </c>
      <c r="AP13" s="197" t="s">
        <v>786</v>
      </c>
      <c r="AQ13" s="199" t="s">
        <v>808</v>
      </c>
      <c r="AR13" s="54" t="s">
        <v>1057</v>
      </c>
      <c r="AS13" s="54" t="s">
        <v>1059</v>
      </c>
      <c r="AT13" s="214" t="s">
        <v>829</v>
      </c>
      <c r="AU13" s="29" t="s">
        <v>823</v>
      </c>
      <c r="AV13" s="29" t="s">
        <v>817</v>
      </c>
      <c r="AW13" s="29" t="s">
        <v>822</v>
      </c>
      <c r="AX13" s="29" t="s">
        <v>824</v>
      </c>
      <c r="AY13" s="29" t="s">
        <v>825</v>
      </c>
      <c r="AZ13" s="30" t="s">
        <v>831</v>
      </c>
      <c r="BA13" s="33" t="s">
        <v>830</v>
      </c>
      <c r="BB13" s="30" t="s">
        <v>854</v>
      </c>
      <c r="BC13" s="33" t="s">
        <v>855</v>
      </c>
      <c r="BD13" s="33" t="s">
        <v>1256</v>
      </c>
      <c r="BE13" s="33" t="s">
        <v>813</v>
      </c>
    </row>
    <row r="14" spans="1:60" s="8" customFormat="1" ht="19.8" x14ac:dyDescent="0.45">
      <c r="A14" s="18"/>
      <c r="B14" s="224"/>
      <c r="C14" s="224"/>
      <c r="D14" s="224"/>
      <c r="E14" s="221"/>
      <c r="F14" s="221"/>
      <c r="G14" s="221"/>
      <c r="H14" s="196"/>
      <c r="I14" s="45" t="s">
        <v>858</v>
      </c>
      <c r="J14" s="45" t="s">
        <v>859</v>
      </c>
      <c r="K14" s="45" t="s">
        <v>860</v>
      </c>
      <c r="L14" s="45" t="s">
        <v>863</v>
      </c>
      <c r="M14" s="45" t="s">
        <v>864</v>
      </c>
      <c r="N14" s="45" t="s">
        <v>865</v>
      </c>
      <c r="O14" s="55" t="s">
        <v>1035</v>
      </c>
      <c r="P14" s="55" t="s">
        <v>1058</v>
      </c>
      <c r="Q14" s="55" t="s">
        <v>1060</v>
      </c>
      <c r="R14" s="198"/>
      <c r="S14" s="200"/>
      <c r="T14" s="196"/>
      <c r="U14" s="45" t="s">
        <v>858</v>
      </c>
      <c r="V14" s="45" t="s">
        <v>859</v>
      </c>
      <c r="W14" s="45" t="s">
        <v>860</v>
      </c>
      <c r="X14" s="45" t="s">
        <v>863</v>
      </c>
      <c r="Y14" s="45" t="s">
        <v>864</v>
      </c>
      <c r="Z14" s="45" t="s">
        <v>865</v>
      </c>
      <c r="AA14" s="55" t="s">
        <v>1035</v>
      </c>
      <c r="AB14" s="55" t="s">
        <v>1058</v>
      </c>
      <c r="AC14" s="55" t="s">
        <v>1060</v>
      </c>
      <c r="AD14" s="198"/>
      <c r="AE14" s="200"/>
      <c r="AF14" s="196"/>
      <c r="AG14" s="45" t="s">
        <v>858</v>
      </c>
      <c r="AH14" s="45" t="s">
        <v>859</v>
      </c>
      <c r="AI14" s="45" t="s">
        <v>860</v>
      </c>
      <c r="AJ14" s="45" t="s">
        <v>863</v>
      </c>
      <c r="AK14" s="45" t="s">
        <v>864</v>
      </c>
      <c r="AL14" s="45" t="s">
        <v>865</v>
      </c>
      <c r="AM14" s="55" t="s">
        <v>1035</v>
      </c>
      <c r="AN14" s="55" t="s">
        <v>1058</v>
      </c>
      <c r="AO14" s="55" t="s">
        <v>1060</v>
      </c>
      <c r="AP14" s="198"/>
      <c r="AQ14" s="200"/>
      <c r="AR14" s="55" t="s">
        <v>1058</v>
      </c>
      <c r="AS14" s="55" t="s">
        <v>1060</v>
      </c>
      <c r="AT14" s="215"/>
      <c r="AU14" s="28" t="s">
        <v>816</v>
      </c>
      <c r="AV14" s="28" t="s">
        <v>818</v>
      </c>
      <c r="AW14" s="28" t="s">
        <v>819</v>
      </c>
      <c r="AX14" s="28" t="s">
        <v>820</v>
      </c>
      <c r="AY14" s="28" t="s">
        <v>821</v>
      </c>
      <c r="AZ14" s="31" t="s">
        <v>827</v>
      </c>
      <c r="BA14" s="32" t="s">
        <v>828</v>
      </c>
      <c r="BB14" s="31" t="s">
        <v>853</v>
      </c>
      <c r="BC14" s="31" t="s">
        <v>853</v>
      </c>
      <c r="BD14" s="31" t="s">
        <v>853</v>
      </c>
      <c r="BE14" s="32" t="s">
        <v>853</v>
      </c>
    </row>
    <row r="15" spans="1:60" s="58" customFormat="1" x14ac:dyDescent="0.45">
      <c r="A15" s="64"/>
      <c r="B15" s="48">
        <v>1</v>
      </c>
      <c r="C15" s="48"/>
      <c r="D15" s="48" t="s">
        <v>841</v>
      </c>
      <c r="E15" s="19" t="s">
        <v>840</v>
      </c>
      <c r="F15" s="3" t="s">
        <v>1160</v>
      </c>
      <c r="G15" s="4" t="s">
        <v>926</v>
      </c>
      <c r="H15" s="83"/>
      <c r="I15" s="24"/>
      <c r="J15" s="24"/>
      <c r="K15" s="83"/>
      <c r="L15" s="24"/>
      <c r="M15" s="83"/>
      <c r="N15" s="83"/>
      <c r="O15" s="83">
        <f>IFERROR(VLOOKUP(L15,入力表リスト!$A$3:$B$82,2,FALSE),0)</f>
        <v>0</v>
      </c>
      <c r="P15" s="83">
        <f>M15*N15*O15/1000</f>
        <v>0</v>
      </c>
      <c r="Q15" s="83">
        <f t="shared" ref="Q15:Q47" si="0">P15*$AY$10</f>
        <v>0</v>
      </c>
      <c r="R15" s="26"/>
      <c r="S15" s="26"/>
      <c r="T15" s="90"/>
      <c r="U15" s="24"/>
      <c r="V15" s="24"/>
      <c r="W15" s="90"/>
      <c r="X15" s="24"/>
      <c r="Y15" s="90"/>
      <c r="Z15" s="90"/>
      <c r="AA15" s="83">
        <f>IFERROR(VLOOKUP(X15,入力表リスト!$A$3:$B$82,2,FALSE),0)</f>
        <v>0</v>
      </c>
      <c r="AB15" s="83">
        <f>Y15*Z15*AA15/1000</f>
        <v>0</v>
      </c>
      <c r="AC15" s="83">
        <f t="shared" ref="AC15:AC47" si="1">AB15*$AY$10</f>
        <v>0</v>
      </c>
      <c r="AD15" s="26"/>
      <c r="AE15" s="26"/>
      <c r="AF15" s="83">
        <v>32</v>
      </c>
      <c r="AG15" s="24" t="s">
        <v>1161</v>
      </c>
      <c r="AH15" s="24" t="s">
        <v>1162</v>
      </c>
      <c r="AI15" s="83">
        <v>16</v>
      </c>
      <c r="AJ15" s="24" t="s">
        <v>1218</v>
      </c>
      <c r="AK15" s="83">
        <v>32</v>
      </c>
      <c r="AL15" s="83">
        <v>2400</v>
      </c>
      <c r="AM15" s="83">
        <f>IFERROR(VLOOKUP(AJ15,入力表リスト!$A$3:$B$82,2,FALSE),0)</f>
        <v>42</v>
      </c>
      <c r="AN15" s="83">
        <f>AK15*AL15*AM15/1000</f>
        <v>3225.6</v>
      </c>
      <c r="AO15" s="83">
        <f t="shared" ref="AO15:AO47" si="2">AN15*$AY$10</f>
        <v>96768</v>
      </c>
      <c r="AP15" s="184"/>
      <c r="AQ15" s="184"/>
      <c r="AR15" s="83">
        <f>P15+AB15+AN15</f>
        <v>3225.6</v>
      </c>
      <c r="AS15" s="83">
        <f t="shared" ref="AS15:AS49" si="3">AR15*$AY$10</f>
        <v>96768</v>
      </c>
      <c r="AT15" s="20"/>
      <c r="AU15" s="20"/>
      <c r="AV15" s="96">
        <f t="shared" ref="AV15:AV47" si="4">N15+Z15+AL15</f>
        <v>2400</v>
      </c>
      <c r="AW15" s="95"/>
      <c r="AX15" s="96">
        <f>AU15*AV15*AW15/1000</f>
        <v>0</v>
      </c>
      <c r="AY15" s="96">
        <f>AX15*$AY$10</f>
        <v>0</v>
      </c>
      <c r="AZ15" s="96">
        <f t="shared" ref="AZ15:AZ47" si="5">P15+AB15+AN15-AX15</f>
        <v>3225.6</v>
      </c>
      <c r="BA15" s="96">
        <f t="shared" ref="BA15:BA47" si="6">Q15+AC15+AO15-AY15</f>
        <v>96768</v>
      </c>
      <c r="BB15" s="95"/>
      <c r="BC15" s="95"/>
      <c r="BD15" s="95"/>
      <c r="BE15" s="95">
        <f>SUM(BB15:BD15)</f>
        <v>0</v>
      </c>
      <c r="BG15" s="185">
        <f t="shared" ref="BG15:BG47" si="7">SUM(H15,T15,AF15)</f>
        <v>32</v>
      </c>
      <c r="BH15" s="185">
        <f t="shared" ref="BH15:BH47" si="8">SUM(M15,Y15,AK15)</f>
        <v>32</v>
      </c>
    </row>
    <row r="16" spans="1:60" s="58" customFormat="1" x14ac:dyDescent="0.45">
      <c r="A16" s="64"/>
      <c r="B16" s="48">
        <v>2</v>
      </c>
      <c r="C16" s="48"/>
      <c r="D16" s="48" t="s">
        <v>841</v>
      </c>
      <c r="E16" s="19" t="s">
        <v>840</v>
      </c>
      <c r="F16" s="3" t="s">
        <v>1160</v>
      </c>
      <c r="G16" s="4" t="s">
        <v>1163</v>
      </c>
      <c r="H16" s="83"/>
      <c r="I16" s="24"/>
      <c r="J16" s="24"/>
      <c r="K16" s="83"/>
      <c r="L16" s="24"/>
      <c r="M16" s="83"/>
      <c r="N16" s="83"/>
      <c r="O16" s="83">
        <f>IFERROR(VLOOKUP(L16,入力表リスト!$A$3:$B$82,2,FALSE),0)</f>
        <v>0</v>
      </c>
      <c r="P16" s="83">
        <f t="shared" ref="P16:P49" si="9">M16*N16*O16/1000</f>
        <v>0</v>
      </c>
      <c r="Q16" s="83">
        <f t="shared" si="0"/>
        <v>0</v>
      </c>
      <c r="R16" s="26"/>
      <c r="S16" s="26"/>
      <c r="T16" s="90"/>
      <c r="U16" s="24"/>
      <c r="V16" s="24"/>
      <c r="W16" s="90"/>
      <c r="X16" s="24"/>
      <c r="Y16" s="90"/>
      <c r="Z16" s="90"/>
      <c r="AA16" s="83">
        <f>IFERROR(VLOOKUP(X16,入力表リスト!$A$3:$B$82,2,FALSE),0)</f>
        <v>0</v>
      </c>
      <c r="AB16" s="83">
        <f t="shared" ref="AB16:AB47" si="10">Y16*Z16*AA16/1000</f>
        <v>0</v>
      </c>
      <c r="AC16" s="83">
        <f t="shared" si="1"/>
        <v>0</v>
      </c>
      <c r="AD16" s="26"/>
      <c r="AE16" s="26"/>
      <c r="AF16" s="83">
        <v>80</v>
      </c>
      <c r="AG16" s="24" t="s">
        <v>1161</v>
      </c>
      <c r="AH16" s="24" t="s">
        <v>1162</v>
      </c>
      <c r="AI16" s="83">
        <v>40</v>
      </c>
      <c r="AJ16" s="24" t="s">
        <v>1218</v>
      </c>
      <c r="AK16" s="83">
        <v>80</v>
      </c>
      <c r="AL16" s="83">
        <v>1920</v>
      </c>
      <c r="AM16" s="83">
        <f>IFERROR(VLOOKUP(AJ16,入力表リスト!$A$3:$B$82,2,FALSE),0)</f>
        <v>42</v>
      </c>
      <c r="AN16" s="83">
        <f t="shared" ref="AN16:AN47" si="11">AK16*AL16*AM16/1000</f>
        <v>6451.2</v>
      </c>
      <c r="AO16" s="83">
        <f t="shared" si="2"/>
        <v>193536</v>
      </c>
      <c r="AP16" s="184"/>
      <c r="AQ16" s="184"/>
      <c r="AR16" s="83">
        <f t="shared" ref="AR16:AR49" si="12">P16+AB16+AN16</f>
        <v>6451.2</v>
      </c>
      <c r="AS16" s="83">
        <f t="shared" si="3"/>
        <v>193536</v>
      </c>
      <c r="AT16" s="20"/>
      <c r="AU16" s="20"/>
      <c r="AV16" s="96">
        <f t="shared" si="4"/>
        <v>1920</v>
      </c>
      <c r="AW16" s="95"/>
      <c r="AX16" s="96">
        <f t="shared" ref="AX16:AX47" si="13">AU16*AV16*AW16/1000</f>
        <v>0</v>
      </c>
      <c r="AY16" s="96">
        <f t="shared" ref="AY16:AY47" si="14">AX16*$AY$10</f>
        <v>0</v>
      </c>
      <c r="AZ16" s="96">
        <f t="shared" si="5"/>
        <v>6451.2</v>
      </c>
      <c r="BA16" s="96">
        <f t="shared" si="6"/>
        <v>193536</v>
      </c>
      <c r="BB16" s="95"/>
      <c r="BC16" s="95"/>
      <c r="BD16" s="95"/>
      <c r="BE16" s="95">
        <f t="shared" ref="BE16:BE47" si="15">SUM(BB16:BD16)</f>
        <v>0</v>
      </c>
      <c r="BG16" s="185">
        <f t="shared" si="7"/>
        <v>80</v>
      </c>
      <c r="BH16" s="185">
        <f t="shared" si="8"/>
        <v>80</v>
      </c>
    </row>
    <row r="17" spans="1:61" s="58" customFormat="1" x14ac:dyDescent="0.45">
      <c r="A17" s="64"/>
      <c r="B17" s="48">
        <v>3</v>
      </c>
      <c r="C17" s="48"/>
      <c r="D17" s="48" t="s">
        <v>841</v>
      </c>
      <c r="E17" s="19" t="s">
        <v>840</v>
      </c>
      <c r="F17" s="3" t="s">
        <v>1160</v>
      </c>
      <c r="G17" s="24" t="s">
        <v>1164</v>
      </c>
      <c r="H17" s="83"/>
      <c r="I17" s="24"/>
      <c r="J17" s="24"/>
      <c r="K17" s="83"/>
      <c r="L17" s="24"/>
      <c r="M17" s="83"/>
      <c r="N17" s="83"/>
      <c r="O17" s="83">
        <f>IFERROR(VLOOKUP(L17,入力表リスト!$A$3:$B$82,2,FALSE),0)</f>
        <v>0</v>
      </c>
      <c r="P17" s="83">
        <f t="shared" si="9"/>
        <v>0</v>
      </c>
      <c r="Q17" s="83">
        <f t="shared" si="0"/>
        <v>0</v>
      </c>
      <c r="R17" s="26"/>
      <c r="S17" s="26"/>
      <c r="T17" s="90"/>
      <c r="U17" s="24"/>
      <c r="V17" s="24"/>
      <c r="W17" s="90"/>
      <c r="X17" s="24"/>
      <c r="Y17" s="90"/>
      <c r="Z17" s="90"/>
      <c r="AA17" s="83">
        <f>IFERROR(VLOOKUP(X17,入力表リスト!$A$3:$B$82,2,FALSE),0)</f>
        <v>0</v>
      </c>
      <c r="AB17" s="83">
        <f t="shared" si="10"/>
        <v>0</v>
      </c>
      <c r="AC17" s="83">
        <f t="shared" si="1"/>
        <v>0</v>
      </c>
      <c r="AD17" s="26"/>
      <c r="AE17" s="26"/>
      <c r="AF17" s="83">
        <v>2</v>
      </c>
      <c r="AG17" s="24" t="s">
        <v>1161</v>
      </c>
      <c r="AH17" s="24" t="s">
        <v>1162</v>
      </c>
      <c r="AI17" s="83">
        <v>1</v>
      </c>
      <c r="AJ17" s="24" t="s">
        <v>1218</v>
      </c>
      <c r="AK17" s="83">
        <v>2</v>
      </c>
      <c r="AL17" s="83">
        <v>240</v>
      </c>
      <c r="AM17" s="83">
        <f>IFERROR(VLOOKUP(AJ17,入力表リスト!$A$3:$B$82,2,FALSE),0)</f>
        <v>42</v>
      </c>
      <c r="AN17" s="83">
        <f t="shared" si="11"/>
        <v>20.16</v>
      </c>
      <c r="AO17" s="83">
        <f t="shared" si="2"/>
        <v>604.79999999999995</v>
      </c>
      <c r="AP17" s="184"/>
      <c r="AQ17" s="184"/>
      <c r="AR17" s="83">
        <f t="shared" si="12"/>
        <v>20.16</v>
      </c>
      <c r="AS17" s="83">
        <f t="shared" si="3"/>
        <v>604.79999999999995</v>
      </c>
      <c r="AT17" s="20"/>
      <c r="AU17" s="20"/>
      <c r="AV17" s="96">
        <f t="shared" si="4"/>
        <v>240</v>
      </c>
      <c r="AW17" s="95"/>
      <c r="AX17" s="96">
        <f t="shared" si="13"/>
        <v>0</v>
      </c>
      <c r="AY17" s="96">
        <f t="shared" si="14"/>
        <v>0</v>
      </c>
      <c r="AZ17" s="96">
        <f t="shared" si="5"/>
        <v>20.16</v>
      </c>
      <c r="BA17" s="96">
        <f t="shared" si="6"/>
        <v>604.79999999999995</v>
      </c>
      <c r="BB17" s="95"/>
      <c r="BC17" s="95"/>
      <c r="BD17" s="95"/>
      <c r="BE17" s="95">
        <f t="shared" si="15"/>
        <v>0</v>
      </c>
      <c r="BG17" s="185">
        <f t="shared" si="7"/>
        <v>2</v>
      </c>
      <c r="BH17" s="185">
        <f t="shared" si="8"/>
        <v>2</v>
      </c>
    </row>
    <row r="18" spans="1:61" s="58" customFormat="1" x14ac:dyDescent="0.45">
      <c r="A18" s="64"/>
      <c r="B18" s="48">
        <v>4</v>
      </c>
      <c r="C18" s="48"/>
      <c r="D18" s="48" t="s">
        <v>841</v>
      </c>
      <c r="E18" s="19" t="s">
        <v>840</v>
      </c>
      <c r="F18" s="3" t="s">
        <v>1160</v>
      </c>
      <c r="G18" s="24" t="s">
        <v>1165</v>
      </c>
      <c r="H18" s="83"/>
      <c r="I18" s="24"/>
      <c r="J18" s="24"/>
      <c r="K18" s="83"/>
      <c r="L18" s="24"/>
      <c r="M18" s="83"/>
      <c r="N18" s="83"/>
      <c r="O18" s="83">
        <f>IFERROR(VLOOKUP(L18,入力表リスト!$A$3:$B$82,2,FALSE),0)</f>
        <v>0</v>
      </c>
      <c r="P18" s="83">
        <f t="shared" si="9"/>
        <v>0</v>
      </c>
      <c r="Q18" s="83">
        <f t="shared" si="0"/>
        <v>0</v>
      </c>
      <c r="R18" s="26"/>
      <c r="S18" s="26"/>
      <c r="T18" s="90"/>
      <c r="U18" s="24"/>
      <c r="V18" s="24"/>
      <c r="W18" s="90"/>
      <c r="X18" s="24"/>
      <c r="Y18" s="90"/>
      <c r="Z18" s="90"/>
      <c r="AA18" s="83">
        <f>IFERROR(VLOOKUP(X18,入力表リスト!$A$3:$B$82,2,FALSE),0)</f>
        <v>0</v>
      </c>
      <c r="AB18" s="83">
        <f t="shared" si="10"/>
        <v>0</v>
      </c>
      <c r="AC18" s="83">
        <f t="shared" si="1"/>
        <v>0</v>
      </c>
      <c r="AD18" s="26"/>
      <c r="AE18" s="26"/>
      <c r="AF18" s="83">
        <v>2</v>
      </c>
      <c r="AG18" s="24" t="s">
        <v>1161</v>
      </c>
      <c r="AH18" s="24" t="s">
        <v>1162</v>
      </c>
      <c r="AI18" s="83">
        <v>1</v>
      </c>
      <c r="AJ18" s="24" t="s">
        <v>1218</v>
      </c>
      <c r="AK18" s="83">
        <v>2</v>
      </c>
      <c r="AL18" s="83">
        <v>240</v>
      </c>
      <c r="AM18" s="83">
        <f>IFERROR(VLOOKUP(AJ18,入力表リスト!$A$3:$B$82,2,FALSE),0)</f>
        <v>42</v>
      </c>
      <c r="AN18" s="83">
        <f t="shared" si="11"/>
        <v>20.16</v>
      </c>
      <c r="AO18" s="83">
        <f t="shared" si="2"/>
        <v>604.79999999999995</v>
      </c>
      <c r="AP18" s="184"/>
      <c r="AQ18" s="184"/>
      <c r="AR18" s="83">
        <f t="shared" si="12"/>
        <v>20.16</v>
      </c>
      <c r="AS18" s="83">
        <f t="shared" si="3"/>
        <v>604.79999999999995</v>
      </c>
      <c r="AT18" s="20"/>
      <c r="AU18" s="20"/>
      <c r="AV18" s="96">
        <f t="shared" si="4"/>
        <v>240</v>
      </c>
      <c r="AW18" s="95"/>
      <c r="AX18" s="96">
        <f t="shared" si="13"/>
        <v>0</v>
      </c>
      <c r="AY18" s="96">
        <f t="shared" si="14"/>
        <v>0</v>
      </c>
      <c r="AZ18" s="96">
        <f t="shared" si="5"/>
        <v>20.16</v>
      </c>
      <c r="BA18" s="96">
        <f t="shared" si="6"/>
        <v>604.79999999999995</v>
      </c>
      <c r="BB18" s="95"/>
      <c r="BC18" s="95"/>
      <c r="BD18" s="95"/>
      <c r="BE18" s="95">
        <f t="shared" si="15"/>
        <v>0</v>
      </c>
      <c r="BG18" s="185">
        <f t="shared" si="7"/>
        <v>2</v>
      </c>
      <c r="BH18" s="185">
        <f t="shared" si="8"/>
        <v>2</v>
      </c>
    </row>
    <row r="19" spans="1:61" s="60" customFormat="1" x14ac:dyDescent="0.45">
      <c r="A19" s="64"/>
      <c r="B19" s="48">
        <v>5</v>
      </c>
      <c r="C19" s="130"/>
      <c r="D19" s="48" t="s">
        <v>841</v>
      </c>
      <c r="E19" s="19" t="s">
        <v>840</v>
      </c>
      <c r="F19" s="3" t="s">
        <v>1160</v>
      </c>
      <c r="G19" s="4" t="s">
        <v>1166</v>
      </c>
      <c r="H19" s="83"/>
      <c r="I19" s="24"/>
      <c r="J19" s="24"/>
      <c r="K19" s="83"/>
      <c r="L19" s="24"/>
      <c r="M19" s="83"/>
      <c r="N19" s="83"/>
      <c r="O19" s="83">
        <f>IFERROR(VLOOKUP(L19,入力表リスト!$A$3:$B$82,2,FALSE),0)</f>
        <v>0</v>
      </c>
      <c r="P19" s="83">
        <f t="shared" si="9"/>
        <v>0</v>
      </c>
      <c r="Q19" s="83">
        <f t="shared" si="0"/>
        <v>0</v>
      </c>
      <c r="R19" s="26"/>
      <c r="S19" s="26"/>
      <c r="T19" s="90"/>
      <c r="U19" s="24"/>
      <c r="V19" s="24"/>
      <c r="W19" s="90"/>
      <c r="X19" s="24"/>
      <c r="Y19" s="90"/>
      <c r="Z19" s="90"/>
      <c r="AA19" s="83">
        <f>IFERROR(VLOOKUP(X19,入力表リスト!$A$3:$B$82,2,FALSE),0)</f>
        <v>0</v>
      </c>
      <c r="AB19" s="83">
        <f t="shared" si="10"/>
        <v>0</v>
      </c>
      <c r="AC19" s="83">
        <f t="shared" si="1"/>
        <v>0</v>
      </c>
      <c r="AD19" s="26"/>
      <c r="AE19" s="26"/>
      <c r="AF19" s="83">
        <v>18</v>
      </c>
      <c r="AG19" s="24" t="s">
        <v>1161</v>
      </c>
      <c r="AH19" s="24" t="s">
        <v>1167</v>
      </c>
      <c r="AI19" s="83">
        <v>9</v>
      </c>
      <c r="AJ19" s="24" t="s">
        <v>999</v>
      </c>
      <c r="AK19" s="83">
        <v>18</v>
      </c>
      <c r="AL19" s="83">
        <v>2400</v>
      </c>
      <c r="AM19" s="83">
        <f>IFERROR(VLOOKUP(AJ19,入力表リスト!$A$3:$B$82,2,FALSE),0)</f>
        <v>22</v>
      </c>
      <c r="AN19" s="83">
        <f t="shared" si="11"/>
        <v>950.4</v>
      </c>
      <c r="AO19" s="83">
        <f t="shared" si="2"/>
        <v>28512</v>
      </c>
      <c r="AP19" s="184"/>
      <c r="AQ19" s="184"/>
      <c r="AR19" s="83">
        <f t="shared" si="12"/>
        <v>950.4</v>
      </c>
      <c r="AS19" s="83">
        <f t="shared" si="3"/>
        <v>28512</v>
      </c>
      <c r="AT19" s="20"/>
      <c r="AU19" s="20"/>
      <c r="AV19" s="96">
        <f t="shared" si="4"/>
        <v>2400</v>
      </c>
      <c r="AW19" s="95"/>
      <c r="AX19" s="96">
        <f t="shared" si="13"/>
        <v>0</v>
      </c>
      <c r="AY19" s="96">
        <f t="shared" si="14"/>
        <v>0</v>
      </c>
      <c r="AZ19" s="96">
        <f t="shared" si="5"/>
        <v>950.4</v>
      </c>
      <c r="BA19" s="96">
        <f t="shared" si="6"/>
        <v>28512</v>
      </c>
      <c r="BB19" s="95"/>
      <c r="BC19" s="95"/>
      <c r="BD19" s="95"/>
      <c r="BE19" s="95">
        <f t="shared" si="15"/>
        <v>0</v>
      </c>
      <c r="BG19" s="185">
        <f t="shared" si="7"/>
        <v>18</v>
      </c>
      <c r="BH19" s="185">
        <f t="shared" si="8"/>
        <v>18</v>
      </c>
      <c r="BI19" s="58"/>
    </row>
    <row r="20" spans="1:61" s="60" customFormat="1" x14ac:dyDescent="0.45">
      <c r="A20" s="64"/>
      <c r="B20" s="48">
        <v>6</v>
      </c>
      <c r="C20" s="130"/>
      <c r="D20" s="48" t="s">
        <v>841</v>
      </c>
      <c r="E20" s="19" t="s">
        <v>840</v>
      </c>
      <c r="F20" s="3" t="s">
        <v>1160</v>
      </c>
      <c r="G20" s="4" t="s">
        <v>1168</v>
      </c>
      <c r="H20" s="83"/>
      <c r="I20" s="24"/>
      <c r="J20" s="24"/>
      <c r="K20" s="83"/>
      <c r="L20" s="24"/>
      <c r="M20" s="83"/>
      <c r="N20" s="83"/>
      <c r="O20" s="83">
        <f>IFERROR(VLOOKUP(L20,入力表リスト!$A$3:$B$82,2,FALSE),0)</f>
        <v>0</v>
      </c>
      <c r="P20" s="83">
        <f t="shared" si="9"/>
        <v>0</v>
      </c>
      <c r="Q20" s="83">
        <f t="shared" si="0"/>
        <v>0</v>
      </c>
      <c r="R20" s="26"/>
      <c r="S20" s="26"/>
      <c r="T20" s="90"/>
      <c r="U20" s="24"/>
      <c r="V20" s="24"/>
      <c r="W20" s="90"/>
      <c r="X20" s="24"/>
      <c r="Y20" s="90"/>
      <c r="Z20" s="90"/>
      <c r="AA20" s="83">
        <f>IFERROR(VLOOKUP(X20,入力表リスト!$A$3:$B$82,2,FALSE),0)</f>
        <v>0</v>
      </c>
      <c r="AB20" s="83">
        <f t="shared" si="10"/>
        <v>0</v>
      </c>
      <c r="AC20" s="83">
        <f t="shared" si="1"/>
        <v>0</v>
      </c>
      <c r="AD20" s="26"/>
      <c r="AE20" s="26"/>
      <c r="AF20" s="83">
        <v>2</v>
      </c>
      <c r="AG20" s="24" t="s">
        <v>1161</v>
      </c>
      <c r="AH20" s="24" t="s">
        <v>1162</v>
      </c>
      <c r="AI20" s="83">
        <v>1</v>
      </c>
      <c r="AJ20" s="24" t="s">
        <v>1218</v>
      </c>
      <c r="AK20" s="83">
        <v>2</v>
      </c>
      <c r="AL20" s="83">
        <v>240</v>
      </c>
      <c r="AM20" s="83">
        <f>IFERROR(VLOOKUP(AJ20,入力表リスト!$A$3:$B$82,2,FALSE),0)</f>
        <v>42</v>
      </c>
      <c r="AN20" s="83">
        <f t="shared" si="11"/>
        <v>20.16</v>
      </c>
      <c r="AO20" s="83">
        <f t="shared" si="2"/>
        <v>604.79999999999995</v>
      </c>
      <c r="AP20" s="184"/>
      <c r="AQ20" s="184"/>
      <c r="AR20" s="83">
        <f t="shared" si="12"/>
        <v>20.16</v>
      </c>
      <c r="AS20" s="83">
        <f t="shared" si="3"/>
        <v>604.79999999999995</v>
      </c>
      <c r="AT20" s="20"/>
      <c r="AU20" s="20"/>
      <c r="AV20" s="96">
        <f t="shared" si="4"/>
        <v>240</v>
      </c>
      <c r="AW20" s="95"/>
      <c r="AX20" s="96">
        <f t="shared" si="13"/>
        <v>0</v>
      </c>
      <c r="AY20" s="96">
        <f t="shared" si="14"/>
        <v>0</v>
      </c>
      <c r="AZ20" s="96">
        <f t="shared" si="5"/>
        <v>20.16</v>
      </c>
      <c r="BA20" s="96">
        <f t="shared" si="6"/>
        <v>604.79999999999995</v>
      </c>
      <c r="BB20" s="95"/>
      <c r="BC20" s="95"/>
      <c r="BD20" s="95"/>
      <c r="BE20" s="95">
        <f t="shared" si="15"/>
        <v>0</v>
      </c>
      <c r="BG20" s="185">
        <f t="shared" si="7"/>
        <v>2</v>
      </c>
      <c r="BH20" s="185">
        <f t="shared" si="8"/>
        <v>2</v>
      </c>
      <c r="BI20" s="58"/>
    </row>
    <row r="21" spans="1:61" s="60" customFormat="1" x14ac:dyDescent="0.45">
      <c r="A21" s="64"/>
      <c r="B21" s="48">
        <v>7</v>
      </c>
      <c r="C21" s="130"/>
      <c r="D21" s="48" t="s">
        <v>841</v>
      </c>
      <c r="E21" s="19" t="s">
        <v>840</v>
      </c>
      <c r="F21" s="3" t="s">
        <v>1160</v>
      </c>
      <c r="G21" s="4" t="s">
        <v>977</v>
      </c>
      <c r="H21" s="83"/>
      <c r="I21" s="24"/>
      <c r="J21" s="24"/>
      <c r="K21" s="83"/>
      <c r="L21" s="24"/>
      <c r="M21" s="83"/>
      <c r="N21" s="83"/>
      <c r="O21" s="83">
        <f>IFERROR(VLOOKUP(L21,入力表リスト!$A$3:$B$82,2,FALSE),0)</f>
        <v>0</v>
      </c>
      <c r="P21" s="83">
        <f t="shared" si="9"/>
        <v>0</v>
      </c>
      <c r="Q21" s="83">
        <f t="shared" si="0"/>
        <v>0</v>
      </c>
      <c r="R21" s="26"/>
      <c r="S21" s="26"/>
      <c r="T21" s="90"/>
      <c r="U21" s="24"/>
      <c r="V21" s="24"/>
      <c r="W21" s="90"/>
      <c r="X21" s="24"/>
      <c r="Y21" s="90"/>
      <c r="Z21" s="90"/>
      <c r="AA21" s="83">
        <f>IFERROR(VLOOKUP(X21,入力表リスト!$A$3:$B$82,2,FALSE),0)</f>
        <v>0</v>
      </c>
      <c r="AB21" s="83">
        <f t="shared" si="10"/>
        <v>0</v>
      </c>
      <c r="AC21" s="83">
        <f t="shared" si="1"/>
        <v>0</v>
      </c>
      <c r="AD21" s="26"/>
      <c r="AE21" s="26"/>
      <c r="AF21" s="83">
        <v>2</v>
      </c>
      <c r="AG21" s="24" t="s">
        <v>1169</v>
      </c>
      <c r="AH21" s="24" t="s">
        <v>1170</v>
      </c>
      <c r="AI21" s="83">
        <v>1</v>
      </c>
      <c r="AJ21" s="24" t="s">
        <v>1218</v>
      </c>
      <c r="AK21" s="83">
        <v>2</v>
      </c>
      <c r="AL21" s="83">
        <v>240</v>
      </c>
      <c r="AM21" s="83">
        <f>IFERROR(VLOOKUP(AJ21,入力表リスト!$A$3:$B$82,2,FALSE),0)</f>
        <v>42</v>
      </c>
      <c r="AN21" s="83">
        <f t="shared" si="11"/>
        <v>20.16</v>
      </c>
      <c r="AO21" s="83">
        <f t="shared" si="2"/>
        <v>604.79999999999995</v>
      </c>
      <c r="AP21" s="184"/>
      <c r="AQ21" s="184"/>
      <c r="AR21" s="83">
        <f t="shared" si="12"/>
        <v>20.16</v>
      </c>
      <c r="AS21" s="83">
        <f t="shared" si="3"/>
        <v>604.79999999999995</v>
      </c>
      <c r="AT21" s="20"/>
      <c r="AU21" s="20"/>
      <c r="AV21" s="96">
        <f t="shared" si="4"/>
        <v>240</v>
      </c>
      <c r="AW21" s="95"/>
      <c r="AX21" s="96">
        <f t="shared" si="13"/>
        <v>0</v>
      </c>
      <c r="AY21" s="96">
        <f t="shared" si="14"/>
        <v>0</v>
      </c>
      <c r="AZ21" s="96">
        <f t="shared" si="5"/>
        <v>20.16</v>
      </c>
      <c r="BA21" s="96">
        <f t="shared" si="6"/>
        <v>604.79999999999995</v>
      </c>
      <c r="BB21" s="95"/>
      <c r="BC21" s="95"/>
      <c r="BD21" s="95"/>
      <c r="BE21" s="95">
        <f t="shared" si="15"/>
        <v>0</v>
      </c>
      <c r="BG21" s="185">
        <f t="shared" si="7"/>
        <v>2</v>
      </c>
      <c r="BH21" s="185">
        <f t="shared" si="8"/>
        <v>2</v>
      </c>
      <c r="BI21" s="58"/>
    </row>
    <row r="22" spans="1:61" s="60" customFormat="1" x14ac:dyDescent="0.45">
      <c r="A22" s="64"/>
      <c r="B22" s="48">
        <v>8</v>
      </c>
      <c r="C22" s="148"/>
      <c r="D22" s="48" t="s">
        <v>841</v>
      </c>
      <c r="E22" s="19" t="s">
        <v>840</v>
      </c>
      <c r="F22" s="3" t="s">
        <v>1160</v>
      </c>
      <c r="G22" s="4" t="s">
        <v>1171</v>
      </c>
      <c r="H22" s="83"/>
      <c r="I22" s="24"/>
      <c r="J22" s="24"/>
      <c r="K22" s="83"/>
      <c r="L22" s="24"/>
      <c r="M22" s="83"/>
      <c r="N22" s="83"/>
      <c r="O22" s="83">
        <f>IFERROR(VLOOKUP(L22,入力表リスト!$A$3:$B$82,2,FALSE),0)</f>
        <v>0</v>
      </c>
      <c r="P22" s="83">
        <f t="shared" si="9"/>
        <v>0</v>
      </c>
      <c r="Q22" s="83">
        <f t="shared" si="0"/>
        <v>0</v>
      </c>
      <c r="R22" s="26"/>
      <c r="S22" s="26"/>
      <c r="T22" s="90"/>
      <c r="U22" s="24"/>
      <c r="V22" s="24"/>
      <c r="W22" s="90"/>
      <c r="X22" s="24"/>
      <c r="Y22" s="90"/>
      <c r="Z22" s="90"/>
      <c r="AA22" s="83">
        <f>IFERROR(VLOOKUP(X22,入力表リスト!$A$3:$B$82,2,FALSE),0)</f>
        <v>0</v>
      </c>
      <c r="AB22" s="83">
        <f t="shared" si="10"/>
        <v>0</v>
      </c>
      <c r="AC22" s="83">
        <f t="shared" si="1"/>
        <v>0</v>
      </c>
      <c r="AD22" s="26"/>
      <c r="AE22" s="26"/>
      <c r="AF22" s="83">
        <v>4</v>
      </c>
      <c r="AG22" s="24" t="s">
        <v>1172</v>
      </c>
      <c r="AH22" s="24" t="s">
        <v>1173</v>
      </c>
      <c r="AI22" s="83">
        <v>2</v>
      </c>
      <c r="AJ22" s="24" t="s">
        <v>999</v>
      </c>
      <c r="AK22" s="83">
        <v>4</v>
      </c>
      <c r="AL22" s="83">
        <v>240</v>
      </c>
      <c r="AM22" s="83">
        <f>IFERROR(VLOOKUP(AJ22,入力表リスト!$A$3:$B$82,2,FALSE),0)</f>
        <v>22</v>
      </c>
      <c r="AN22" s="83">
        <f t="shared" si="11"/>
        <v>21.12</v>
      </c>
      <c r="AO22" s="83">
        <f t="shared" si="2"/>
        <v>633.6</v>
      </c>
      <c r="AP22" s="184"/>
      <c r="AQ22" s="184"/>
      <c r="AR22" s="83">
        <f t="shared" si="12"/>
        <v>21.12</v>
      </c>
      <c r="AS22" s="83">
        <f t="shared" si="3"/>
        <v>633.6</v>
      </c>
      <c r="AT22" s="20"/>
      <c r="AU22" s="20"/>
      <c r="AV22" s="96">
        <f t="shared" si="4"/>
        <v>240</v>
      </c>
      <c r="AW22" s="95"/>
      <c r="AX22" s="96">
        <f t="shared" si="13"/>
        <v>0</v>
      </c>
      <c r="AY22" s="96">
        <f t="shared" si="14"/>
        <v>0</v>
      </c>
      <c r="AZ22" s="96">
        <f t="shared" si="5"/>
        <v>21.12</v>
      </c>
      <c r="BA22" s="96">
        <f t="shared" si="6"/>
        <v>633.6</v>
      </c>
      <c r="BB22" s="95"/>
      <c r="BC22" s="95"/>
      <c r="BD22" s="95"/>
      <c r="BE22" s="95">
        <f t="shared" si="15"/>
        <v>0</v>
      </c>
      <c r="BG22" s="185">
        <f t="shared" si="7"/>
        <v>4</v>
      </c>
      <c r="BH22" s="185">
        <f t="shared" si="8"/>
        <v>4</v>
      </c>
      <c r="BI22" s="58"/>
    </row>
    <row r="23" spans="1:61" s="60" customFormat="1" x14ac:dyDescent="0.45">
      <c r="A23" s="64"/>
      <c r="B23" s="48">
        <v>9</v>
      </c>
      <c r="C23" s="148"/>
      <c r="D23" s="48" t="s">
        <v>841</v>
      </c>
      <c r="E23" s="19" t="s">
        <v>840</v>
      </c>
      <c r="F23" s="3" t="s">
        <v>1160</v>
      </c>
      <c r="G23" s="4" t="s">
        <v>1174</v>
      </c>
      <c r="H23" s="83"/>
      <c r="I23" s="24"/>
      <c r="J23" s="24"/>
      <c r="K23" s="83"/>
      <c r="L23" s="24"/>
      <c r="M23" s="83"/>
      <c r="N23" s="83"/>
      <c r="O23" s="83">
        <f>IFERROR(VLOOKUP(L23,入力表リスト!$A$3:$B$82,2,FALSE),0)</f>
        <v>0</v>
      </c>
      <c r="P23" s="83">
        <f t="shared" si="9"/>
        <v>0</v>
      </c>
      <c r="Q23" s="83">
        <f t="shared" si="0"/>
        <v>0</v>
      </c>
      <c r="R23" s="26"/>
      <c r="S23" s="26"/>
      <c r="T23" s="90"/>
      <c r="U23" s="24"/>
      <c r="V23" s="24"/>
      <c r="W23" s="90"/>
      <c r="X23" s="24"/>
      <c r="Y23" s="90"/>
      <c r="Z23" s="90"/>
      <c r="AA23" s="83">
        <f>IFERROR(VLOOKUP(X23,入力表リスト!$A$3:$B$82,2,FALSE),0)</f>
        <v>0</v>
      </c>
      <c r="AB23" s="83">
        <f t="shared" si="10"/>
        <v>0</v>
      </c>
      <c r="AC23" s="83">
        <f t="shared" si="1"/>
        <v>0</v>
      </c>
      <c r="AD23" s="26"/>
      <c r="AE23" s="26"/>
      <c r="AF23" s="83">
        <v>1</v>
      </c>
      <c r="AG23" s="24" t="s">
        <v>1175</v>
      </c>
      <c r="AH23" s="24" t="s">
        <v>1176</v>
      </c>
      <c r="AI23" s="83">
        <v>1</v>
      </c>
      <c r="AJ23" s="24" t="s">
        <v>1218</v>
      </c>
      <c r="AK23" s="83">
        <v>1</v>
      </c>
      <c r="AL23" s="83">
        <v>2400</v>
      </c>
      <c r="AM23" s="83">
        <f>IFERROR(VLOOKUP(AJ23,入力表リスト!$A$3:$B$82,2,FALSE),0)</f>
        <v>42</v>
      </c>
      <c r="AN23" s="83">
        <f t="shared" si="11"/>
        <v>100.8</v>
      </c>
      <c r="AO23" s="83">
        <f t="shared" si="2"/>
        <v>3024</v>
      </c>
      <c r="AP23" s="186"/>
      <c r="AQ23" s="184"/>
      <c r="AR23" s="83">
        <f t="shared" si="12"/>
        <v>100.8</v>
      </c>
      <c r="AS23" s="83">
        <f t="shared" si="3"/>
        <v>3024</v>
      </c>
      <c r="AT23" s="20"/>
      <c r="AU23" s="20"/>
      <c r="AV23" s="96">
        <f t="shared" si="4"/>
        <v>2400</v>
      </c>
      <c r="AW23" s="95"/>
      <c r="AX23" s="96">
        <f t="shared" si="13"/>
        <v>0</v>
      </c>
      <c r="AY23" s="96">
        <f t="shared" si="14"/>
        <v>0</v>
      </c>
      <c r="AZ23" s="96">
        <f t="shared" si="5"/>
        <v>100.8</v>
      </c>
      <c r="BA23" s="96">
        <f t="shared" si="6"/>
        <v>3024</v>
      </c>
      <c r="BB23" s="95"/>
      <c r="BC23" s="95"/>
      <c r="BD23" s="95"/>
      <c r="BE23" s="95">
        <f t="shared" si="15"/>
        <v>0</v>
      </c>
      <c r="BG23" s="185">
        <f t="shared" si="7"/>
        <v>1</v>
      </c>
      <c r="BH23" s="185">
        <f t="shared" si="8"/>
        <v>1</v>
      </c>
      <c r="BI23" s="58"/>
    </row>
    <row r="24" spans="1:61" s="60" customFormat="1" x14ac:dyDescent="0.45">
      <c r="A24" s="64"/>
      <c r="B24" s="48">
        <v>10</v>
      </c>
      <c r="C24" s="130"/>
      <c r="D24" s="48" t="s">
        <v>841</v>
      </c>
      <c r="E24" s="19" t="s">
        <v>840</v>
      </c>
      <c r="F24" s="3" t="s">
        <v>1160</v>
      </c>
      <c r="G24" s="4" t="s">
        <v>1177</v>
      </c>
      <c r="H24" s="83"/>
      <c r="I24" s="24"/>
      <c r="J24" s="24"/>
      <c r="K24" s="83"/>
      <c r="L24" s="24"/>
      <c r="M24" s="83"/>
      <c r="N24" s="83"/>
      <c r="O24" s="83">
        <f>IFERROR(VLOOKUP(L24,入力表リスト!$A$3:$B$82,2,FALSE),0)</f>
        <v>0</v>
      </c>
      <c r="P24" s="83">
        <f t="shared" si="9"/>
        <v>0</v>
      </c>
      <c r="Q24" s="83">
        <f t="shared" si="0"/>
        <v>0</v>
      </c>
      <c r="R24" s="26"/>
      <c r="S24" s="26"/>
      <c r="T24" s="90"/>
      <c r="U24" s="24"/>
      <c r="V24" s="24"/>
      <c r="W24" s="90"/>
      <c r="X24" s="24"/>
      <c r="Y24" s="90"/>
      <c r="Z24" s="90"/>
      <c r="AA24" s="83">
        <f>IFERROR(VLOOKUP(X24,入力表リスト!$A$3:$B$82,2,FALSE),0)</f>
        <v>0</v>
      </c>
      <c r="AB24" s="83">
        <f t="shared" si="10"/>
        <v>0</v>
      </c>
      <c r="AC24" s="83">
        <f t="shared" si="1"/>
        <v>0</v>
      </c>
      <c r="AD24" s="26"/>
      <c r="AE24" s="26"/>
      <c r="AF24" s="83">
        <v>1</v>
      </c>
      <c r="AG24" s="24" t="s">
        <v>1175</v>
      </c>
      <c r="AH24" s="24" t="s">
        <v>1178</v>
      </c>
      <c r="AI24" s="83">
        <v>1</v>
      </c>
      <c r="AJ24" s="24" t="s">
        <v>999</v>
      </c>
      <c r="AK24" s="83">
        <v>1</v>
      </c>
      <c r="AL24" s="83">
        <v>240</v>
      </c>
      <c r="AM24" s="83">
        <f>IFERROR(VLOOKUP(AJ24,入力表リスト!$A$3:$B$82,2,FALSE),0)</f>
        <v>22</v>
      </c>
      <c r="AN24" s="83">
        <f t="shared" si="11"/>
        <v>5.28</v>
      </c>
      <c r="AO24" s="83">
        <f t="shared" si="2"/>
        <v>158.4</v>
      </c>
      <c r="AP24" s="184"/>
      <c r="AQ24" s="184"/>
      <c r="AR24" s="83">
        <f t="shared" si="12"/>
        <v>5.28</v>
      </c>
      <c r="AS24" s="83">
        <f t="shared" si="3"/>
        <v>158.4</v>
      </c>
      <c r="AT24" s="20"/>
      <c r="AU24" s="20"/>
      <c r="AV24" s="96">
        <f t="shared" si="4"/>
        <v>240</v>
      </c>
      <c r="AW24" s="95"/>
      <c r="AX24" s="96">
        <f t="shared" si="13"/>
        <v>0</v>
      </c>
      <c r="AY24" s="96">
        <f t="shared" si="14"/>
        <v>0</v>
      </c>
      <c r="AZ24" s="96">
        <f t="shared" si="5"/>
        <v>5.28</v>
      </c>
      <c r="BA24" s="96">
        <f t="shared" si="6"/>
        <v>158.4</v>
      </c>
      <c r="BB24" s="95"/>
      <c r="BC24" s="95"/>
      <c r="BD24" s="95"/>
      <c r="BE24" s="95">
        <f t="shared" si="15"/>
        <v>0</v>
      </c>
      <c r="BG24" s="185">
        <f t="shared" si="7"/>
        <v>1</v>
      </c>
      <c r="BH24" s="185">
        <f t="shared" si="8"/>
        <v>1</v>
      </c>
      <c r="BI24" s="58"/>
    </row>
    <row r="25" spans="1:61" s="60" customFormat="1" x14ac:dyDescent="0.45">
      <c r="A25" s="64"/>
      <c r="B25" s="48">
        <v>11</v>
      </c>
      <c r="C25" s="130"/>
      <c r="D25" s="48" t="s">
        <v>841</v>
      </c>
      <c r="E25" s="19" t="s">
        <v>840</v>
      </c>
      <c r="F25" s="3" t="s">
        <v>1160</v>
      </c>
      <c r="G25" s="4" t="s">
        <v>1179</v>
      </c>
      <c r="H25" s="83"/>
      <c r="I25" s="24"/>
      <c r="J25" s="24"/>
      <c r="K25" s="83"/>
      <c r="L25" s="24"/>
      <c r="M25" s="83"/>
      <c r="N25" s="83"/>
      <c r="O25" s="83">
        <f>IFERROR(VLOOKUP(L25,入力表リスト!$A$3:$B$82,2,FALSE),0)</f>
        <v>0</v>
      </c>
      <c r="P25" s="83">
        <f t="shared" si="9"/>
        <v>0</v>
      </c>
      <c r="Q25" s="83">
        <f t="shared" si="0"/>
        <v>0</v>
      </c>
      <c r="R25" s="26"/>
      <c r="S25" s="26"/>
      <c r="T25" s="90"/>
      <c r="U25" s="24"/>
      <c r="V25" s="24"/>
      <c r="W25" s="90"/>
      <c r="X25" s="24"/>
      <c r="Y25" s="90"/>
      <c r="Z25" s="90"/>
      <c r="AA25" s="83">
        <f>IFERROR(VLOOKUP(X25,入力表リスト!$A$3:$B$82,2,FALSE),0)</f>
        <v>0</v>
      </c>
      <c r="AB25" s="83">
        <f t="shared" si="10"/>
        <v>0</v>
      </c>
      <c r="AC25" s="83">
        <f t="shared" si="1"/>
        <v>0</v>
      </c>
      <c r="AD25" s="26"/>
      <c r="AE25" s="26"/>
      <c r="AF25" s="83">
        <v>2</v>
      </c>
      <c r="AG25" s="24" t="s">
        <v>1161</v>
      </c>
      <c r="AH25" s="24" t="s">
        <v>1167</v>
      </c>
      <c r="AI25" s="83">
        <v>1</v>
      </c>
      <c r="AJ25" s="24" t="s">
        <v>999</v>
      </c>
      <c r="AK25" s="83">
        <v>2</v>
      </c>
      <c r="AL25" s="83">
        <v>240</v>
      </c>
      <c r="AM25" s="83">
        <f>IFERROR(VLOOKUP(AJ25,入力表リスト!$A$3:$B$82,2,FALSE),0)</f>
        <v>22</v>
      </c>
      <c r="AN25" s="83">
        <f t="shared" si="11"/>
        <v>10.56</v>
      </c>
      <c r="AO25" s="83">
        <f t="shared" si="2"/>
        <v>316.8</v>
      </c>
      <c r="AP25" s="184"/>
      <c r="AQ25" s="184"/>
      <c r="AR25" s="83">
        <f t="shared" si="12"/>
        <v>10.56</v>
      </c>
      <c r="AS25" s="83">
        <f t="shared" si="3"/>
        <v>316.8</v>
      </c>
      <c r="AT25" s="20"/>
      <c r="AU25" s="20"/>
      <c r="AV25" s="96">
        <f t="shared" si="4"/>
        <v>240</v>
      </c>
      <c r="AW25" s="95"/>
      <c r="AX25" s="96">
        <f t="shared" si="13"/>
        <v>0</v>
      </c>
      <c r="AY25" s="96">
        <f t="shared" si="14"/>
        <v>0</v>
      </c>
      <c r="AZ25" s="96">
        <f t="shared" si="5"/>
        <v>10.56</v>
      </c>
      <c r="BA25" s="96">
        <f t="shared" si="6"/>
        <v>316.8</v>
      </c>
      <c r="BB25" s="95"/>
      <c r="BC25" s="95"/>
      <c r="BD25" s="95"/>
      <c r="BE25" s="95">
        <f t="shared" si="15"/>
        <v>0</v>
      </c>
      <c r="BG25" s="185">
        <f t="shared" si="7"/>
        <v>2</v>
      </c>
      <c r="BH25" s="185">
        <f t="shared" si="8"/>
        <v>2</v>
      </c>
      <c r="BI25" s="58"/>
    </row>
    <row r="26" spans="1:61" s="58" customFormat="1" x14ac:dyDescent="0.45">
      <c r="A26" s="64"/>
      <c r="B26" s="48">
        <v>12</v>
      </c>
      <c r="C26" s="48"/>
      <c r="D26" s="48" t="s">
        <v>841</v>
      </c>
      <c r="E26" s="19" t="s">
        <v>840</v>
      </c>
      <c r="F26" s="3" t="s">
        <v>1160</v>
      </c>
      <c r="G26" s="4" t="s">
        <v>1180</v>
      </c>
      <c r="H26" s="83"/>
      <c r="I26" s="24"/>
      <c r="J26" s="24"/>
      <c r="K26" s="83"/>
      <c r="L26" s="24"/>
      <c r="M26" s="83"/>
      <c r="N26" s="83"/>
      <c r="O26" s="83">
        <f>IFERROR(VLOOKUP(L26,入力表リスト!$A$3:$B$82,2,FALSE),0)</f>
        <v>0</v>
      </c>
      <c r="P26" s="83">
        <f t="shared" si="9"/>
        <v>0</v>
      </c>
      <c r="Q26" s="83">
        <f t="shared" si="0"/>
        <v>0</v>
      </c>
      <c r="R26" s="26"/>
      <c r="S26" s="26"/>
      <c r="T26" s="90"/>
      <c r="U26" s="24"/>
      <c r="V26" s="24"/>
      <c r="W26" s="90"/>
      <c r="X26" s="24"/>
      <c r="Y26" s="90"/>
      <c r="Z26" s="90"/>
      <c r="AA26" s="83">
        <f>IFERROR(VLOOKUP(X26,入力表リスト!$A$3:$B$82,2,FALSE),0)</f>
        <v>0</v>
      </c>
      <c r="AB26" s="83">
        <f t="shared" si="10"/>
        <v>0</v>
      </c>
      <c r="AC26" s="83">
        <f t="shared" si="1"/>
        <v>0</v>
      </c>
      <c r="AD26" s="26"/>
      <c r="AE26" s="26"/>
      <c r="AF26" s="83">
        <v>2</v>
      </c>
      <c r="AG26" s="24" t="s">
        <v>1161</v>
      </c>
      <c r="AH26" s="24" t="s">
        <v>1167</v>
      </c>
      <c r="AI26" s="83">
        <v>1</v>
      </c>
      <c r="AJ26" s="24" t="s">
        <v>999</v>
      </c>
      <c r="AK26" s="83">
        <v>2</v>
      </c>
      <c r="AL26" s="83">
        <v>240</v>
      </c>
      <c r="AM26" s="83">
        <f>IFERROR(VLOOKUP(AJ26,入力表リスト!$A$3:$B$82,2,FALSE),0)</f>
        <v>22</v>
      </c>
      <c r="AN26" s="83">
        <f t="shared" si="11"/>
        <v>10.56</v>
      </c>
      <c r="AO26" s="83">
        <f t="shared" si="2"/>
        <v>316.8</v>
      </c>
      <c r="AP26" s="184"/>
      <c r="AQ26" s="184"/>
      <c r="AR26" s="83">
        <f t="shared" si="12"/>
        <v>10.56</v>
      </c>
      <c r="AS26" s="83">
        <f t="shared" si="3"/>
        <v>316.8</v>
      </c>
      <c r="AT26" s="20"/>
      <c r="AU26" s="20"/>
      <c r="AV26" s="96">
        <f t="shared" si="4"/>
        <v>240</v>
      </c>
      <c r="AW26" s="95"/>
      <c r="AX26" s="96">
        <f t="shared" si="13"/>
        <v>0</v>
      </c>
      <c r="AY26" s="96">
        <f t="shared" si="14"/>
        <v>0</v>
      </c>
      <c r="AZ26" s="96">
        <f t="shared" si="5"/>
        <v>10.56</v>
      </c>
      <c r="BA26" s="96">
        <f t="shared" si="6"/>
        <v>316.8</v>
      </c>
      <c r="BB26" s="95"/>
      <c r="BC26" s="95"/>
      <c r="BD26" s="95"/>
      <c r="BE26" s="95">
        <f t="shared" si="15"/>
        <v>0</v>
      </c>
      <c r="BG26" s="185">
        <f t="shared" si="7"/>
        <v>2</v>
      </c>
      <c r="BH26" s="185">
        <f t="shared" si="8"/>
        <v>2</v>
      </c>
    </row>
    <row r="27" spans="1:61" s="58" customFormat="1" x14ac:dyDescent="0.45">
      <c r="A27" s="64"/>
      <c r="B27" s="48">
        <v>13</v>
      </c>
      <c r="C27" s="48"/>
      <c r="D27" s="48" t="s">
        <v>841</v>
      </c>
      <c r="E27" s="19" t="s">
        <v>840</v>
      </c>
      <c r="F27" s="3" t="s">
        <v>1160</v>
      </c>
      <c r="G27" s="4" t="s">
        <v>1181</v>
      </c>
      <c r="H27" s="83"/>
      <c r="I27" s="24"/>
      <c r="J27" s="24"/>
      <c r="K27" s="83"/>
      <c r="L27" s="24"/>
      <c r="M27" s="83"/>
      <c r="N27" s="83"/>
      <c r="O27" s="83">
        <f>IFERROR(VLOOKUP(L27,入力表リスト!$A$3:$B$82,2,FALSE),0)</f>
        <v>0</v>
      </c>
      <c r="P27" s="83">
        <f t="shared" si="9"/>
        <v>0</v>
      </c>
      <c r="Q27" s="83">
        <f t="shared" si="0"/>
        <v>0</v>
      </c>
      <c r="R27" s="26"/>
      <c r="S27" s="26"/>
      <c r="T27" s="90"/>
      <c r="U27" s="24"/>
      <c r="V27" s="24"/>
      <c r="W27" s="90"/>
      <c r="X27" s="24"/>
      <c r="Y27" s="90"/>
      <c r="Z27" s="90"/>
      <c r="AA27" s="83">
        <f>IFERROR(VLOOKUP(X27,入力表リスト!$A$3:$B$82,2,FALSE),0)</f>
        <v>0</v>
      </c>
      <c r="AB27" s="83">
        <f t="shared" si="10"/>
        <v>0</v>
      </c>
      <c r="AC27" s="83">
        <f t="shared" si="1"/>
        <v>0</v>
      </c>
      <c r="AD27" s="26"/>
      <c r="AE27" s="26"/>
      <c r="AF27" s="83">
        <v>1</v>
      </c>
      <c r="AG27" s="24" t="s">
        <v>1175</v>
      </c>
      <c r="AH27" s="24" t="s">
        <v>1182</v>
      </c>
      <c r="AI27" s="83">
        <v>1</v>
      </c>
      <c r="AJ27" s="24" t="s">
        <v>1218</v>
      </c>
      <c r="AK27" s="83">
        <v>1</v>
      </c>
      <c r="AL27" s="83">
        <v>240</v>
      </c>
      <c r="AM27" s="83">
        <f>IFERROR(VLOOKUP(AJ27,入力表リスト!$A$3:$B$82,2,FALSE),0)</f>
        <v>42</v>
      </c>
      <c r="AN27" s="83">
        <f t="shared" si="11"/>
        <v>10.08</v>
      </c>
      <c r="AO27" s="83">
        <f t="shared" si="2"/>
        <v>302.39999999999998</v>
      </c>
      <c r="AP27" s="184"/>
      <c r="AQ27" s="184"/>
      <c r="AR27" s="83">
        <f t="shared" si="12"/>
        <v>10.08</v>
      </c>
      <c r="AS27" s="83">
        <f t="shared" si="3"/>
        <v>302.39999999999998</v>
      </c>
      <c r="AT27" s="20"/>
      <c r="AU27" s="20"/>
      <c r="AV27" s="96">
        <f t="shared" si="4"/>
        <v>240</v>
      </c>
      <c r="AW27" s="95"/>
      <c r="AX27" s="96">
        <f t="shared" si="13"/>
        <v>0</v>
      </c>
      <c r="AY27" s="96">
        <f t="shared" si="14"/>
        <v>0</v>
      </c>
      <c r="AZ27" s="96">
        <f t="shared" si="5"/>
        <v>10.08</v>
      </c>
      <c r="BA27" s="96">
        <f t="shared" si="6"/>
        <v>302.39999999999998</v>
      </c>
      <c r="BB27" s="95"/>
      <c r="BC27" s="95"/>
      <c r="BD27" s="95"/>
      <c r="BE27" s="95">
        <f t="shared" si="15"/>
        <v>0</v>
      </c>
      <c r="BG27" s="185">
        <f t="shared" si="7"/>
        <v>1</v>
      </c>
      <c r="BH27" s="185">
        <f t="shared" si="8"/>
        <v>1</v>
      </c>
    </row>
    <row r="28" spans="1:61" s="58" customFormat="1" x14ac:dyDescent="0.45">
      <c r="A28" s="64"/>
      <c r="B28" s="48">
        <v>14</v>
      </c>
      <c r="C28" s="48"/>
      <c r="D28" s="48" t="s">
        <v>841</v>
      </c>
      <c r="E28" s="19" t="s">
        <v>840</v>
      </c>
      <c r="F28" s="3" t="s">
        <v>1160</v>
      </c>
      <c r="G28" s="4" t="s">
        <v>1183</v>
      </c>
      <c r="H28" s="83"/>
      <c r="I28" s="24"/>
      <c r="J28" s="24"/>
      <c r="K28" s="83"/>
      <c r="L28" s="24"/>
      <c r="M28" s="83"/>
      <c r="N28" s="83"/>
      <c r="O28" s="83">
        <f>IFERROR(VLOOKUP(L28,入力表リスト!$A$3:$B$82,2,FALSE),0)</f>
        <v>0</v>
      </c>
      <c r="P28" s="83">
        <f t="shared" si="9"/>
        <v>0</v>
      </c>
      <c r="Q28" s="83">
        <f t="shared" si="0"/>
        <v>0</v>
      </c>
      <c r="R28" s="26"/>
      <c r="S28" s="26"/>
      <c r="T28" s="90"/>
      <c r="U28" s="24"/>
      <c r="V28" s="24"/>
      <c r="W28" s="90"/>
      <c r="X28" s="24"/>
      <c r="Y28" s="90"/>
      <c r="Z28" s="90"/>
      <c r="AA28" s="83">
        <f>IFERROR(VLOOKUP(X28,入力表リスト!$A$3:$B$82,2,FALSE),0)</f>
        <v>0</v>
      </c>
      <c r="AB28" s="83">
        <f t="shared" si="10"/>
        <v>0</v>
      </c>
      <c r="AC28" s="83">
        <f t="shared" si="1"/>
        <v>0</v>
      </c>
      <c r="AD28" s="26"/>
      <c r="AE28" s="26"/>
      <c r="AF28" s="83">
        <v>2</v>
      </c>
      <c r="AG28" s="24" t="s">
        <v>1175</v>
      </c>
      <c r="AH28" s="24" t="s">
        <v>1182</v>
      </c>
      <c r="AI28" s="83">
        <v>2</v>
      </c>
      <c r="AJ28" s="24" t="s">
        <v>1218</v>
      </c>
      <c r="AK28" s="83">
        <v>2</v>
      </c>
      <c r="AL28" s="83">
        <v>240</v>
      </c>
      <c r="AM28" s="83">
        <f>IFERROR(VLOOKUP(AJ28,入力表リスト!$A$3:$B$82,2,FALSE),0)</f>
        <v>42</v>
      </c>
      <c r="AN28" s="83">
        <f t="shared" si="11"/>
        <v>20.16</v>
      </c>
      <c r="AO28" s="83">
        <f t="shared" si="2"/>
        <v>604.79999999999995</v>
      </c>
      <c r="AP28" s="184"/>
      <c r="AQ28" s="184"/>
      <c r="AR28" s="83">
        <f t="shared" si="12"/>
        <v>20.16</v>
      </c>
      <c r="AS28" s="83">
        <f t="shared" si="3"/>
        <v>604.79999999999995</v>
      </c>
      <c r="AT28" s="20"/>
      <c r="AU28" s="20"/>
      <c r="AV28" s="96">
        <f t="shared" si="4"/>
        <v>240</v>
      </c>
      <c r="AW28" s="95"/>
      <c r="AX28" s="96">
        <f t="shared" si="13"/>
        <v>0</v>
      </c>
      <c r="AY28" s="96">
        <f t="shared" si="14"/>
        <v>0</v>
      </c>
      <c r="AZ28" s="96">
        <f t="shared" si="5"/>
        <v>20.16</v>
      </c>
      <c r="BA28" s="96">
        <f t="shared" si="6"/>
        <v>604.79999999999995</v>
      </c>
      <c r="BB28" s="95"/>
      <c r="BC28" s="95"/>
      <c r="BD28" s="95"/>
      <c r="BE28" s="95">
        <f t="shared" si="15"/>
        <v>0</v>
      </c>
      <c r="BG28" s="185">
        <f t="shared" si="7"/>
        <v>2</v>
      </c>
      <c r="BH28" s="185">
        <f t="shared" si="8"/>
        <v>2</v>
      </c>
    </row>
    <row r="29" spans="1:61" s="58" customFormat="1" x14ac:dyDescent="0.45">
      <c r="A29" s="64"/>
      <c r="B29" s="48">
        <v>15</v>
      </c>
      <c r="C29" s="48"/>
      <c r="D29" s="48" t="s">
        <v>841</v>
      </c>
      <c r="E29" s="19" t="s">
        <v>840</v>
      </c>
      <c r="F29" s="3" t="s">
        <v>1160</v>
      </c>
      <c r="G29" s="4" t="s">
        <v>1184</v>
      </c>
      <c r="H29" s="83"/>
      <c r="I29" s="24"/>
      <c r="J29" s="24"/>
      <c r="K29" s="83"/>
      <c r="L29" s="24"/>
      <c r="M29" s="83"/>
      <c r="N29" s="83"/>
      <c r="O29" s="83">
        <f>IFERROR(VLOOKUP(L29,入力表リスト!$A$3:$B$82,2,FALSE),0)</f>
        <v>0</v>
      </c>
      <c r="P29" s="83">
        <f t="shared" si="9"/>
        <v>0</v>
      </c>
      <c r="Q29" s="83">
        <f t="shared" si="0"/>
        <v>0</v>
      </c>
      <c r="R29" s="26"/>
      <c r="S29" s="26"/>
      <c r="T29" s="90"/>
      <c r="U29" s="24"/>
      <c r="V29" s="24"/>
      <c r="W29" s="90"/>
      <c r="X29" s="24"/>
      <c r="Y29" s="90"/>
      <c r="Z29" s="90"/>
      <c r="AA29" s="83">
        <f>IFERROR(VLOOKUP(X29,入力表リスト!$A$3:$B$82,2,FALSE),0)</f>
        <v>0</v>
      </c>
      <c r="AB29" s="83">
        <f t="shared" si="10"/>
        <v>0</v>
      </c>
      <c r="AC29" s="83">
        <f t="shared" si="1"/>
        <v>0</v>
      </c>
      <c r="AD29" s="26"/>
      <c r="AE29" s="26"/>
      <c r="AF29" s="83">
        <v>1</v>
      </c>
      <c r="AG29" s="24" t="s">
        <v>1175</v>
      </c>
      <c r="AH29" s="24" t="s">
        <v>1178</v>
      </c>
      <c r="AI29" s="83">
        <v>1</v>
      </c>
      <c r="AJ29" s="24" t="s">
        <v>999</v>
      </c>
      <c r="AK29" s="83">
        <v>1</v>
      </c>
      <c r="AL29" s="83">
        <v>240</v>
      </c>
      <c r="AM29" s="83">
        <f>IFERROR(VLOOKUP(AJ29,入力表リスト!$A$3:$B$82,2,FALSE),0)</f>
        <v>22</v>
      </c>
      <c r="AN29" s="83">
        <f t="shared" si="11"/>
        <v>5.28</v>
      </c>
      <c r="AO29" s="83">
        <f t="shared" si="2"/>
        <v>158.4</v>
      </c>
      <c r="AP29" s="184"/>
      <c r="AQ29" s="184"/>
      <c r="AR29" s="83">
        <f t="shared" si="12"/>
        <v>5.28</v>
      </c>
      <c r="AS29" s="83">
        <f t="shared" si="3"/>
        <v>158.4</v>
      </c>
      <c r="AT29" s="20"/>
      <c r="AU29" s="20"/>
      <c r="AV29" s="96">
        <f t="shared" si="4"/>
        <v>240</v>
      </c>
      <c r="AW29" s="95"/>
      <c r="AX29" s="96">
        <f t="shared" si="13"/>
        <v>0</v>
      </c>
      <c r="AY29" s="96">
        <f t="shared" si="14"/>
        <v>0</v>
      </c>
      <c r="AZ29" s="96">
        <f t="shared" si="5"/>
        <v>5.28</v>
      </c>
      <c r="BA29" s="96">
        <f t="shared" si="6"/>
        <v>158.4</v>
      </c>
      <c r="BB29" s="95"/>
      <c r="BC29" s="95"/>
      <c r="BD29" s="95"/>
      <c r="BE29" s="95">
        <f t="shared" si="15"/>
        <v>0</v>
      </c>
      <c r="BG29" s="185">
        <f t="shared" si="7"/>
        <v>1</v>
      </c>
      <c r="BH29" s="185">
        <f t="shared" si="8"/>
        <v>1</v>
      </c>
    </row>
    <row r="30" spans="1:61" s="58" customFormat="1" x14ac:dyDescent="0.45">
      <c r="A30" s="64"/>
      <c r="B30" s="48">
        <v>16</v>
      </c>
      <c r="C30" s="48"/>
      <c r="D30" s="48" t="s">
        <v>841</v>
      </c>
      <c r="E30" s="19" t="s">
        <v>840</v>
      </c>
      <c r="F30" s="3" t="s">
        <v>1160</v>
      </c>
      <c r="G30" s="4" t="s">
        <v>1185</v>
      </c>
      <c r="H30" s="83"/>
      <c r="I30" s="24"/>
      <c r="J30" s="24"/>
      <c r="K30" s="83"/>
      <c r="L30" s="24"/>
      <c r="M30" s="83"/>
      <c r="N30" s="83"/>
      <c r="O30" s="83">
        <f>IFERROR(VLOOKUP(L30,入力表リスト!$A$3:$B$82,2,FALSE),0)</f>
        <v>0</v>
      </c>
      <c r="P30" s="83">
        <f t="shared" si="9"/>
        <v>0</v>
      </c>
      <c r="Q30" s="83">
        <f t="shared" si="0"/>
        <v>0</v>
      </c>
      <c r="R30" s="26"/>
      <c r="S30" s="26"/>
      <c r="T30" s="90"/>
      <c r="U30" s="24"/>
      <c r="V30" s="24"/>
      <c r="W30" s="90"/>
      <c r="X30" s="24"/>
      <c r="Y30" s="90"/>
      <c r="Z30" s="90"/>
      <c r="AA30" s="83">
        <f>IFERROR(VLOOKUP(X30,入力表リスト!$A$3:$B$82,2,FALSE),0)</f>
        <v>0</v>
      </c>
      <c r="AB30" s="83">
        <f t="shared" si="10"/>
        <v>0</v>
      </c>
      <c r="AC30" s="83">
        <f t="shared" si="1"/>
        <v>0</v>
      </c>
      <c r="AD30" s="26"/>
      <c r="AE30" s="26"/>
      <c r="AF30" s="83">
        <v>2</v>
      </c>
      <c r="AG30" s="24" t="s">
        <v>1161</v>
      </c>
      <c r="AH30" s="24" t="s">
        <v>1167</v>
      </c>
      <c r="AI30" s="83">
        <v>1</v>
      </c>
      <c r="AJ30" s="24" t="s">
        <v>999</v>
      </c>
      <c r="AK30" s="83">
        <v>2</v>
      </c>
      <c r="AL30" s="83">
        <v>240</v>
      </c>
      <c r="AM30" s="83">
        <f>IFERROR(VLOOKUP(AJ30,入力表リスト!$A$3:$B$82,2,FALSE),0)</f>
        <v>22</v>
      </c>
      <c r="AN30" s="83">
        <f t="shared" si="11"/>
        <v>10.56</v>
      </c>
      <c r="AO30" s="83">
        <f t="shared" si="2"/>
        <v>316.8</v>
      </c>
      <c r="AP30" s="184"/>
      <c r="AQ30" s="184"/>
      <c r="AR30" s="83">
        <f t="shared" si="12"/>
        <v>10.56</v>
      </c>
      <c r="AS30" s="83">
        <f t="shared" si="3"/>
        <v>316.8</v>
      </c>
      <c r="AT30" s="20"/>
      <c r="AU30" s="20"/>
      <c r="AV30" s="96">
        <f t="shared" si="4"/>
        <v>240</v>
      </c>
      <c r="AW30" s="95"/>
      <c r="AX30" s="96">
        <f t="shared" si="13"/>
        <v>0</v>
      </c>
      <c r="AY30" s="96">
        <f t="shared" si="14"/>
        <v>0</v>
      </c>
      <c r="AZ30" s="96">
        <f t="shared" si="5"/>
        <v>10.56</v>
      </c>
      <c r="BA30" s="96">
        <f t="shared" si="6"/>
        <v>316.8</v>
      </c>
      <c r="BB30" s="95"/>
      <c r="BC30" s="95"/>
      <c r="BD30" s="95"/>
      <c r="BE30" s="95">
        <f t="shared" si="15"/>
        <v>0</v>
      </c>
      <c r="BG30" s="185">
        <f t="shared" si="7"/>
        <v>2</v>
      </c>
      <c r="BH30" s="185">
        <f t="shared" si="8"/>
        <v>2</v>
      </c>
    </row>
    <row r="31" spans="1:61" s="58" customFormat="1" x14ac:dyDescent="0.45">
      <c r="A31" s="64"/>
      <c r="B31" s="48">
        <v>17</v>
      </c>
      <c r="C31" s="48"/>
      <c r="D31" s="48" t="s">
        <v>841</v>
      </c>
      <c r="E31" s="19" t="s">
        <v>840</v>
      </c>
      <c r="F31" s="187" t="s">
        <v>1186</v>
      </c>
      <c r="G31" s="154" t="s">
        <v>974</v>
      </c>
      <c r="H31" s="162"/>
      <c r="I31" s="154"/>
      <c r="J31" s="154"/>
      <c r="K31" s="162"/>
      <c r="L31" s="154"/>
      <c r="M31" s="162"/>
      <c r="N31" s="162"/>
      <c r="O31" s="83">
        <f>IFERROR(VLOOKUP(L31,入力表リスト!$A$3:$B$82,2,FALSE),0)</f>
        <v>0</v>
      </c>
      <c r="P31" s="83">
        <f t="shared" si="9"/>
        <v>0</v>
      </c>
      <c r="Q31" s="83">
        <f t="shared" si="0"/>
        <v>0</v>
      </c>
      <c r="R31" s="155"/>
      <c r="S31" s="155"/>
      <c r="T31" s="188"/>
      <c r="U31" s="154"/>
      <c r="V31" s="154"/>
      <c r="W31" s="188"/>
      <c r="X31" s="154"/>
      <c r="Y31" s="188"/>
      <c r="Z31" s="188"/>
      <c r="AA31" s="83">
        <f>IFERROR(VLOOKUP(X31,入力表リスト!$A$3:$B$82,2,FALSE),0)</f>
        <v>0</v>
      </c>
      <c r="AB31" s="83">
        <f t="shared" si="10"/>
        <v>0</v>
      </c>
      <c r="AC31" s="83">
        <f t="shared" si="1"/>
        <v>0</v>
      </c>
      <c r="AD31" s="155"/>
      <c r="AE31" s="155"/>
      <c r="AF31" s="162">
        <v>1</v>
      </c>
      <c r="AG31" s="24" t="s">
        <v>1175</v>
      </c>
      <c r="AH31" s="24" t="s">
        <v>1187</v>
      </c>
      <c r="AI31" s="162">
        <v>1</v>
      </c>
      <c r="AJ31" s="154" t="s">
        <v>999</v>
      </c>
      <c r="AK31" s="162">
        <v>1</v>
      </c>
      <c r="AL31" s="83">
        <v>2400</v>
      </c>
      <c r="AM31" s="83">
        <f>IFERROR(VLOOKUP(AJ31,入力表リスト!$A$3:$B$82,2,FALSE),0)</f>
        <v>22</v>
      </c>
      <c r="AN31" s="83">
        <f t="shared" si="11"/>
        <v>52.8</v>
      </c>
      <c r="AO31" s="83">
        <f t="shared" si="2"/>
        <v>1584</v>
      </c>
      <c r="AP31" s="184"/>
      <c r="AQ31" s="184"/>
      <c r="AR31" s="83">
        <f t="shared" si="12"/>
        <v>52.8</v>
      </c>
      <c r="AS31" s="83">
        <f t="shared" si="3"/>
        <v>1584</v>
      </c>
      <c r="AT31" s="20"/>
      <c r="AU31" s="20"/>
      <c r="AV31" s="96">
        <f t="shared" si="4"/>
        <v>2400</v>
      </c>
      <c r="AW31" s="95"/>
      <c r="AX31" s="96">
        <f t="shared" si="13"/>
        <v>0</v>
      </c>
      <c r="AY31" s="96">
        <f t="shared" si="14"/>
        <v>0</v>
      </c>
      <c r="AZ31" s="96">
        <f t="shared" si="5"/>
        <v>52.8</v>
      </c>
      <c r="BA31" s="96">
        <f t="shared" si="6"/>
        <v>1584</v>
      </c>
      <c r="BB31" s="95"/>
      <c r="BC31" s="95"/>
      <c r="BD31" s="95"/>
      <c r="BE31" s="95">
        <f t="shared" si="15"/>
        <v>0</v>
      </c>
      <c r="BG31" s="185">
        <f t="shared" si="7"/>
        <v>1</v>
      </c>
      <c r="BH31" s="185">
        <f t="shared" si="8"/>
        <v>1</v>
      </c>
    </row>
    <row r="32" spans="1:61" s="58" customFormat="1" x14ac:dyDescent="0.45">
      <c r="A32" s="64"/>
      <c r="B32" s="48">
        <v>18</v>
      </c>
      <c r="C32" s="48"/>
      <c r="D32" s="48" t="s">
        <v>841</v>
      </c>
      <c r="E32" s="19" t="s">
        <v>840</v>
      </c>
      <c r="F32" s="3" t="s">
        <v>1188</v>
      </c>
      <c r="G32" s="4" t="s">
        <v>1189</v>
      </c>
      <c r="H32" s="83"/>
      <c r="I32" s="24"/>
      <c r="J32" s="24"/>
      <c r="K32" s="83"/>
      <c r="L32" s="24"/>
      <c r="M32" s="83"/>
      <c r="N32" s="83"/>
      <c r="O32" s="83">
        <f>IFERROR(VLOOKUP(L32,入力表リスト!$A$3:$B$82,2,FALSE),0)</f>
        <v>0</v>
      </c>
      <c r="P32" s="83">
        <f t="shared" si="9"/>
        <v>0</v>
      </c>
      <c r="Q32" s="83">
        <f t="shared" si="0"/>
        <v>0</v>
      </c>
      <c r="R32" s="26"/>
      <c r="S32" s="26"/>
      <c r="T32" s="90"/>
      <c r="U32" s="24"/>
      <c r="V32" s="24"/>
      <c r="W32" s="90"/>
      <c r="X32" s="24"/>
      <c r="Y32" s="90"/>
      <c r="Z32" s="90"/>
      <c r="AA32" s="83">
        <f>IFERROR(VLOOKUP(X32,入力表リスト!$A$3:$B$82,2,FALSE),0)</f>
        <v>0</v>
      </c>
      <c r="AB32" s="83">
        <f t="shared" si="10"/>
        <v>0</v>
      </c>
      <c r="AC32" s="83">
        <f t="shared" si="1"/>
        <v>0</v>
      </c>
      <c r="AD32" s="26"/>
      <c r="AE32" s="26"/>
      <c r="AF32" s="83">
        <v>16</v>
      </c>
      <c r="AG32" s="24" t="s">
        <v>1161</v>
      </c>
      <c r="AH32" s="24" t="s">
        <v>1167</v>
      </c>
      <c r="AI32" s="83">
        <v>8</v>
      </c>
      <c r="AJ32" s="24" t="s">
        <v>999</v>
      </c>
      <c r="AK32" s="83">
        <v>16</v>
      </c>
      <c r="AL32" s="83">
        <v>2400</v>
      </c>
      <c r="AM32" s="83">
        <f>IFERROR(VLOOKUP(AJ32,入力表リスト!$A$3:$B$82,2,FALSE),0)</f>
        <v>22</v>
      </c>
      <c r="AN32" s="83">
        <f t="shared" si="11"/>
        <v>844.8</v>
      </c>
      <c r="AO32" s="83">
        <f t="shared" si="2"/>
        <v>25344</v>
      </c>
      <c r="AP32" s="184"/>
      <c r="AQ32" s="184"/>
      <c r="AR32" s="83">
        <f t="shared" si="12"/>
        <v>844.8</v>
      </c>
      <c r="AS32" s="83">
        <f t="shared" si="3"/>
        <v>25344</v>
      </c>
      <c r="AT32" s="20"/>
      <c r="AU32" s="20"/>
      <c r="AV32" s="96">
        <f t="shared" si="4"/>
        <v>2400</v>
      </c>
      <c r="AW32" s="95"/>
      <c r="AX32" s="96">
        <f t="shared" si="13"/>
        <v>0</v>
      </c>
      <c r="AY32" s="96">
        <f t="shared" si="14"/>
        <v>0</v>
      </c>
      <c r="AZ32" s="96">
        <f t="shared" si="5"/>
        <v>844.8</v>
      </c>
      <c r="BA32" s="96">
        <f t="shared" si="6"/>
        <v>25344</v>
      </c>
      <c r="BB32" s="95"/>
      <c r="BC32" s="95"/>
      <c r="BD32" s="95"/>
      <c r="BE32" s="95">
        <f t="shared" si="15"/>
        <v>0</v>
      </c>
      <c r="BG32" s="185">
        <f t="shared" si="7"/>
        <v>16</v>
      </c>
      <c r="BH32" s="185">
        <f t="shared" si="8"/>
        <v>16</v>
      </c>
    </row>
    <row r="33" spans="1:60" s="58" customFormat="1" x14ac:dyDescent="0.45">
      <c r="A33" s="64"/>
      <c r="B33" s="48">
        <v>19</v>
      </c>
      <c r="C33" s="48"/>
      <c r="D33" s="48" t="s">
        <v>841</v>
      </c>
      <c r="E33" s="19" t="s">
        <v>840</v>
      </c>
      <c r="F33" s="3" t="s">
        <v>1188</v>
      </c>
      <c r="G33" s="4" t="s">
        <v>1179</v>
      </c>
      <c r="H33" s="83"/>
      <c r="I33" s="24"/>
      <c r="J33" s="24"/>
      <c r="K33" s="83"/>
      <c r="L33" s="24"/>
      <c r="M33" s="83"/>
      <c r="N33" s="83"/>
      <c r="O33" s="83">
        <f>IFERROR(VLOOKUP(L33,入力表リスト!$A$3:$B$82,2,FALSE),0)</f>
        <v>0</v>
      </c>
      <c r="P33" s="83">
        <f t="shared" si="9"/>
        <v>0</v>
      </c>
      <c r="Q33" s="83">
        <f t="shared" si="0"/>
        <v>0</v>
      </c>
      <c r="R33" s="26"/>
      <c r="S33" s="26"/>
      <c r="T33" s="90"/>
      <c r="U33" s="24"/>
      <c r="V33" s="24"/>
      <c r="W33" s="90"/>
      <c r="X33" s="24"/>
      <c r="Y33" s="90"/>
      <c r="Z33" s="90"/>
      <c r="AA33" s="83">
        <f>IFERROR(VLOOKUP(X33,入力表リスト!$A$3:$B$82,2,FALSE),0)</f>
        <v>0</v>
      </c>
      <c r="AB33" s="83">
        <f t="shared" si="10"/>
        <v>0</v>
      </c>
      <c r="AC33" s="83">
        <f t="shared" si="1"/>
        <v>0</v>
      </c>
      <c r="AD33" s="26"/>
      <c r="AE33" s="26"/>
      <c r="AF33" s="83">
        <v>2</v>
      </c>
      <c r="AG33" s="24" t="s">
        <v>1161</v>
      </c>
      <c r="AH33" s="24" t="s">
        <v>1167</v>
      </c>
      <c r="AI33" s="83">
        <v>1</v>
      </c>
      <c r="AJ33" s="24" t="s">
        <v>999</v>
      </c>
      <c r="AK33" s="83">
        <v>2</v>
      </c>
      <c r="AL33" s="83">
        <v>240</v>
      </c>
      <c r="AM33" s="83">
        <f>IFERROR(VLOOKUP(AJ33,入力表リスト!$A$3:$B$82,2,FALSE),0)</f>
        <v>22</v>
      </c>
      <c r="AN33" s="83">
        <f t="shared" si="11"/>
        <v>10.56</v>
      </c>
      <c r="AO33" s="83">
        <f t="shared" si="2"/>
        <v>316.8</v>
      </c>
      <c r="AP33" s="184"/>
      <c r="AQ33" s="184"/>
      <c r="AR33" s="83">
        <f t="shared" si="12"/>
        <v>10.56</v>
      </c>
      <c r="AS33" s="83">
        <f t="shared" si="3"/>
        <v>316.8</v>
      </c>
      <c r="AT33" s="20"/>
      <c r="AU33" s="20"/>
      <c r="AV33" s="96">
        <f t="shared" si="4"/>
        <v>240</v>
      </c>
      <c r="AW33" s="95"/>
      <c r="AX33" s="96">
        <f t="shared" si="13"/>
        <v>0</v>
      </c>
      <c r="AY33" s="96">
        <f t="shared" si="14"/>
        <v>0</v>
      </c>
      <c r="AZ33" s="96">
        <f t="shared" si="5"/>
        <v>10.56</v>
      </c>
      <c r="BA33" s="96">
        <f t="shared" si="6"/>
        <v>316.8</v>
      </c>
      <c r="BB33" s="95"/>
      <c r="BC33" s="95"/>
      <c r="BD33" s="95"/>
      <c r="BE33" s="95">
        <f t="shared" si="15"/>
        <v>0</v>
      </c>
      <c r="BG33" s="185">
        <f t="shared" si="7"/>
        <v>2</v>
      </c>
      <c r="BH33" s="185">
        <f t="shared" si="8"/>
        <v>2</v>
      </c>
    </row>
    <row r="34" spans="1:60" s="58" customFormat="1" x14ac:dyDescent="0.45">
      <c r="A34" s="64"/>
      <c r="B34" s="48">
        <v>20</v>
      </c>
      <c r="C34" s="48"/>
      <c r="D34" s="48" t="s">
        <v>841</v>
      </c>
      <c r="E34" s="19" t="s">
        <v>840</v>
      </c>
      <c r="F34" s="3" t="s">
        <v>1188</v>
      </c>
      <c r="G34" s="4" t="s">
        <v>1180</v>
      </c>
      <c r="H34" s="83"/>
      <c r="I34" s="24"/>
      <c r="J34" s="24"/>
      <c r="K34" s="83"/>
      <c r="L34" s="24"/>
      <c r="M34" s="83"/>
      <c r="N34" s="83"/>
      <c r="O34" s="83">
        <f>IFERROR(VLOOKUP(L34,入力表リスト!$A$3:$B$82,2,FALSE),0)</f>
        <v>0</v>
      </c>
      <c r="P34" s="83">
        <f t="shared" si="9"/>
        <v>0</v>
      </c>
      <c r="Q34" s="83">
        <f t="shared" si="0"/>
        <v>0</v>
      </c>
      <c r="R34" s="26"/>
      <c r="S34" s="26"/>
      <c r="T34" s="90"/>
      <c r="U34" s="24"/>
      <c r="V34" s="24"/>
      <c r="W34" s="90"/>
      <c r="X34" s="24"/>
      <c r="Y34" s="90"/>
      <c r="Z34" s="90"/>
      <c r="AA34" s="83">
        <f>IFERROR(VLOOKUP(X34,入力表リスト!$A$3:$B$82,2,FALSE),0)</f>
        <v>0</v>
      </c>
      <c r="AB34" s="83">
        <f t="shared" si="10"/>
        <v>0</v>
      </c>
      <c r="AC34" s="83">
        <f t="shared" si="1"/>
        <v>0</v>
      </c>
      <c r="AD34" s="26"/>
      <c r="AE34" s="26"/>
      <c r="AF34" s="83">
        <v>2</v>
      </c>
      <c r="AG34" s="24" t="s">
        <v>1161</v>
      </c>
      <c r="AH34" s="24" t="s">
        <v>1167</v>
      </c>
      <c r="AI34" s="83">
        <v>1</v>
      </c>
      <c r="AJ34" s="24" t="s">
        <v>999</v>
      </c>
      <c r="AK34" s="83">
        <v>2</v>
      </c>
      <c r="AL34" s="83">
        <v>240</v>
      </c>
      <c r="AM34" s="83">
        <f>IFERROR(VLOOKUP(AJ34,入力表リスト!$A$3:$B$82,2,FALSE),0)</f>
        <v>22</v>
      </c>
      <c r="AN34" s="83">
        <f t="shared" si="11"/>
        <v>10.56</v>
      </c>
      <c r="AO34" s="83">
        <f t="shared" si="2"/>
        <v>316.8</v>
      </c>
      <c r="AP34" s="184"/>
      <c r="AQ34" s="184"/>
      <c r="AR34" s="83">
        <f t="shared" si="12"/>
        <v>10.56</v>
      </c>
      <c r="AS34" s="83">
        <f t="shared" si="3"/>
        <v>316.8</v>
      </c>
      <c r="AT34" s="20"/>
      <c r="AU34" s="20"/>
      <c r="AV34" s="96">
        <f t="shared" si="4"/>
        <v>240</v>
      </c>
      <c r="AW34" s="95"/>
      <c r="AX34" s="96">
        <f t="shared" si="13"/>
        <v>0</v>
      </c>
      <c r="AY34" s="96">
        <f t="shared" si="14"/>
        <v>0</v>
      </c>
      <c r="AZ34" s="96">
        <f t="shared" si="5"/>
        <v>10.56</v>
      </c>
      <c r="BA34" s="96">
        <f t="shared" si="6"/>
        <v>316.8</v>
      </c>
      <c r="BB34" s="95"/>
      <c r="BC34" s="95"/>
      <c r="BD34" s="95"/>
      <c r="BE34" s="95">
        <f t="shared" si="15"/>
        <v>0</v>
      </c>
      <c r="BG34" s="185">
        <f t="shared" si="7"/>
        <v>2</v>
      </c>
      <c r="BH34" s="185">
        <f t="shared" si="8"/>
        <v>2</v>
      </c>
    </row>
    <row r="35" spans="1:60" s="58" customFormat="1" x14ac:dyDescent="0.45">
      <c r="A35" s="64"/>
      <c r="B35" s="48">
        <v>21</v>
      </c>
      <c r="C35" s="48"/>
      <c r="D35" s="48" t="s">
        <v>841</v>
      </c>
      <c r="E35" s="19" t="s">
        <v>840</v>
      </c>
      <c r="F35" s="3" t="s">
        <v>1188</v>
      </c>
      <c r="G35" s="4" t="s">
        <v>1181</v>
      </c>
      <c r="H35" s="83"/>
      <c r="I35" s="24"/>
      <c r="J35" s="24"/>
      <c r="K35" s="83"/>
      <c r="L35" s="24"/>
      <c r="M35" s="83"/>
      <c r="N35" s="83"/>
      <c r="O35" s="83">
        <f>IFERROR(VLOOKUP(L35,入力表リスト!$A$3:$B$82,2,FALSE),0)</f>
        <v>0</v>
      </c>
      <c r="P35" s="83">
        <f t="shared" si="9"/>
        <v>0</v>
      </c>
      <c r="Q35" s="83">
        <f t="shared" si="0"/>
        <v>0</v>
      </c>
      <c r="R35" s="26"/>
      <c r="S35" s="26"/>
      <c r="T35" s="90"/>
      <c r="U35" s="24"/>
      <c r="V35" s="24"/>
      <c r="W35" s="90"/>
      <c r="X35" s="24"/>
      <c r="Y35" s="90"/>
      <c r="Z35" s="90"/>
      <c r="AA35" s="83">
        <f>IFERROR(VLOOKUP(X35,入力表リスト!$A$3:$B$82,2,FALSE),0)</f>
        <v>0</v>
      </c>
      <c r="AB35" s="83">
        <f t="shared" si="10"/>
        <v>0</v>
      </c>
      <c r="AC35" s="83">
        <f t="shared" si="1"/>
        <v>0</v>
      </c>
      <c r="AD35" s="26"/>
      <c r="AE35" s="26"/>
      <c r="AF35" s="83">
        <v>2</v>
      </c>
      <c r="AG35" s="24" t="s">
        <v>1175</v>
      </c>
      <c r="AH35" s="24" t="s">
        <v>1182</v>
      </c>
      <c r="AI35" s="83">
        <v>2</v>
      </c>
      <c r="AJ35" s="24" t="s">
        <v>1218</v>
      </c>
      <c r="AK35" s="83">
        <v>2</v>
      </c>
      <c r="AL35" s="83">
        <v>240</v>
      </c>
      <c r="AM35" s="83">
        <f>IFERROR(VLOOKUP(AJ35,入力表リスト!$A$3:$B$82,2,FALSE),0)</f>
        <v>42</v>
      </c>
      <c r="AN35" s="83">
        <f t="shared" si="11"/>
        <v>20.16</v>
      </c>
      <c r="AO35" s="83">
        <f t="shared" si="2"/>
        <v>604.79999999999995</v>
      </c>
      <c r="AP35" s="184"/>
      <c r="AQ35" s="184"/>
      <c r="AR35" s="83">
        <f t="shared" si="12"/>
        <v>20.16</v>
      </c>
      <c r="AS35" s="83">
        <f t="shared" si="3"/>
        <v>604.79999999999995</v>
      </c>
      <c r="AT35" s="20"/>
      <c r="AU35" s="20"/>
      <c r="AV35" s="96">
        <f t="shared" si="4"/>
        <v>240</v>
      </c>
      <c r="AW35" s="95"/>
      <c r="AX35" s="96">
        <f t="shared" si="13"/>
        <v>0</v>
      </c>
      <c r="AY35" s="96">
        <f t="shared" si="14"/>
        <v>0</v>
      </c>
      <c r="AZ35" s="96">
        <f t="shared" si="5"/>
        <v>20.16</v>
      </c>
      <c r="BA35" s="96">
        <f t="shared" si="6"/>
        <v>604.79999999999995</v>
      </c>
      <c r="BB35" s="95"/>
      <c r="BC35" s="95"/>
      <c r="BD35" s="95"/>
      <c r="BE35" s="95">
        <f t="shared" si="15"/>
        <v>0</v>
      </c>
      <c r="BG35" s="185">
        <f t="shared" si="7"/>
        <v>2</v>
      </c>
      <c r="BH35" s="185">
        <f t="shared" si="8"/>
        <v>2</v>
      </c>
    </row>
    <row r="36" spans="1:60" s="58" customFormat="1" x14ac:dyDescent="0.45">
      <c r="A36" s="64"/>
      <c r="B36" s="48">
        <v>22</v>
      </c>
      <c r="C36" s="48"/>
      <c r="D36" s="48" t="s">
        <v>841</v>
      </c>
      <c r="E36" s="19" t="s">
        <v>840</v>
      </c>
      <c r="F36" s="3" t="s">
        <v>1188</v>
      </c>
      <c r="G36" s="4" t="s">
        <v>1183</v>
      </c>
      <c r="H36" s="83"/>
      <c r="I36" s="24"/>
      <c r="J36" s="24"/>
      <c r="K36" s="83"/>
      <c r="L36" s="24"/>
      <c r="M36" s="83"/>
      <c r="N36" s="83"/>
      <c r="O36" s="83">
        <f>IFERROR(VLOOKUP(L36,入力表リスト!$A$3:$B$82,2,FALSE),0)</f>
        <v>0</v>
      </c>
      <c r="P36" s="83">
        <f t="shared" si="9"/>
        <v>0</v>
      </c>
      <c r="Q36" s="83">
        <f t="shared" si="0"/>
        <v>0</v>
      </c>
      <c r="R36" s="26"/>
      <c r="S36" s="26"/>
      <c r="T36" s="90"/>
      <c r="U36" s="24"/>
      <c r="V36" s="24"/>
      <c r="W36" s="90"/>
      <c r="X36" s="24"/>
      <c r="Y36" s="90"/>
      <c r="Z36" s="90"/>
      <c r="AA36" s="83">
        <f>IFERROR(VLOOKUP(X36,入力表リスト!$A$3:$B$82,2,FALSE),0)</f>
        <v>0</v>
      </c>
      <c r="AB36" s="83">
        <f t="shared" si="10"/>
        <v>0</v>
      </c>
      <c r="AC36" s="83">
        <f t="shared" si="1"/>
        <v>0</v>
      </c>
      <c r="AD36" s="26"/>
      <c r="AE36" s="26"/>
      <c r="AF36" s="83">
        <v>2</v>
      </c>
      <c r="AG36" s="24" t="s">
        <v>1175</v>
      </c>
      <c r="AH36" s="24" t="s">
        <v>1182</v>
      </c>
      <c r="AI36" s="83">
        <v>2</v>
      </c>
      <c r="AJ36" s="24" t="s">
        <v>1218</v>
      </c>
      <c r="AK36" s="83">
        <v>2</v>
      </c>
      <c r="AL36" s="83">
        <v>240</v>
      </c>
      <c r="AM36" s="83">
        <f>IFERROR(VLOOKUP(AJ36,入力表リスト!$A$3:$B$82,2,FALSE),0)</f>
        <v>42</v>
      </c>
      <c r="AN36" s="83">
        <f t="shared" si="11"/>
        <v>20.16</v>
      </c>
      <c r="AO36" s="83">
        <f t="shared" si="2"/>
        <v>604.79999999999995</v>
      </c>
      <c r="AP36" s="184"/>
      <c r="AQ36" s="184"/>
      <c r="AR36" s="83">
        <f t="shared" si="12"/>
        <v>20.16</v>
      </c>
      <c r="AS36" s="83">
        <f t="shared" si="3"/>
        <v>604.79999999999995</v>
      </c>
      <c r="AT36" s="20"/>
      <c r="AU36" s="20"/>
      <c r="AV36" s="96">
        <f t="shared" si="4"/>
        <v>240</v>
      </c>
      <c r="AW36" s="95"/>
      <c r="AX36" s="96">
        <f t="shared" si="13"/>
        <v>0</v>
      </c>
      <c r="AY36" s="96">
        <f t="shared" si="14"/>
        <v>0</v>
      </c>
      <c r="AZ36" s="96">
        <f t="shared" si="5"/>
        <v>20.16</v>
      </c>
      <c r="BA36" s="96">
        <f t="shared" si="6"/>
        <v>604.79999999999995</v>
      </c>
      <c r="BB36" s="95"/>
      <c r="BC36" s="95"/>
      <c r="BD36" s="95"/>
      <c r="BE36" s="95">
        <f t="shared" si="15"/>
        <v>0</v>
      </c>
      <c r="BG36" s="185">
        <f t="shared" si="7"/>
        <v>2</v>
      </c>
      <c r="BH36" s="185">
        <f t="shared" si="8"/>
        <v>2</v>
      </c>
    </row>
    <row r="37" spans="1:60" s="58" customFormat="1" x14ac:dyDescent="0.45">
      <c r="A37" s="64"/>
      <c r="B37" s="48">
        <v>23</v>
      </c>
      <c r="C37" s="48"/>
      <c r="D37" s="48" t="s">
        <v>841</v>
      </c>
      <c r="E37" s="19" t="s">
        <v>840</v>
      </c>
      <c r="F37" s="3" t="s">
        <v>1188</v>
      </c>
      <c r="G37" s="4" t="s">
        <v>1190</v>
      </c>
      <c r="H37" s="83"/>
      <c r="I37" s="24"/>
      <c r="J37" s="24"/>
      <c r="K37" s="83"/>
      <c r="L37" s="24"/>
      <c r="M37" s="83"/>
      <c r="N37" s="83"/>
      <c r="O37" s="83">
        <f>IFERROR(VLOOKUP(L37,入力表リスト!$A$3:$B$82,2,FALSE),0)</f>
        <v>0</v>
      </c>
      <c r="P37" s="83">
        <f t="shared" si="9"/>
        <v>0</v>
      </c>
      <c r="Q37" s="83">
        <f t="shared" si="0"/>
        <v>0</v>
      </c>
      <c r="R37" s="26"/>
      <c r="S37" s="26"/>
      <c r="T37" s="90"/>
      <c r="U37" s="24"/>
      <c r="V37" s="24"/>
      <c r="W37" s="90"/>
      <c r="X37" s="24"/>
      <c r="Y37" s="90"/>
      <c r="Z37" s="90"/>
      <c r="AA37" s="83">
        <f>IFERROR(VLOOKUP(X37,入力表リスト!$A$3:$B$82,2,FALSE),0)</f>
        <v>0</v>
      </c>
      <c r="AB37" s="83">
        <f t="shared" si="10"/>
        <v>0</v>
      </c>
      <c r="AC37" s="83">
        <f t="shared" si="1"/>
        <v>0</v>
      </c>
      <c r="AD37" s="26"/>
      <c r="AE37" s="26"/>
      <c r="AF37" s="83">
        <v>8</v>
      </c>
      <c r="AG37" s="24" t="s">
        <v>1161</v>
      </c>
      <c r="AH37" s="24" t="s">
        <v>1162</v>
      </c>
      <c r="AI37" s="83">
        <v>4</v>
      </c>
      <c r="AJ37" s="24" t="s">
        <v>1218</v>
      </c>
      <c r="AK37" s="83">
        <v>8</v>
      </c>
      <c r="AL37" s="83">
        <v>2400</v>
      </c>
      <c r="AM37" s="83">
        <f>IFERROR(VLOOKUP(AJ37,入力表リスト!$A$3:$B$82,2,FALSE),0)</f>
        <v>42</v>
      </c>
      <c r="AN37" s="83">
        <f t="shared" si="11"/>
        <v>806.4</v>
      </c>
      <c r="AO37" s="83">
        <f t="shared" si="2"/>
        <v>24192</v>
      </c>
      <c r="AP37" s="184"/>
      <c r="AQ37" s="184"/>
      <c r="AR37" s="83">
        <f t="shared" si="12"/>
        <v>806.4</v>
      </c>
      <c r="AS37" s="83">
        <f t="shared" si="3"/>
        <v>24192</v>
      </c>
      <c r="AT37" s="20"/>
      <c r="AU37" s="20"/>
      <c r="AV37" s="96">
        <f t="shared" si="4"/>
        <v>2400</v>
      </c>
      <c r="AW37" s="95"/>
      <c r="AX37" s="96">
        <f t="shared" si="13"/>
        <v>0</v>
      </c>
      <c r="AY37" s="96">
        <f t="shared" si="14"/>
        <v>0</v>
      </c>
      <c r="AZ37" s="96">
        <f t="shared" si="5"/>
        <v>806.4</v>
      </c>
      <c r="BA37" s="96">
        <f t="shared" si="6"/>
        <v>24192</v>
      </c>
      <c r="BB37" s="95"/>
      <c r="BC37" s="95"/>
      <c r="BD37" s="95"/>
      <c r="BE37" s="95">
        <f t="shared" si="15"/>
        <v>0</v>
      </c>
      <c r="BG37" s="185">
        <f t="shared" si="7"/>
        <v>8</v>
      </c>
      <c r="BH37" s="185">
        <f t="shared" si="8"/>
        <v>8</v>
      </c>
    </row>
    <row r="38" spans="1:60" s="58" customFormat="1" x14ac:dyDescent="0.45">
      <c r="A38" s="64"/>
      <c r="B38" s="48">
        <v>24</v>
      </c>
      <c r="C38" s="48"/>
      <c r="D38" s="48" t="s">
        <v>841</v>
      </c>
      <c r="E38" s="19" t="s">
        <v>840</v>
      </c>
      <c r="F38" s="3" t="s">
        <v>1188</v>
      </c>
      <c r="G38" s="4" t="s">
        <v>1191</v>
      </c>
      <c r="H38" s="83"/>
      <c r="I38" s="24"/>
      <c r="J38" s="24"/>
      <c r="K38" s="83"/>
      <c r="L38" s="24"/>
      <c r="M38" s="83"/>
      <c r="N38" s="83"/>
      <c r="O38" s="83">
        <f>IFERROR(VLOOKUP(L38,入力表リスト!$A$3:$B$82,2,FALSE),0)</f>
        <v>0</v>
      </c>
      <c r="P38" s="83">
        <f t="shared" si="9"/>
        <v>0</v>
      </c>
      <c r="Q38" s="83">
        <f t="shared" si="0"/>
        <v>0</v>
      </c>
      <c r="R38" s="26"/>
      <c r="S38" s="26"/>
      <c r="T38" s="90"/>
      <c r="U38" s="24"/>
      <c r="V38" s="24"/>
      <c r="W38" s="90"/>
      <c r="X38" s="24"/>
      <c r="Y38" s="90"/>
      <c r="Z38" s="90"/>
      <c r="AA38" s="83">
        <f>IFERROR(VLOOKUP(X38,入力表リスト!$A$3:$B$82,2,FALSE),0)</f>
        <v>0</v>
      </c>
      <c r="AB38" s="83">
        <f t="shared" si="10"/>
        <v>0</v>
      </c>
      <c r="AC38" s="83">
        <f t="shared" si="1"/>
        <v>0</v>
      </c>
      <c r="AD38" s="26"/>
      <c r="AE38" s="26"/>
      <c r="AF38" s="83">
        <v>8</v>
      </c>
      <c r="AG38" s="24" t="s">
        <v>1161</v>
      </c>
      <c r="AH38" s="24" t="s">
        <v>1162</v>
      </c>
      <c r="AI38" s="83">
        <v>4</v>
      </c>
      <c r="AJ38" s="24" t="s">
        <v>1218</v>
      </c>
      <c r="AK38" s="83">
        <v>8</v>
      </c>
      <c r="AL38" s="83">
        <v>1920</v>
      </c>
      <c r="AM38" s="83">
        <f>IFERROR(VLOOKUP(AJ38,入力表リスト!$A$3:$B$82,2,FALSE),0)</f>
        <v>42</v>
      </c>
      <c r="AN38" s="83">
        <f t="shared" si="11"/>
        <v>645.12</v>
      </c>
      <c r="AO38" s="83">
        <f t="shared" si="2"/>
        <v>19353.599999999999</v>
      </c>
      <c r="AP38" s="184"/>
      <c r="AQ38" s="184"/>
      <c r="AR38" s="83">
        <f t="shared" si="12"/>
        <v>645.12</v>
      </c>
      <c r="AS38" s="83">
        <f t="shared" si="3"/>
        <v>19353.599999999999</v>
      </c>
      <c r="AT38" s="20"/>
      <c r="AU38" s="20"/>
      <c r="AV38" s="96">
        <f t="shared" si="4"/>
        <v>1920</v>
      </c>
      <c r="AW38" s="95"/>
      <c r="AX38" s="96">
        <f t="shared" si="13"/>
        <v>0</v>
      </c>
      <c r="AY38" s="96">
        <f t="shared" si="14"/>
        <v>0</v>
      </c>
      <c r="AZ38" s="96">
        <f t="shared" si="5"/>
        <v>645.12</v>
      </c>
      <c r="BA38" s="96">
        <f t="shared" si="6"/>
        <v>19353.599999999999</v>
      </c>
      <c r="BB38" s="95"/>
      <c r="BC38" s="95"/>
      <c r="BD38" s="95"/>
      <c r="BE38" s="95">
        <f t="shared" si="15"/>
        <v>0</v>
      </c>
      <c r="BG38" s="185">
        <f t="shared" si="7"/>
        <v>8</v>
      </c>
      <c r="BH38" s="185">
        <f t="shared" si="8"/>
        <v>8</v>
      </c>
    </row>
    <row r="39" spans="1:60" s="58" customFormat="1" x14ac:dyDescent="0.45">
      <c r="A39" s="64"/>
      <c r="B39" s="48">
        <v>25</v>
      </c>
      <c r="C39" s="48"/>
      <c r="D39" s="48" t="s">
        <v>841</v>
      </c>
      <c r="E39" s="19" t="s">
        <v>840</v>
      </c>
      <c r="F39" s="3" t="s">
        <v>1188</v>
      </c>
      <c r="G39" s="4" t="s">
        <v>1168</v>
      </c>
      <c r="H39" s="83"/>
      <c r="I39" s="24"/>
      <c r="J39" s="24"/>
      <c r="K39" s="83"/>
      <c r="L39" s="24"/>
      <c r="M39" s="83"/>
      <c r="N39" s="83"/>
      <c r="O39" s="83">
        <f>IFERROR(VLOOKUP(L39,入力表リスト!$A$3:$B$82,2,FALSE),0)</f>
        <v>0</v>
      </c>
      <c r="P39" s="83">
        <f t="shared" si="9"/>
        <v>0</v>
      </c>
      <c r="Q39" s="83">
        <f t="shared" si="0"/>
        <v>0</v>
      </c>
      <c r="R39" s="26"/>
      <c r="S39" s="26"/>
      <c r="T39" s="90"/>
      <c r="U39" s="24"/>
      <c r="V39" s="24"/>
      <c r="W39" s="90"/>
      <c r="X39" s="24"/>
      <c r="Y39" s="90"/>
      <c r="Z39" s="90"/>
      <c r="AA39" s="83">
        <f>IFERROR(VLOOKUP(X39,入力表リスト!$A$3:$B$82,2,FALSE),0)</f>
        <v>0</v>
      </c>
      <c r="AB39" s="83">
        <f t="shared" si="10"/>
        <v>0</v>
      </c>
      <c r="AC39" s="83">
        <f t="shared" si="1"/>
        <v>0</v>
      </c>
      <c r="AD39" s="26"/>
      <c r="AE39" s="26"/>
      <c r="AF39" s="83">
        <v>2</v>
      </c>
      <c r="AG39" s="24" t="s">
        <v>1161</v>
      </c>
      <c r="AH39" s="24" t="s">
        <v>1162</v>
      </c>
      <c r="AI39" s="83">
        <v>1</v>
      </c>
      <c r="AJ39" s="24" t="s">
        <v>1218</v>
      </c>
      <c r="AK39" s="83">
        <v>2</v>
      </c>
      <c r="AL39" s="83">
        <v>240</v>
      </c>
      <c r="AM39" s="83">
        <f>IFERROR(VLOOKUP(AJ39,入力表リスト!$A$3:$B$82,2,FALSE),0)</f>
        <v>42</v>
      </c>
      <c r="AN39" s="83">
        <f t="shared" si="11"/>
        <v>20.16</v>
      </c>
      <c r="AO39" s="83">
        <f t="shared" si="2"/>
        <v>604.79999999999995</v>
      </c>
      <c r="AP39" s="184"/>
      <c r="AQ39" s="184"/>
      <c r="AR39" s="83">
        <f t="shared" si="12"/>
        <v>20.16</v>
      </c>
      <c r="AS39" s="83">
        <f t="shared" si="3"/>
        <v>604.79999999999995</v>
      </c>
      <c r="AT39" s="20"/>
      <c r="AU39" s="20"/>
      <c r="AV39" s="96">
        <f t="shared" si="4"/>
        <v>240</v>
      </c>
      <c r="AW39" s="95"/>
      <c r="AX39" s="96">
        <f t="shared" si="13"/>
        <v>0</v>
      </c>
      <c r="AY39" s="96">
        <f t="shared" si="14"/>
        <v>0</v>
      </c>
      <c r="AZ39" s="96">
        <f t="shared" si="5"/>
        <v>20.16</v>
      </c>
      <c r="BA39" s="96">
        <f t="shared" si="6"/>
        <v>604.79999999999995</v>
      </c>
      <c r="BB39" s="95"/>
      <c r="BC39" s="95"/>
      <c r="BD39" s="95"/>
      <c r="BE39" s="95">
        <f t="shared" si="15"/>
        <v>0</v>
      </c>
      <c r="BG39" s="185">
        <f t="shared" si="7"/>
        <v>2</v>
      </c>
      <c r="BH39" s="185">
        <f t="shared" si="8"/>
        <v>2</v>
      </c>
    </row>
    <row r="40" spans="1:60" s="58" customFormat="1" x14ac:dyDescent="0.45">
      <c r="A40" s="64"/>
      <c r="B40" s="48">
        <v>26</v>
      </c>
      <c r="C40" s="48"/>
      <c r="D40" s="48" t="s">
        <v>841</v>
      </c>
      <c r="E40" s="19" t="s">
        <v>840</v>
      </c>
      <c r="F40" s="3" t="s">
        <v>1188</v>
      </c>
      <c r="G40" s="4" t="s">
        <v>1177</v>
      </c>
      <c r="H40" s="83"/>
      <c r="I40" s="24"/>
      <c r="J40" s="24"/>
      <c r="K40" s="83"/>
      <c r="L40" s="24"/>
      <c r="M40" s="83"/>
      <c r="N40" s="83"/>
      <c r="O40" s="83">
        <f>IFERROR(VLOOKUP(L40,入力表リスト!$A$3:$B$82,2,FALSE),0)</f>
        <v>0</v>
      </c>
      <c r="P40" s="83">
        <f t="shared" si="9"/>
        <v>0</v>
      </c>
      <c r="Q40" s="83">
        <f t="shared" si="0"/>
        <v>0</v>
      </c>
      <c r="R40" s="26"/>
      <c r="S40" s="26"/>
      <c r="T40" s="90"/>
      <c r="U40" s="24"/>
      <c r="V40" s="24"/>
      <c r="W40" s="90"/>
      <c r="X40" s="24"/>
      <c r="Y40" s="90"/>
      <c r="Z40" s="90"/>
      <c r="AA40" s="83">
        <f>IFERROR(VLOOKUP(X40,入力表リスト!$A$3:$B$82,2,FALSE),0)</f>
        <v>0</v>
      </c>
      <c r="AB40" s="83">
        <f t="shared" si="10"/>
        <v>0</v>
      </c>
      <c r="AC40" s="83">
        <f t="shared" si="1"/>
        <v>0</v>
      </c>
      <c r="AD40" s="26"/>
      <c r="AE40" s="26"/>
      <c r="AF40" s="83">
        <v>1</v>
      </c>
      <c r="AG40" s="24" t="s">
        <v>1175</v>
      </c>
      <c r="AH40" s="24" t="s">
        <v>1178</v>
      </c>
      <c r="AI40" s="83">
        <v>1</v>
      </c>
      <c r="AJ40" s="24" t="s">
        <v>999</v>
      </c>
      <c r="AK40" s="83">
        <v>1</v>
      </c>
      <c r="AL40" s="83">
        <v>240</v>
      </c>
      <c r="AM40" s="83">
        <f>IFERROR(VLOOKUP(AJ40,入力表リスト!$A$3:$B$82,2,FALSE),0)</f>
        <v>22</v>
      </c>
      <c r="AN40" s="83">
        <f t="shared" si="11"/>
        <v>5.28</v>
      </c>
      <c r="AO40" s="83">
        <f t="shared" si="2"/>
        <v>158.4</v>
      </c>
      <c r="AP40" s="184"/>
      <c r="AQ40" s="184"/>
      <c r="AR40" s="83">
        <f t="shared" si="12"/>
        <v>5.28</v>
      </c>
      <c r="AS40" s="83">
        <f t="shared" si="3"/>
        <v>158.4</v>
      </c>
      <c r="AT40" s="20"/>
      <c r="AU40" s="20"/>
      <c r="AV40" s="96">
        <f t="shared" si="4"/>
        <v>240</v>
      </c>
      <c r="AW40" s="95"/>
      <c r="AX40" s="96">
        <f t="shared" si="13"/>
        <v>0</v>
      </c>
      <c r="AY40" s="96">
        <f t="shared" si="14"/>
        <v>0</v>
      </c>
      <c r="AZ40" s="96">
        <f t="shared" si="5"/>
        <v>5.28</v>
      </c>
      <c r="BA40" s="96">
        <f t="shared" si="6"/>
        <v>158.4</v>
      </c>
      <c r="BB40" s="95"/>
      <c r="BC40" s="95"/>
      <c r="BD40" s="95"/>
      <c r="BE40" s="95">
        <f t="shared" si="15"/>
        <v>0</v>
      </c>
      <c r="BG40" s="185">
        <f t="shared" si="7"/>
        <v>1</v>
      </c>
      <c r="BH40" s="185">
        <f t="shared" si="8"/>
        <v>1</v>
      </c>
    </row>
    <row r="41" spans="1:60" s="58" customFormat="1" x14ac:dyDescent="0.45">
      <c r="A41" s="64"/>
      <c r="B41" s="48">
        <v>27</v>
      </c>
      <c r="C41" s="48"/>
      <c r="D41" s="48" t="s">
        <v>841</v>
      </c>
      <c r="E41" s="19" t="s">
        <v>840</v>
      </c>
      <c r="F41" s="3" t="s">
        <v>1188</v>
      </c>
      <c r="G41" s="4" t="s">
        <v>1192</v>
      </c>
      <c r="H41" s="83"/>
      <c r="I41" s="24"/>
      <c r="J41" s="24"/>
      <c r="K41" s="83"/>
      <c r="L41" s="24"/>
      <c r="M41" s="83"/>
      <c r="N41" s="83"/>
      <c r="O41" s="83">
        <f>IFERROR(VLOOKUP(L41,入力表リスト!$A$3:$B$82,2,FALSE),0)</f>
        <v>0</v>
      </c>
      <c r="P41" s="83">
        <f t="shared" si="9"/>
        <v>0</v>
      </c>
      <c r="Q41" s="83">
        <f t="shared" si="0"/>
        <v>0</v>
      </c>
      <c r="R41" s="26"/>
      <c r="S41" s="26"/>
      <c r="T41" s="90"/>
      <c r="U41" s="24"/>
      <c r="V41" s="24"/>
      <c r="W41" s="90"/>
      <c r="X41" s="24"/>
      <c r="Y41" s="90"/>
      <c r="Z41" s="90"/>
      <c r="AA41" s="83">
        <f>IFERROR(VLOOKUP(X41,入力表リスト!$A$3:$B$82,2,FALSE),0)</f>
        <v>0</v>
      </c>
      <c r="AB41" s="83">
        <f t="shared" si="10"/>
        <v>0</v>
      </c>
      <c r="AC41" s="83">
        <f t="shared" si="1"/>
        <v>0</v>
      </c>
      <c r="AD41" s="26"/>
      <c r="AE41" s="26"/>
      <c r="AF41" s="83">
        <v>4</v>
      </c>
      <c r="AG41" s="24" t="s">
        <v>1161</v>
      </c>
      <c r="AH41" s="24" t="s">
        <v>1162</v>
      </c>
      <c r="AI41" s="83">
        <v>2</v>
      </c>
      <c r="AJ41" s="24" t="s">
        <v>1218</v>
      </c>
      <c r="AK41" s="83">
        <v>4</v>
      </c>
      <c r="AL41" s="83">
        <v>1920</v>
      </c>
      <c r="AM41" s="83">
        <f>IFERROR(VLOOKUP(AJ41,入力表リスト!$A$3:$B$82,2,FALSE),0)</f>
        <v>42</v>
      </c>
      <c r="AN41" s="83">
        <f t="shared" si="11"/>
        <v>322.56</v>
      </c>
      <c r="AO41" s="83">
        <f t="shared" si="2"/>
        <v>9676.7999999999993</v>
      </c>
      <c r="AP41" s="184"/>
      <c r="AQ41" s="184"/>
      <c r="AR41" s="83">
        <f t="shared" si="12"/>
        <v>322.56</v>
      </c>
      <c r="AS41" s="83">
        <f t="shared" si="3"/>
        <v>9676.7999999999993</v>
      </c>
      <c r="AT41" s="20"/>
      <c r="AU41" s="20"/>
      <c r="AV41" s="96">
        <f t="shared" si="4"/>
        <v>1920</v>
      </c>
      <c r="AW41" s="95"/>
      <c r="AX41" s="96">
        <f t="shared" si="13"/>
        <v>0</v>
      </c>
      <c r="AY41" s="96">
        <f t="shared" si="14"/>
        <v>0</v>
      </c>
      <c r="AZ41" s="96">
        <f t="shared" si="5"/>
        <v>322.56</v>
      </c>
      <c r="BA41" s="96">
        <f t="shared" si="6"/>
        <v>9676.7999999999993</v>
      </c>
      <c r="BB41" s="95"/>
      <c r="BC41" s="95"/>
      <c r="BD41" s="95"/>
      <c r="BE41" s="95">
        <f t="shared" si="15"/>
        <v>0</v>
      </c>
      <c r="BG41" s="185">
        <f t="shared" si="7"/>
        <v>4</v>
      </c>
      <c r="BH41" s="185">
        <f t="shared" si="8"/>
        <v>4</v>
      </c>
    </row>
    <row r="42" spans="1:60" s="58" customFormat="1" x14ac:dyDescent="0.45">
      <c r="A42" s="64"/>
      <c r="B42" s="48">
        <v>28</v>
      </c>
      <c r="C42" s="48"/>
      <c r="D42" s="48" t="s">
        <v>841</v>
      </c>
      <c r="E42" s="19" t="s">
        <v>840</v>
      </c>
      <c r="F42" s="3" t="s">
        <v>1188</v>
      </c>
      <c r="G42" s="4" t="s">
        <v>1193</v>
      </c>
      <c r="H42" s="83"/>
      <c r="I42" s="24"/>
      <c r="J42" s="24"/>
      <c r="K42" s="83"/>
      <c r="L42" s="24"/>
      <c r="M42" s="83"/>
      <c r="N42" s="83"/>
      <c r="O42" s="83">
        <f>IFERROR(VLOOKUP(L42,入力表リスト!$A$3:$B$82,2,FALSE),0)</f>
        <v>0</v>
      </c>
      <c r="P42" s="83">
        <f t="shared" si="9"/>
        <v>0</v>
      </c>
      <c r="Q42" s="83">
        <f t="shared" si="0"/>
        <v>0</v>
      </c>
      <c r="R42" s="26"/>
      <c r="S42" s="26"/>
      <c r="T42" s="90"/>
      <c r="U42" s="24"/>
      <c r="V42" s="24"/>
      <c r="W42" s="90"/>
      <c r="X42" s="24"/>
      <c r="Y42" s="90"/>
      <c r="Z42" s="90"/>
      <c r="AA42" s="83">
        <f>IFERROR(VLOOKUP(X42,入力表リスト!$A$3:$B$82,2,FALSE),0)</f>
        <v>0</v>
      </c>
      <c r="AB42" s="83">
        <f t="shared" si="10"/>
        <v>0</v>
      </c>
      <c r="AC42" s="83">
        <f t="shared" si="1"/>
        <v>0</v>
      </c>
      <c r="AD42" s="26"/>
      <c r="AE42" s="26"/>
      <c r="AF42" s="83">
        <v>32</v>
      </c>
      <c r="AG42" s="24" t="s">
        <v>1161</v>
      </c>
      <c r="AH42" s="24" t="s">
        <v>1162</v>
      </c>
      <c r="AI42" s="83">
        <v>16</v>
      </c>
      <c r="AJ42" s="24" t="s">
        <v>1218</v>
      </c>
      <c r="AK42" s="83">
        <v>32</v>
      </c>
      <c r="AL42" s="83">
        <v>1920</v>
      </c>
      <c r="AM42" s="83">
        <f>IFERROR(VLOOKUP(AJ42,入力表リスト!$A$3:$B$82,2,FALSE),0)</f>
        <v>42</v>
      </c>
      <c r="AN42" s="83">
        <f t="shared" si="11"/>
        <v>2580.48</v>
      </c>
      <c r="AO42" s="83">
        <f t="shared" si="2"/>
        <v>77414.399999999994</v>
      </c>
      <c r="AP42" s="184"/>
      <c r="AQ42" s="184"/>
      <c r="AR42" s="83">
        <f t="shared" si="12"/>
        <v>2580.48</v>
      </c>
      <c r="AS42" s="83">
        <f t="shared" si="3"/>
        <v>77414.399999999994</v>
      </c>
      <c r="AT42" s="20"/>
      <c r="AU42" s="20"/>
      <c r="AV42" s="96">
        <f t="shared" si="4"/>
        <v>1920</v>
      </c>
      <c r="AW42" s="95"/>
      <c r="AX42" s="96">
        <f t="shared" si="13"/>
        <v>0</v>
      </c>
      <c r="AY42" s="96">
        <f t="shared" si="14"/>
        <v>0</v>
      </c>
      <c r="AZ42" s="96">
        <f t="shared" si="5"/>
        <v>2580.48</v>
      </c>
      <c r="BA42" s="96">
        <f t="shared" si="6"/>
        <v>77414.399999999994</v>
      </c>
      <c r="BB42" s="95"/>
      <c r="BC42" s="95"/>
      <c r="BD42" s="95"/>
      <c r="BE42" s="95">
        <f t="shared" si="15"/>
        <v>0</v>
      </c>
      <c r="BG42" s="185">
        <f t="shared" si="7"/>
        <v>32</v>
      </c>
      <c r="BH42" s="185">
        <f t="shared" si="8"/>
        <v>32</v>
      </c>
    </row>
    <row r="43" spans="1:60" s="58" customFormat="1" x14ac:dyDescent="0.45">
      <c r="A43" s="64"/>
      <c r="B43" s="48">
        <v>29</v>
      </c>
      <c r="C43" s="130"/>
      <c r="D43" s="48" t="s">
        <v>841</v>
      </c>
      <c r="E43" s="19" t="s">
        <v>840</v>
      </c>
      <c r="F43" s="3" t="s">
        <v>1188</v>
      </c>
      <c r="G43" s="4" t="s">
        <v>1194</v>
      </c>
      <c r="H43" s="83"/>
      <c r="I43" s="24"/>
      <c r="J43" s="24"/>
      <c r="K43" s="83"/>
      <c r="L43" s="24"/>
      <c r="M43" s="83"/>
      <c r="N43" s="83"/>
      <c r="O43" s="83">
        <f>IFERROR(VLOOKUP(L43,入力表リスト!$A$3:$B$82,2,FALSE),0)</f>
        <v>0</v>
      </c>
      <c r="P43" s="83">
        <f t="shared" si="9"/>
        <v>0</v>
      </c>
      <c r="Q43" s="83">
        <f t="shared" si="0"/>
        <v>0</v>
      </c>
      <c r="R43" s="26"/>
      <c r="S43" s="26"/>
      <c r="T43" s="90"/>
      <c r="U43" s="24"/>
      <c r="V43" s="24"/>
      <c r="W43" s="90"/>
      <c r="X43" s="24"/>
      <c r="Y43" s="90"/>
      <c r="Z43" s="90"/>
      <c r="AA43" s="83">
        <f>IFERROR(VLOOKUP(X43,入力表リスト!$A$3:$B$82,2,FALSE),0)</f>
        <v>0</v>
      </c>
      <c r="AB43" s="83">
        <f t="shared" si="10"/>
        <v>0</v>
      </c>
      <c r="AC43" s="83">
        <f t="shared" si="1"/>
        <v>0</v>
      </c>
      <c r="AD43" s="26"/>
      <c r="AE43" s="26"/>
      <c r="AF43" s="83">
        <v>4</v>
      </c>
      <c r="AG43" s="24" t="s">
        <v>1172</v>
      </c>
      <c r="AH43" s="24" t="s">
        <v>1170</v>
      </c>
      <c r="AI43" s="83">
        <v>2</v>
      </c>
      <c r="AJ43" s="24" t="s">
        <v>1218</v>
      </c>
      <c r="AK43" s="83">
        <v>4</v>
      </c>
      <c r="AL43" s="83">
        <v>1920</v>
      </c>
      <c r="AM43" s="83">
        <f>IFERROR(VLOOKUP(AJ43,入力表リスト!$A$3:$B$82,2,FALSE),0)</f>
        <v>42</v>
      </c>
      <c r="AN43" s="83">
        <f t="shared" si="11"/>
        <v>322.56</v>
      </c>
      <c r="AO43" s="83">
        <f t="shared" si="2"/>
        <v>9676.7999999999993</v>
      </c>
      <c r="AP43" s="184"/>
      <c r="AQ43" s="184"/>
      <c r="AR43" s="83">
        <f t="shared" si="12"/>
        <v>322.56</v>
      </c>
      <c r="AS43" s="83">
        <f t="shared" si="3"/>
        <v>9676.7999999999993</v>
      </c>
      <c r="AT43" s="20"/>
      <c r="AU43" s="20"/>
      <c r="AV43" s="96">
        <f t="shared" si="4"/>
        <v>1920</v>
      </c>
      <c r="AW43" s="95"/>
      <c r="AX43" s="96">
        <f t="shared" si="13"/>
        <v>0</v>
      </c>
      <c r="AY43" s="96">
        <f t="shared" si="14"/>
        <v>0</v>
      </c>
      <c r="AZ43" s="96">
        <f t="shared" si="5"/>
        <v>322.56</v>
      </c>
      <c r="BA43" s="96">
        <f t="shared" si="6"/>
        <v>9676.7999999999993</v>
      </c>
      <c r="BB43" s="95"/>
      <c r="BC43" s="95"/>
      <c r="BD43" s="95"/>
      <c r="BE43" s="95">
        <f t="shared" si="15"/>
        <v>0</v>
      </c>
      <c r="BG43" s="185">
        <f t="shared" si="7"/>
        <v>4</v>
      </c>
      <c r="BH43" s="185">
        <f t="shared" si="8"/>
        <v>4</v>
      </c>
    </row>
    <row r="44" spans="1:60" s="58" customFormat="1" x14ac:dyDescent="0.45">
      <c r="A44" s="64"/>
      <c r="B44" s="48">
        <v>30</v>
      </c>
      <c r="C44" s="130"/>
      <c r="D44" s="48" t="s">
        <v>841</v>
      </c>
      <c r="E44" s="19" t="s">
        <v>840</v>
      </c>
      <c r="F44" s="3" t="s">
        <v>1188</v>
      </c>
      <c r="G44" s="4" t="s">
        <v>1195</v>
      </c>
      <c r="H44" s="83"/>
      <c r="I44" s="24"/>
      <c r="J44" s="24"/>
      <c r="K44" s="83"/>
      <c r="L44" s="24"/>
      <c r="M44" s="83"/>
      <c r="N44" s="83"/>
      <c r="O44" s="83">
        <f>IFERROR(VLOOKUP(L44,入力表リスト!$A$3:$B$82,2,FALSE),0)</f>
        <v>0</v>
      </c>
      <c r="P44" s="83">
        <f t="shared" si="9"/>
        <v>0</v>
      </c>
      <c r="Q44" s="83">
        <f t="shared" si="0"/>
        <v>0</v>
      </c>
      <c r="R44" s="26"/>
      <c r="S44" s="26"/>
      <c r="T44" s="90"/>
      <c r="U44" s="24"/>
      <c r="V44" s="24"/>
      <c r="W44" s="90"/>
      <c r="X44" s="24"/>
      <c r="Y44" s="90"/>
      <c r="Z44" s="90"/>
      <c r="AA44" s="83">
        <f>IFERROR(VLOOKUP(X44,入力表リスト!$A$3:$B$82,2,FALSE),0)</f>
        <v>0</v>
      </c>
      <c r="AB44" s="83">
        <f t="shared" si="10"/>
        <v>0</v>
      </c>
      <c r="AC44" s="83">
        <f t="shared" si="1"/>
        <v>0</v>
      </c>
      <c r="AD44" s="26"/>
      <c r="AE44" s="26"/>
      <c r="AF44" s="83">
        <v>56</v>
      </c>
      <c r="AG44" s="24" t="s">
        <v>1161</v>
      </c>
      <c r="AH44" s="24" t="s">
        <v>1162</v>
      </c>
      <c r="AI44" s="83">
        <v>28</v>
      </c>
      <c r="AJ44" s="24" t="s">
        <v>1218</v>
      </c>
      <c r="AK44" s="83">
        <v>56</v>
      </c>
      <c r="AL44" s="83">
        <v>1920</v>
      </c>
      <c r="AM44" s="83">
        <f>IFERROR(VLOOKUP(AJ44,入力表リスト!$A$3:$B$82,2,FALSE),0)</f>
        <v>42</v>
      </c>
      <c r="AN44" s="83">
        <f t="shared" si="11"/>
        <v>4515.84</v>
      </c>
      <c r="AO44" s="83">
        <f t="shared" si="2"/>
        <v>135475.20000000001</v>
      </c>
      <c r="AP44" s="184"/>
      <c r="AQ44" s="184"/>
      <c r="AR44" s="83">
        <f t="shared" si="12"/>
        <v>4515.84</v>
      </c>
      <c r="AS44" s="83">
        <f t="shared" si="3"/>
        <v>135475.20000000001</v>
      </c>
      <c r="AT44" s="20"/>
      <c r="AU44" s="20"/>
      <c r="AV44" s="96">
        <f t="shared" si="4"/>
        <v>1920</v>
      </c>
      <c r="AW44" s="95"/>
      <c r="AX44" s="96">
        <f t="shared" si="13"/>
        <v>0</v>
      </c>
      <c r="AY44" s="96">
        <f t="shared" si="14"/>
        <v>0</v>
      </c>
      <c r="AZ44" s="96">
        <f t="shared" si="5"/>
        <v>4515.84</v>
      </c>
      <c r="BA44" s="96">
        <f t="shared" si="6"/>
        <v>135475.20000000001</v>
      </c>
      <c r="BB44" s="95"/>
      <c r="BC44" s="95"/>
      <c r="BD44" s="95"/>
      <c r="BE44" s="95">
        <f t="shared" si="15"/>
        <v>0</v>
      </c>
      <c r="BG44" s="185">
        <f t="shared" si="7"/>
        <v>56</v>
      </c>
      <c r="BH44" s="185">
        <f t="shared" si="8"/>
        <v>56</v>
      </c>
    </row>
    <row r="45" spans="1:60" s="58" customFormat="1" x14ac:dyDescent="0.45">
      <c r="A45" s="64"/>
      <c r="B45" s="48">
        <v>31</v>
      </c>
      <c r="C45" s="130"/>
      <c r="D45" s="48" t="s">
        <v>841</v>
      </c>
      <c r="E45" s="19" t="s">
        <v>840</v>
      </c>
      <c r="F45" s="3" t="s">
        <v>1188</v>
      </c>
      <c r="G45" s="4" t="s">
        <v>1196</v>
      </c>
      <c r="H45" s="83"/>
      <c r="I45" s="24"/>
      <c r="J45" s="24"/>
      <c r="K45" s="83"/>
      <c r="L45" s="24"/>
      <c r="M45" s="83"/>
      <c r="N45" s="83"/>
      <c r="O45" s="83">
        <f>IFERROR(VLOOKUP(L45,入力表リスト!$A$3:$B$82,2,FALSE),0)</f>
        <v>0</v>
      </c>
      <c r="P45" s="83">
        <f t="shared" si="9"/>
        <v>0</v>
      </c>
      <c r="Q45" s="83">
        <f t="shared" si="0"/>
        <v>0</v>
      </c>
      <c r="R45" s="26"/>
      <c r="S45" s="26"/>
      <c r="T45" s="90"/>
      <c r="U45" s="24"/>
      <c r="V45" s="24"/>
      <c r="W45" s="90"/>
      <c r="X45" s="24"/>
      <c r="Y45" s="90"/>
      <c r="Z45" s="90"/>
      <c r="AA45" s="83">
        <f>IFERROR(VLOOKUP(X45,入力表リスト!$A$3:$B$82,2,FALSE),0)</f>
        <v>0</v>
      </c>
      <c r="AB45" s="83">
        <f t="shared" si="10"/>
        <v>0</v>
      </c>
      <c r="AC45" s="83">
        <f t="shared" si="1"/>
        <v>0</v>
      </c>
      <c r="AD45" s="26"/>
      <c r="AE45" s="26"/>
      <c r="AF45" s="83">
        <v>2</v>
      </c>
      <c r="AG45" s="24" t="s">
        <v>1161</v>
      </c>
      <c r="AH45" s="24" t="s">
        <v>1162</v>
      </c>
      <c r="AI45" s="83">
        <v>1</v>
      </c>
      <c r="AJ45" s="24" t="s">
        <v>1218</v>
      </c>
      <c r="AK45" s="83">
        <v>2</v>
      </c>
      <c r="AL45" s="83">
        <v>240</v>
      </c>
      <c r="AM45" s="83">
        <f>IFERROR(VLOOKUP(AJ45,入力表リスト!$A$3:$B$82,2,FALSE),0)</f>
        <v>42</v>
      </c>
      <c r="AN45" s="83">
        <f t="shared" si="11"/>
        <v>20.16</v>
      </c>
      <c r="AO45" s="83">
        <f t="shared" si="2"/>
        <v>604.79999999999995</v>
      </c>
      <c r="AP45" s="184"/>
      <c r="AQ45" s="184"/>
      <c r="AR45" s="83">
        <f t="shared" si="12"/>
        <v>20.16</v>
      </c>
      <c r="AS45" s="83">
        <f t="shared" si="3"/>
        <v>604.79999999999995</v>
      </c>
      <c r="AT45" s="20"/>
      <c r="AU45" s="20"/>
      <c r="AV45" s="96">
        <f t="shared" si="4"/>
        <v>240</v>
      </c>
      <c r="AW45" s="95"/>
      <c r="AX45" s="96">
        <f t="shared" si="13"/>
        <v>0</v>
      </c>
      <c r="AY45" s="96">
        <f t="shared" si="14"/>
        <v>0</v>
      </c>
      <c r="AZ45" s="96">
        <f t="shared" si="5"/>
        <v>20.16</v>
      </c>
      <c r="BA45" s="96">
        <f t="shared" si="6"/>
        <v>604.79999999999995</v>
      </c>
      <c r="BB45" s="95"/>
      <c r="BC45" s="95"/>
      <c r="BD45" s="95"/>
      <c r="BE45" s="95">
        <f t="shared" si="15"/>
        <v>0</v>
      </c>
      <c r="BG45" s="185">
        <f t="shared" si="7"/>
        <v>2</v>
      </c>
      <c r="BH45" s="185">
        <f t="shared" si="8"/>
        <v>2</v>
      </c>
    </row>
    <row r="46" spans="1:60" s="58" customFormat="1" x14ac:dyDescent="0.45">
      <c r="A46" s="64"/>
      <c r="B46" s="48">
        <v>32</v>
      </c>
      <c r="C46" s="48"/>
      <c r="D46" s="48" t="s">
        <v>841</v>
      </c>
      <c r="E46" s="19" t="s">
        <v>840</v>
      </c>
      <c r="F46" s="3" t="s">
        <v>1197</v>
      </c>
      <c r="G46" s="4" t="s">
        <v>1198</v>
      </c>
      <c r="H46" s="83"/>
      <c r="I46" s="24"/>
      <c r="J46" s="24"/>
      <c r="K46" s="83"/>
      <c r="L46" s="24"/>
      <c r="M46" s="83"/>
      <c r="N46" s="83"/>
      <c r="O46" s="83">
        <f>IFERROR(VLOOKUP(L46,入力表リスト!$A$3:$B$82,2,FALSE),0)</f>
        <v>0</v>
      </c>
      <c r="P46" s="83">
        <f t="shared" si="9"/>
        <v>0</v>
      </c>
      <c r="Q46" s="83">
        <f t="shared" si="0"/>
        <v>0</v>
      </c>
      <c r="R46" s="26"/>
      <c r="S46" s="26"/>
      <c r="T46" s="90">
        <v>15</v>
      </c>
      <c r="U46" s="24" t="s">
        <v>1217</v>
      </c>
      <c r="V46" s="24"/>
      <c r="W46" s="90">
        <v>15</v>
      </c>
      <c r="X46" s="24" t="s">
        <v>1040</v>
      </c>
      <c r="Y46" s="90">
        <v>15</v>
      </c>
      <c r="Z46" s="90">
        <v>53</v>
      </c>
      <c r="AA46" s="83">
        <f>IFERROR(VLOOKUP(X46,入力表リスト!$A$3:$B$82,2,FALSE),0)</f>
        <v>40</v>
      </c>
      <c r="AB46" s="83">
        <f t="shared" si="10"/>
        <v>31.8</v>
      </c>
      <c r="AC46" s="83">
        <f t="shared" si="1"/>
        <v>954</v>
      </c>
      <c r="AD46" s="26" t="s">
        <v>1215</v>
      </c>
      <c r="AE46" s="26"/>
      <c r="AF46" s="83"/>
      <c r="AG46" s="24"/>
      <c r="AH46" s="24"/>
      <c r="AI46" s="83"/>
      <c r="AJ46" s="24"/>
      <c r="AK46" s="83"/>
      <c r="AL46" s="83"/>
      <c r="AM46" s="83">
        <f>IFERROR(VLOOKUP(AJ46,入力表リスト!$A$3:$B$82,2,FALSE),0)</f>
        <v>0</v>
      </c>
      <c r="AN46" s="83">
        <f t="shared" si="11"/>
        <v>0</v>
      </c>
      <c r="AO46" s="83">
        <f t="shared" si="2"/>
        <v>0</v>
      </c>
      <c r="AP46" s="184"/>
      <c r="AQ46" s="184"/>
      <c r="AR46" s="83">
        <f t="shared" si="12"/>
        <v>31.8</v>
      </c>
      <c r="AS46" s="83">
        <f t="shared" si="3"/>
        <v>954</v>
      </c>
      <c r="AT46" s="20"/>
      <c r="AU46" s="20"/>
      <c r="AV46" s="96">
        <f t="shared" si="4"/>
        <v>53</v>
      </c>
      <c r="AW46" s="95"/>
      <c r="AX46" s="96">
        <f t="shared" si="13"/>
        <v>0</v>
      </c>
      <c r="AY46" s="96">
        <f t="shared" si="14"/>
        <v>0</v>
      </c>
      <c r="AZ46" s="96">
        <f t="shared" si="5"/>
        <v>31.8</v>
      </c>
      <c r="BA46" s="96">
        <f t="shared" si="6"/>
        <v>954</v>
      </c>
      <c r="BB46" s="95"/>
      <c r="BC46" s="95"/>
      <c r="BD46" s="95"/>
      <c r="BE46" s="95">
        <f t="shared" si="15"/>
        <v>0</v>
      </c>
      <c r="BG46" s="185">
        <f t="shared" si="7"/>
        <v>15</v>
      </c>
      <c r="BH46" s="185">
        <f t="shared" si="8"/>
        <v>15</v>
      </c>
    </row>
    <row r="47" spans="1:60" s="58" customFormat="1" x14ac:dyDescent="0.45">
      <c r="A47" s="64"/>
      <c r="B47" s="48">
        <v>33</v>
      </c>
      <c r="C47" s="129"/>
      <c r="D47" s="48" t="s">
        <v>841</v>
      </c>
      <c r="E47" s="19" t="s">
        <v>840</v>
      </c>
      <c r="F47" s="3" t="s">
        <v>1197</v>
      </c>
      <c r="G47" s="4" t="s">
        <v>1199</v>
      </c>
      <c r="H47" s="83"/>
      <c r="I47" s="24"/>
      <c r="J47" s="24"/>
      <c r="K47" s="83"/>
      <c r="L47" s="24"/>
      <c r="M47" s="83"/>
      <c r="N47" s="83"/>
      <c r="O47" s="83">
        <f>IFERROR(VLOOKUP(L47,入力表リスト!$A$3:$B$82,2,FALSE),0)</f>
        <v>0</v>
      </c>
      <c r="P47" s="83">
        <f t="shared" si="9"/>
        <v>0</v>
      </c>
      <c r="Q47" s="83">
        <f t="shared" si="0"/>
        <v>0</v>
      </c>
      <c r="R47" s="26"/>
      <c r="S47" s="26"/>
      <c r="T47" s="90">
        <v>3</v>
      </c>
      <c r="U47" s="24" t="s">
        <v>1217</v>
      </c>
      <c r="V47" s="24"/>
      <c r="W47" s="90">
        <v>3</v>
      </c>
      <c r="X47" s="24" t="s">
        <v>1040</v>
      </c>
      <c r="Y47" s="90">
        <v>3</v>
      </c>
      <c r="Z47" s="90">
        <v>53</v>
      </c>
      <c r="AA47" s="83">
        <f>IFERROR(VLOOKUP(X47,入力表リスト!$A$3:$B$82,2,FALSE),0)</f>
        <v>40</v>
      </c>
      <c r="AB47" s="83">
        <f t="shared" si="10"/>
        <v>6.36</v>
      </c>
      <c r="AC47" s="83">
        <f t="shared" si="1"/>
        <v>190.8</v>
      </c>
      <c r="AD47" s="26" t="s">
        <v>1216</v>
      </c>
      <c r="AE47" s="26"/>
      <c r="AF47" s="83"/>
      <c r="AG47" s="24"/>
      <c r="AH47" s="24"/>
      <c r="AI47" s="83"/>
      <c r="AJ47" s="24"/>
      <c r="AK47" s="83"/>
      <c r="AL47" s="83"/>
      <c r="AM47" s="83">
        <f>IFERROR(VLOOKUP(AJ47,入力表リスト!$A$3:$B$82,2,FALSE),0)</f>
        <v>0</v>
      </c>
      <c r="AN47" s="83">
        <f t="shared" si="11"/>
        <v>0</v>
      </c>
      <c r="AO47" s="83">
        <f t="shared" si="2"/>
        <v>0</v>
      </c>
      <c r="AP47" s="184"/>
      <c r="AQ47" s="184"/>
      <c r="AR47" s="83">
        <f t="shared" si="12"/>
        <v>6.36</v>
      </c>
      <c r="AS47" s="83">
        <f t="shared" si="3"/>
        <v>190.8</v>
      </c>
      <c r="AT47" s="20"/>
      <c r="AU47" s="20"/>
      <c r="AV47" s="96">
        <f t="shared" si="4"/>
        <v>53</v>
      </c>
      <c r="AW47" s="95"/>
      <c r="AX47" s="96">
        <f t="shared" si="13"/>
        <v>0</v>
      </c>
      <c r="AY47" s="96">
        <f t="shared" si="14"/>
        <v>0</v>
      </c>
      <c r="AZ47" s="96">
        <f t="shared" si="5"/>
        <v>6.36</v>
      </c>
      <c r="BA47" s="96">
        <f t="shared" si="6"/>
        <v>190.8</v>
      </c>
      <c r="BB47" s="95"/>
      <c r="BC47" s="95"/>
      <c r="BD47" s="95"/>
      <c r="BE47" s="95">
        <f t="shared" si="15"/>
        <v>0</v>
      </c>
      <c r="BG47" s="185">
        <f t="shared" si="7"/>
        <v>3</v>
      </c>
      <c r="BH47" s="185">
        <f t="shared" si="8"/>
        <v>3</v>
      </c>
    </row>
    <row r="48" spans="1:60" s="58" customFormat="1" x14ac:dyDescent="0.45">
      <c r="A48" s="64"/>
      <c r="B48" s="48"/>
      <c r="C48" s="130"/>
      <c r="D48" s="48"/>
      <c r="E48" s="19"/>
      <c r="F48" s="2"/>
      <c r="G48" s="4"/>
      <c r="H48" s="83"/>
      <c r="I48" s="24"/>
      <c r="J48" s="24"/>
      <c r="K48" s="83"/>
      <c r="L48" s="24"/>
      <c r="M48" s="83"/>
      <c r="N48" s="83"/>
      <c r="O48" s="83">
        <f>IFERROR(VLOOKUP(L48,入力表リスト!$A$3:$B$82,2,FALSE),0)</f>
        <v>0</v>
      </c>
      <c r="P48" s="83">
        <f t="shared" si="9"/>
        <v>0</v>
      </c>
      <c r="Q48" s="83"/>
      <c r="R48" s="26"/>
      <c r="S48" s="26"/>
      <c r="T48" s="90"/>
      <c r="U48" s="24"/>
      <c r="V48" s="24"/>
      <c r="W48" s="90"/>
      <c r="X48" s="24"/>
      <c r="Y48" s="90"/>
      <c r="Z48" s="90"/>
      <c r="AA48" s="83"/>
      <c r="AB48" s="83"/>
      <c r="AC48" s="83"/>
      <c r="AD48" s="26"/>
      <c r="AE48" s="26"/>
      <c r="AF48" s="83"/>
      <c r="AG48" s="24"/>
      <c r="AH48" s="24"/>
      <c r="AI48" s="83"/>
      <c r="AJ48" s="24"/>
      <c r="AK48" s="83"/>
      <c r="AL48" s="83"/>
      <c r="AM48" s="83"/>
      <c r="AN48" s="83"/>
      <c r="AO48" s="83"/>
      <c r="AP48" s="184"/>
      <c r="AQ48" s="184"/>
      <c r="AR48" s="83">
        <f t="shared" si="12"/>
        <v>0</v>
      </c>
      <c r="AS48" s="83">
        <f t="shared" si="3"/>
        <v>0</v>
      </c>
      <c r="AT48" s="20"/>
      <c r="AU48" s="20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G48" s="185">
        <f>SUM(BG15:BG47)</f>
        <v>314</v>
      </c>
      <c r="BH48" s="185">
        <f>SUM(BH15:BH47)</f>
        <v>314</v>
      </c>
    </row>
    <row r="49" spans="1:59" s="58" customFormat="1" x14ac:dyDescent="0.45">
      <c r="A49" s="64"/>
      <c r="B49" s="48"/>
      <c r="C49" s="130"/>
      <c r="D49" s="48"/>
      <c r="E49" s="19"/>
      <c r="F49" s="2"/>
      <c r="G49" s="4"/>
      <c r="H49" s="83"/>
      <c r="I49" s="24"/>
      <c r="J49" s="24"/>
      <c r="K49" s="83"/>
      <c r="L49" s="24"/>
      <c r="M49" s="83"/>
      <c r="N49" s="83"/>
      <c r="O49" s="83">
        <f>IFERROR(VLOOKUP(L49,入力表リスト!$A$3:$B$82,2,FALSE),0)</f>
        <v>0</v>
      </c>
      <c r="P49" s="83">
        <f t="shared" si="9"/>
        <v>0</v>
      </c>
      <c r="Q49" s="83"/>
      <c r="R49" s="26"/>
      <c r="S49" s="26"/>
      <c r="T49" s="90"/>
      <c r="U49" s="24"/>
      <c r="V49" s="24"/>
      <c r="W49" s="90"/>
      <c r="X49" s="24"/>
      <c r="Y49" s="90"/>
      <c r="Z49" s="90"/>
      <c r="AA49" s="83"/>
      <c r="AB49" s="83"/>
      <c r="AC49" s="83"/>
      <c r="AD49" s="26"/>
      <c r="AE49" s="26"/>
      <c r="AF49" s="83"/>
      <c r="AG49" s="24"/>
      <c r="AH49" s="24"/>
      <c r="AI49" s="83"/>
      <c r="AJ49" s="24"/>
      <c r="AK49" s="83"/>
      <c r="AL49" s="83"/>
      <c r="AM49" s="83"/>
      <c r="AN49" s="83"/>
      <c r="AO49" s="83"/>
      <c r="AP49" s="184"/>
      <c r="AQ49" s="184"/>
      <c r="AR49" s="83">
        <f t="shared" si="12"/>
        <v>0</v>
      </c>
      <c r="AS49" s="83">
        <f t="shared" si="3"/>
        <v>0</v>
      </c>
      <c r="AT49" s="20"/>
      <c r="AU49" s="20"/>
      <c r="AV49" s="95"/>
      <c r="AW49" s="95"/>
      <c r="AX49" s="95"/>
      <c r="AY49" s="95"/>
      <c r="AZ49" s="95"/>
      <c r="BA49" s="95"/>
      <c r="BB49" s="95"/>
      <c r="BC49" s="95"/>
      <c r="BD49" s="95"/>
      <c r="BE49" s="95"/>
    </row>
    <row r="50" spans="1:59" s="58" customFormat="1" x14ac:dyDescent="0.45">
      <c r="A50" s="64"/>
      <c r="B50" s="216" t="s">
        <v>813</v>
      </c>
      <c r="C50" s="217"/>
      <c r="D50" s="217"/>
      <c r="E50" s="217"/>
      <c r="F50" s="217"/>
      <c r="G50" s="217"/>
      <c r="H50" s="83">
        <f>SUBTOTAL(9,H15:H49)</f>
        <v>0</v>
      </c>
      <c r="I50" s="24"/>
      <c r="J50" s="24"/>
      <c r="K50" s="83">
        <f>SUBTOTAL(9,K15:K49)</f>
        <v>0</v>
      </c>
      <c r="L50" s="24"/>
      <c r="M50" s="83">
        <f>SUBTOTAL(9,M15:M49)</f>
        <v>0</v>
      </c>
      <c r="N50" s="83">
        <f>SUBTOTAL(9,N15:N49)</f>
        <v>0</v>
      </c>
      <c r="O50" s="83">
        <f>SUM(O15:O49)</f>
        <v>0</v>
      </c>
      <c r="P50" s="83">
        <f>SUM(P15:P49)</f>
        <v>0</v>
      </c>
      <c r="Q50" s="83">
        <f>SUM(Q15:Q49)</f>
        <v>0</v>
      </c>
      <c r="R50" s="180"/>
      <c r="S50" s="180"/>
      <c r="T50" s="90">
        <f>SUBTOTAL(9,T15:T49)</f>
        <v>18</v>
      </c>
      <c r="U50" s="24"/>
      <c r="V50" s="24"/>
      <c r="W50" s="90">
        <f>SUBTOTAL(9,W15:W49)</f>
        <v>18</v>
      </c>
      <c r="X50" s="24"/>
      <c r="Y50" s="90">
        <f>SUBTOTAL(9,Y15:Y49)</f>
        <v>18</v>
      </c>
      <c r="Z50" s="90">
        <f>SUBTOTAL(9,Z15:Z49)</f>
        <v>106</v>
      </c>
      <c r="AA50" s="83">
        <f>SUM(AA15:AA49)</f>
        <v>80</v>
      </c>
      <c r="AB50" s="83">
        <f>SUM(AB15:AB49)</f>
        <v>38.160000000000004</v>
      </c>
      <c r="AC50" s="83">
        <f>SUM(AC15:AC49)</f>
        <v>1144.8</v>
      </c>
      <c r="AD50" s="180"/>
      <c r="AE50" s="180"/>
      <c r="AF50" s="83">
        <f>SUBTOTAL(9,AF15:AF49)</f>
        <v>296</v>
      </c>
      <c r="AG50" s="24"/>
      <c r="AH50" s="24"/>
      <c r="AI50" s="83">
        <f>SUBTOTAL(9,AI15:AI49)</f>
        <v>154</v>
      </c>
      <c r="AJ50" s="24">
        <f>SUBTOTAL(9,AJ15:AJ49)</f>
        <v>0</v>
      </c>
      <c r="AK50" s="83">
        <f>SUBTOTAL(9,AK15:AK49)</f>
        <v>296</v>
      </c>
      <c r="AL50" s="83">
        <f>SUBTOTAL(9,AL15:AL49)</f>
        <v>30480</v>
      </c>
      <c r="AM50" s="83">
        <f>SUM(AM15:AM49)</f>
        <v>1062</v>
      </c>
      <c r="AN50" s="83">
        <f>SUM(AN15:AN49)</f>
        <v>21099.839999999997</v>
      </c>
      <c r="AO50" s="83">
        <f>SUM(AO15:AO49)</f>
        <v>632995.19999999995</v>
      </c>
      <c r="AP50" s="189"/>
      <c r="AQ50" s="189"/>
      <c r="AR50" s="83">
        <f>SUM(AR15:AR49)</f>
        <v>21137.999999999996</v>
      </c>
      <c r="AS50" s="83">
        <f>SUM(AS15:AS49)</f>
        <v>634140</v>
      </c>
      <c r="AT50" s="90"/>
      <c r="AU50" s="83">
        <f t="shared" ref="AU50:BA50" si="16">SUBTOTAL(9,AU15:AU49)</f>
        <v>0</v>
      </c>
      <c r="AV50" s="83">
        <f t="shared" si="16"/>
        <v>30586</v>
      </c>
      <c r="AW50" s="83">
        <f t="shared" si="16"/>
        <v>0</v>
      </c>
      <c r="AX50" s="83">
        <f t="shared" si="16"/>
        <v>0</v>
      </c>
      <c r="AY50" s="83">
        <f t="shared" si="16"/>
        <v>0</v>
      </c>
      <c r="AZ50" s="83">
        <f t="shared" si="16"/>
        <v>21137.999999999996</v>
      </c>
      <c r="BA50" s="83">
        <f t="shared" si="16"/>
        <v>634140</v>
      </c>
      <c r="BB50" s="83">
        <f t="shared" ref="BB50:BE50" si="17">SUBTOTAL(9,BB15:BB49)</f>
        <v>0</v>
      </c>
      <c r="BC50" s="83">
        <f t="shared" ref="BC50" si="18">SUBTOTAL(9,BC15:BC49)</f>
        <v>0</v>
      </c>
      <c r="BD50" s="83">
        <f t="shared" si="17"/>
        <v>0</v>
      </c>
      <c r="BE50" s="83">
        <f t="shared" si="17"/>
        <v>0</v>
      </c>
    </row>
    <row r="52" spans="1:59" x14ac:dyDescent="0.45">
      <c r="BF52" s="177">
        <f>SUM(P50,AB50,AN50)</f>
        <v>21137.999999999996</v>
      </c>
      <c r="BG52" s="177">
        <f>SUM(Q50,AC50,AO50)</f>
        <v>634140</v>
      </c>
    </row>
  </sheetData>
  <autoFilter ref="A14:BI14" xr:uid="{FA00E607-D748-4264-AA6E-949AD25C32F9}"/>
  <mergeCells count="25">
    <mergeCell ref="BB12:BE12"/>
    <mergeCell ref="AT13:AT14"/>
    <mergeCell ref="AT12:AY12"/>
    <mergeCell ref="AZ12:BA12"/>
    <mergeCell ref="B50:G50"/>
    <mergeCell ref="H13:H14"/>
    <mergeCell ref="R13:R14"/>
    <mergeCell ref="S13:S14"/>
    <mergeCell ref="T13:T14"/>
    <mergeCell ref="B12:B14"/>
    <mergeCell ref="F12:F14"/>
    <mergeCell ref="G12:G14"/>
    <mergeCell ref="B2:D2"/>
    <mergeCell ref="AR12:AS12"/>
    <mergeCell ref="AF12:AQ12"/>
    <mergeCell ref="AP13:AP14"/>
    <mergeCell ref="T12:AE12"/>
    <mergeCell ref="H12:S12"/>
    <mergeCell ref="C12:C14"/>
    <mergeCell ref="D12:D14"/>
    <mergeCell ref="E12:E14"/>
    <mergeCell ref="AQ13:AQ14"/>
    <mergeCell ref="AD13:AD14"/>
    <mergeCell ref="AE13:AE14"/>
    <mergeCell ref="AF13:AF14"/>
  </mergeCells>
  <phoneticPr fontId="1"/>
  <pageMargins left="0.39370078740157483" right="0.19685039370078741" top="0.74803149606299213" bottom="0.74803149606299213" header="0.31496062992125984" footer="0.31496062992125984"/>
  <pageSetup paperSize="8" scale="50" orientation="landscape" r:id="rId1"/>
  <colBreaks count="1" manualBreakCount="1">
    <brk id="3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E60F-6E50-46C6-BC03-B01B8870738C}">
  <dimension ref="A1:BL178"/>
  <sheetViews>
    <sheetView view="pageBreakPreview" zoomScale="60" zoomScaleNormal="80" workbookViewId="0">
      <pane xSplit="7" ySplit="14" topLeftCell="R149" activePane="bottomRight" state="frozen"/>
      <selection pane="topRight" activeCell="H1" sqref="H1"/>
      <selection pane="bottomLeft" activeCell="A9" sqref="A9"/>
      <selection pane="bottomRight" activeCell="A15" sqref="A15:XFD175"/>
    </sheetView>
  </sheetViews>
  <sheetFormatPr defaultColWidth="9" defaultRowHeight="18" x14ac:dyDescent="0.45"/>
  <cols>
    <col min="1" max="1" width="2.69921875" style="5" customWidth="1"/>
    <col min="2" max="3" width="5.69921875" style="5" customWidth="1"/>
    <col min="4" max="4" width="15.69921875" style="5" customWidth="1"/>
    <col min="5" max="5" width="25.69921875" style="1" customWidth="1"/>
    <col min="6" max="6" width="10.69921875" style="6" customWidth="1"/>
    <col min="7" max="7" width="15.59765625" style="1" customWidth="1"/>
    <col min="8" max="8" width="9.3984375" style="10" bestFit="1" customWidth="1"/>
    <col min="9" max="9" width="10.19921875" style="10" bestFit="1" customWidth="1"/>
    <col min="10" max="11" width="9.3984375" style="10" customWidth="1"/>
    <col min="12" max="12" width="17.69921875" style="10" customWidth="1"/>
    <col min="13" max="17" width="9.3984375" style="10" customWidth="1"/>
    <col min="18" max="18" width="20.69921875" style="9" customWidth="1"/>
    <col min="19" max="19" width="12.69921875" style="50" customWidth="1"/>
    <col min="20" max="20" width="9.3984375" style="1" bestFit="1" customWidth="1"/>
    <col min="21" max="21" width="14.19921875" style="10" bestFit="1" customWidth="1"/>
    <col min="22" max="23" width="9.3984375" style="10" customWidth="1"/>
    <col min="24" max="24" width="17.69921875" style="10" customWidth="1"/>
    <col min="25" max="29" width="9.3984375" style="10" customWidth="1"/>
    <col min="30" max="30" width="20.69921875" style="9" customWidth="1"/>
    <col min="31" max="31" width="12.69921875" style="9" customWidth="1"/>
    <col min="32" max="32" width="9.3984375" style="5" bestFit="1" customWidth="1"/>
    <col min="33" max="33" width="16.19921875" style="10" bestFit="1" customWidth="1"/>
    <col min="34" max="35" width="9.3984375" style="10" customWidth="1"/>
    <col min="36" max="36" width="17.69921875" style="10" customWidth="1"/>
    <col min="37" max="41" width="9.3984375" style="10" customWidth="1"/>
    <col min="42" max="42" width="20.69921875" style="9" customWidth="1"/>
    <col min="43" max="43" width="12.69921875" style="9" customWidth="1"/>
    <col min="44" max="45" width="9.3984375" style="10" customWidth="1"/>
    <col min="46" max="51" width="12.69921875" style="5" customWidth="1"/>
    <col min="52" max="57" width="15.69921875" style="5" customWidth="1"/>
    <col min="58" max="58" width="9" style="5"/>
    <col min="59" max="59" width="10.5" style="5" bestFit="1" customWidth="1"/>
    <col min="60" max="16384" width="9" style="5"/>
  </cols>
  <sheetData>
    <row r="1" spans="1:60" ht="30" customHeight="1" x14ac:dyDescent="0.45">
      <c r="B1" s="16" t="s">
        <v>847</v>
      </c>
      <c r="C1" s="16"/>
      <c r="F1" s="7"/>
      <c r="G1" s="7"/>
    </row>
    <row r="2" spans="1:60" s="58" customFormat="1" ht="30" customHeight="1" x14ac:dyDescent="0.45">
      <c r="B2" s="193" t="s">
        <v>1147</v>
      </c>
      <c r="C2" s="193"/>
      <c r="D2" s="193"/>
      <c r="F2" s="61"/>
      <c r="G2" s="61"/>
      <c r="H2" s="92"/>
      <c r="I2" s="92"/>
      <c r="J2" s="92"/>
      <c r="K2" s="92"/>
      <c r="L2" s="92"/>
      <c r="M2" s="92"/>
      <c r="N2" s="92"/>
      <c r="O2" s="92"/>
      <c r="P2" s="92"/>
      <c r="Q2" s="92"/>
      <c r="R2" s="63"/>
      <c r="S2" s="63"/>
      <c r="U2" s="92"/>
      <c r="V2" s="92"/>
      <c r="W2" s="92"/>
      <c r="X2" s="92"/>
      <c r="Y2" s="92"/>
      <c r="Z2" s="92"/>
      <c r="AA2" s="92"/>
      <c r="AB2" s="92"/>
      <c r="AC2" s="92"/>
      <c r="AD2" s="63"/>
      <c r="AE2" s="63"/>
      <c r="AG2" s="92"/>
      <c r="AH2" s="92"/>
      <c r="AI2" s="92"/>
      <c r="AJ2" s="92"/>
      <c r="AK2" s="92"/>
      <c r="AL2" s="92"/>
      <c r="AM2" s="92"/>
      <c r="AN2" s="92"/>
      <c r="AO2" s="92"/>
      <c r="AP2" s="63"/>
      <c r="AQ2" s="63"/>
      <c r="AR2" s="92"/>
      <c r="AS2" s="92"/>
    </row>
    <row r="3" spans="1:60" s="58" customFormat="1" ht="30" customHeight="1" x14ac:dyDescent="0.45">
      <c r="B3" s="93" t="s">
        <v>1148</v>
      </c>
      <c r="C3" s="94" t="s">
        <v>1149</v>
      </c>
      <c r="D3" s="93"/>
      <c r="F3" s="61"/>
      <c r="G3" s="61"/>
      <c r="H3" s="92"/>
      <c r="I3" s="92"/>
      <c r="J3" s="92"/>
      <c r="K3" s="92"/>
      <c r="L3" s="92"/>
      <c r="M3" s="92"/>
      <c r="N3" s="92"/>
      <c r="O3" s="92"/>
      <c r="P3" s="92"/>
      <c r="Q3" s="92"/>
      <c r="R3" s="63"/>
      <c r="S3" s="63"/>
      <c r="U3" s="92"/>
      <c r="V3" s="92"/>
      <c r="W3" s="92"/>
      <c r="X3" s="92"/>
      <c r="Y3" s="92"/>
      <c r="Z3" s="92"/>
      <c r="AA3" s="92"/>
      <c r="AB3" s="92"/>
      <c r="AC3" s="92"/>
      <c r="AD3" s="63"/>
      <c r="AE3" s="63"/>
      <c r="AG3" s="92"/>
      <c r="AH3" s="92"/>
      <c r="AI3" s="92"/>
      <c r="AJ3" s="92"/>
      <c r="AK3" s="92"/>
      <c r="AL3" s="92"/>
      <c r="AM3" s="92"/>
      <c r="AN3" s="92"/>
      <c r="AO3" s="92"/>
      <c r="AP3" s="63"/>
      <c r="AQ3" s="63"/>
      <c r="AR3" s="92"/>
      <c r="AS3" s="92"/>
    </row>
    <row r="4" spans="1:60" s="58" customFormat="1" ht="30" customHeight="1" x14ac:dyDescent="0.45">
      <c r="B4" s="93" t="s">
        <v>1150</v>
      </c>
      <c r="C4" s="94" t="s">
        <v>1151</v>
      </c>
      <c r="D4" s="93"/>
      <c r="F4" s="61"/>
      <c r="G4" s="61"/>
      <c r="H4" s="92"/>
      <c r="I4" s="92"/>
      <c r="J4" s="92"/>
      <c r="K4" s="92"/>
      <c r="L4" s="92"/>
      <c r="M4" s="92"/>
      <c r="N4" s="92"/>
      <c r="O4" s="92"/>
      <c r="P4" s="92"/>
      <c r="Q4" s="92"/>
      <c r="R4" s="63"/>
      <c r="S4" s="63"/>
      <c r="U4" s="92"/>
      <c r="V4" s="92"/>
      <c r="W4" s="92"/>
      <c r="X4" s="92"/>
      <c r="Y4" s="92"/>
      <c r="Z4" s="92"/>
      <c r="AA4" s="92"/>
      <c r="AB4" s="92"/>
      <c r="AC4" s="92"/>
      <c r="AD4" s="63"/>
      <c r="AE4" s="63"/>
      <c r="AG4" s="92"/>
      <c r="AH4" s="92"/>
      <c r="AI4" s="92"/>
      <c r="AJ4" s="92"/>
      <c r="AK4" s="92"/>
      <c r="AL4" s="92"/>
      <c r="AM4" s="92"/>
      <c r="AN4" s="92"/>
      <c r="AO4" s="92"/>
      <c r="AP4" s="63"/>
      <c r="AQ4" s="63"/>
      <c r="AR4" s="92"/>
      <c r="AS4" s="92"/>
    </row>
    <row r="5" spans="1:60" s="58" customFormat="1" ht="30" customHeight="1" x14ac:dyDescent="0.45">
      <c r="B5" s="93" t="s">
        <v>1152</v>
      </c>
      <c r="C5" s="94" t="s">
        <v>1153</v>
      </c>
      <c r="D5" s="93"/>
      <c r="F5" s="61"/>
      <c r="G5" s="61"/>
      <c r="H5" s="92"/>
      <c r="I5" s="92"/>
      <c r="J5" s="92"/>
      <c r="K5" s="92"/>
      <c r="L5" s="92"/>
      <c r="M5" s="92"/>
      <c r="N5" s="92"/>
      <c r="O5" s="92"/>
      <c r="P5" s="92"/>
      <c r="Q5" s="92"/>
      <c r="R5" s="63"/>
      <c r="S5" s="63"/>
      <c r="U5" s="92"/>
      <c r="V5" s="92"/>
      <c r="W5" s="92"/>
      <c r="X5" s="92"/>
      <c r="Y5" s="92"/>
      <c r="Z5" s="92"/>
      <c r="AA5" s="92"/>
      <c r="AB5" s="92"/>
      <c r="AC5" s="92"/>
      <c r="AD5" s="63"/>
      <c r="AE5" s="63"/>
      <c r="AG5" s="92"/>
      <c r="AH5" s="92"/>
      <c r="AI5" s="92"/>
      <c r="AJ5" s="92"/>
      <c r="AK5" s="92"/>
      <c r="AL5" s="92"/>
      <c r="AM5" s="92"/>
      <c r="AN5" s="92"/>
      <c r="AO5" s="92"/>
      <c r="AP5" s="63"/>
      <c r="AQ5" s="63"/>
      <c r="AR5" s="92"/>
      <c r="AS5" s="92"/>
    </row>
    <row r="6" spans="1:60" s="58" customFormat="1" ht="30" customHeight="1" x14ac:dyDescent="0.45">
      <c r="B6" s="93" t="s">
        <v>1154</v>
      </c>
      <c r="C6" s="94" t="s">
        <v>1257</v>
      </c>
      <c r="D6" s="93"/>
      <c r="F6" s="61"/>
      <c r="G6" s="61"/>
      <c r="H6" s="92"/>
      <c r="I6" s="92"/>
      <c r="J6" s="92"/>
      <c r="K6" s="92"/>
      <c r="L6" s="92"/>
      <c r="M6" s="92"/>
      <c r="N6" s="92"/>
      <c r="O6" s="92"/>
      <c r="P6" s="92"/>
      <c r="Q6" s="92"/>
      <c r="R6" s="63"/>
      <c r="S6" s="63"/>
      <c r="U6" s="92"/>
      <c r="V6" s="92"/>
      <c r="W6" s="92"/>
      <c r="X6" s="92"/>
      <c r="Y6" s="92"/>
      <c r="Z6" s="92"/>
      <c r="AA6" s="92"/>
      <c r="AB6" s="92"/>
      <c r="AC6" s="92"/>
      <c r="AD6" s="63"/>
      <c r="AE6" s="63"/>
      <c r="AG6" s="92"/>
      <c r="AH6" s="92"/>
      <c r="AI6" s="92"/>
      <c r="AJ6" s="92"/>
      <c r="AK6" s="92"/>
      <c r="AL6" s="92"/>
      <c r="AM6" s="92"/>
      <c r="AN6" s="92"/>
      <c r="AO6" s="92"/>
      <c r="AP6" s="63"/>
      <c r="AQ6" s="63"/>
      <c r="AR6" s="92"/>
      <c r="AS6" s="92"/>
    </row>
    <row r="7" spans="1:60" s="58" customFormat="1" ht="30" customHeight="1" x14ac:dyDescent="0.45">
      <c r="B7" s="93" t="s">
        <v>1155</v>
      </c>
      <c r="C7" s="94" t="s">
        <v>1156</v>
      </c>
      <c r="D7" s="93"/>
      <c r="F7" s="61"/>
      <c r="G7" s="61"/>
      <c r="H7" s="92"/>
      <c r="I7" s="92"/>
      <c r="J7" s="92"/>
      <c r="K7" s="92"/>
      <c r="L7" s="92"/>
      <c r="M7" s="92"/>
      <c r="N7" s="92"/>
      <c r="O7" s="92"/>
      <c r="P7" s="92"/>
      <c r="Q7" s="92"/>
      <c r="R7" s="63"/>
      <c r="S7" s="63"/>
      <c r="U7" s="92"/>
      <c r="V7" s="92"/>
      <c r="W7" s="92"/>
      <c r="X7" s="92"/>
      <c r="Y7" s="92"/>
      <c r="Z7" s="92"/>
      <c r="AA7" s="92"/>
      <c r="AB7" s="92"/>
      <c r="AC7" s="92"/>
      <c r="AD7" s="63"/>
      <c r="AE7" s="63"/>
      <c r="AG7" s="92"/>
      <c r="AH7" s="92"/>
      <c r="AI7" s="92"/>
      <c r="AJ7" s="92"/>
      <c r="AK7" s="92"/>
      <c r="AL7" s="92"/>
      <c r="AM7" s="92"/>
      <c r="AN7" s="92"/>
      <c r="AO7" s="92"/>
      <c r="AP7" s="63"/>
      <c r="AQ7" s="63"/>
      <c r="AR7" s="92"/>
      <c r="AS7" s="92"/>
    </row>
    <row r="8" spans="1:60" ht="30" customHeight="1" x14ac:dyDescent="0.45">
      <c r="B8" s="64"/>
      <c r="C8" s="16"/>
      <c r="F8" s="7"/>
      <c r="G8" s="7"/>
      <c r="AU8" s="42" t="s">
        <v>833</v>
      </c>
      <c r="AV8" s="42"/>
    </row>
    <row r="9" spans="1:60" ht="19.95" customHeight="1" x14ac:dyDescent="0.45">
      <c r="B9" s="64" t="s">
        <v>1157</v>
      </c>
      <c r="C9" s="16"/>
      <c r="F9" s="7"/>
      <c r="G9" s="7"/>
      <c r="AU9" s="5" t="s">
        <v>848</v>
      </c>
      <c r="AY9" s="43">
        <v>161646</v>
      </c>
    </row>
    <row r="10" spans="1:60" ht="19.95" customHeight="1" x14ac:dyDescent="0.45">
      <c r="B10" s="64" t="s">
        <v>1540</v>
      </c>
      <c r="C10" s="16"/>
      <c r="F10" s="7"/>
      <c r="G10" s="7"/>
      <c r="I10" s="47"/>
      <c r="U10" s="47"/>
      <c r="AG10" s="47"/>
      <c r="AU10" s="40" t="s">
        <v>832</v>
      </c>
      <c r="AV10" s="40"/>
      <c r="AW10" s="40"/>
      <c r="AX10" s="41"/>
      <c r="AY10" s="57">
        <v>30</v>
      </c>
    </row>
    <row r="11" spans="1:60" ht="19.95" customHeight="1" x14ac:dyDescent="0.45">
      <c r="B11" s="17"/>
      <c r="C11" s="16"/>
      <c r="F11" s="7"/>
      <c r="G11" s="7"/>
      <c r="I11" s="47"/>
      <c r="U11" s="47"/>
      <c r="AG11" s="47"/>
    </row>
    <row r="12" spans="1:60" x14ac:dyDescent="0.45">
      <c r="A12" s="17"/>
      <c r="B12" s="222" t="s">
        <v>0</v>
      </c>
      <c r="C12" s="222" t="s">
        <v>809</v>
      </c>
      <c r="D12" s="222" t="s">
        <v>1</v>
      </c>
      <c r="E12" s="219" t="s">
        <v>2</v>
      </c>
      <c r="F12" s="219" t="s">
        <v>843</v>
      </c>
      <c r="G12" s="219" t="s">
        <v>844</v>
      </c>
      <c r="H12" s="203" t="s">
        <v>810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5"/>
      <c r="T12" s="206" t="s">
        <v>811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  <c r="AF12" s="207" t="s">
        <v>812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8"/>
      <c r="AR12" s="206" t="s">
        <v>1061</v>
      </c>
      <c r="AS12" s="208"/>
      <c r="AT12" s="212" t="s">
        <v>815</v>
      </c>
      <c r="AU12" s="213"/>
      <c r="AV12" s="213"/>
      <c r="AW12" s="213"/>
      <c r="AX12" s="213"/>
      <c r="AY12" s="213"/>
      <c r="AZ12" s="209" t="s">
        <v>826</v>
      </c>
      <c r="BA12" s="211"/>
      <c r="BB12" s="209" t="s">
        <v>852</v>
      </c>
      <c r="BC12" s="210"/>
      <c r="BD12" s="210"/>
      <c r="BE12" s="211"/>
    </row>
    <row r="13" spans="1:60" s="8" customFormat="1" ht="32.4" customHeight="1" x14ac:dyDescent="0.45">
      <c r="A13" s="18"/>
      <c r="B13" s="223"/>
      <c r="C13" s="223"/>
      <c r="D13" s="223"/>
      <c r="E13" s="220"/>
      <c r="F13" s="220"/>
      <c r="G13" s="220"/>
      <c r="H13" s="195" t="s">
        <v>803</v>
      </c>
      <c r="I13" s="44" t="s">
        <v>857</v>
      </c>
      <c r="J13" s="44" t="s">
        <v>857</v>
      </c>
      <c r="K13" s="44" t="s">
        <v>857</v>
      </c>
      <c r="L13" s="44" t="s">
        <v>862</v>
      </c>
      <c r="M13" s="44" t="s">
        <v>861</v>
      </c>
      <c r="N13" s="46" t="s">
        <v>866</v>
      </c>
      <c r="O13" s="54" t="s">
        <v>1034</v>
      </c>
      <c r="P13" s="54" t="s">
        <v>1057</v>
      </c>
      <c r="Q13" s="54" t="s">
        <v>1059</v>
      </c>
      <c r="R13" s="197" t="s">
        <v>786</v>
      </c>
      <c r="S13" s="199" t="s">
        <v>808</v>
      </c>
      <c r="T13" s="195" t="s">
        <v>803</v>
      </c>
      <c r="U13" s="44" t="s">
        <v>857</v>
      </c>
      <c r="V13" s="44" t="s">
        <v>857</v>
      </c>
      <c r="W13" s="44" t="s">
        <v>857</v>
      </c>
      <c r="X13" s="44" t="s">
        <v>862</v>
      </c>
      <c r="Y13" s="44" t="s">
        <v>861</v>
      </c>
      <c r="Z13" s="46" t="s">
        <v>866</v>
      </c>
      <c r="AA13" s="54" t="s">
        <v>1034</v>
      </c>
      <c r="AB13" s="54" t="s">
        <v>1057</v>
      </c>
      <c r="AC13" s="54" t="s">
        <v>1059</v>
      </c>
      <c r="AD13" s="197" t="s">
        <v>786</v>
      </c>
      <c r="AE13" s="199" t="s">
        <v>808</v>
      </c>
      <c r="AF13" s="195" t="s">
        <v>803</v>
      </c>
      <c r="AG13" s="44" t="s">
        <v>857</v>
      </c>
      <c r="AH13" s="44" t="s">
        <v>857</v>
      </c>
      <c r="AI13" s="44" t="s">
        <v>857</v>
      </c>
      <c r="AJ13" s="44" t="s">
        <v>862</v>
      </c>
      <c r="AK13" s="44" t="s">
        <v>861</v>
      </c>
      <c r="AL13" s="46" t="s">
        <v>866</v>
      </c>
      <c r="AM13" s="54" t="s">
        <v>1034</v>
      </c>
      <c r="AN13" s="54" t="s">
        <v>1057</v>
      </c>
      <c r="AO13" s="54" t="s">
        <v>1059</v>
      </c>
      <c r="AP13" s="197" t="s">
        <v>786</v>
      </c>
      <c r="AQ13" s="199" t="s">
        <v>808</v>
      </c>
      <c r="AR13" s="54" t="s">
        <v>1057</v>
      </c>
      <c r="AS13" s="54" t="s">
        <v>1059</v>
      </c>
      <c r="AT13" s="214" t="s">
        <v>829</v>
      </c>
      <c r="AU13" s="29" t="s">
        <v>823</v>
      </c>
      <c r="AV13" s="29" t="s">
        <v>817</v>
      </c>
      <c r="AW13" s="29" t="s">
        <v>822</v>
      </c>
      <c r="AX13" s="29" t="s">
        <v>824</v>
      </c>
      <c r="AY13" s="29" t="s">
        <v>825</v>
      </c>
      <c r="AZ13" s="30" t="s">
        <v>831</v>
      </c>
      <c r="BA13" s="33" t="s">
        <v>830</v>
      </c>
      <c r="BB13" s="30" t="s">
        <v>854</v>
      </c>
      <c r="BC13" s="33" t="s">
        <v>855</v>
      </c>
      <c r="BD13" s="33" t="s">
        <v>1256</v>
      </c>
      <c r="BE13" s="33" t="s">
        <v>813</v>
      </c>
    </row>
    <row r="14" spans="1:60" s="8" customFormat="1" ht="19.8" x14ac:dyDescent="0.45">
      <c r="A14" s="18"/>
      <c r="B14" s="224"/>
      <c r="C14" s="224"/>
      <c r="D14" s="224"/>
      <c r="E14" s="221"/>
      <c r="F14" s="221"/>
      <c r="G14" s="221"/>
      <c r="H14" s="196"/>
      <c r="I14" s="45" t="s">
        <v>858</v>
      </c>
      <c r="J14" s="45" t="s">
        <v>859</v>
      </c>
      <c r="K14" s="45" t="s">
        <v>860</v>
      </c>
      <c r="L14" s="45" t="s">
        <v>863</v>
      </c>
      <c r="M14" s="45" t="s">
        <v>864</v>
      </c>
      <c r="N14" s="45" t="s">
        <v>865</v>
      </c>
      <c r="O14" s="55" t="s">
        <v>1035</v>
      </c>
      <c r="P14" s="55" t="s">
        <v>1058</v>
      </c>
      <c r="Q14" s="55" t="s">
        <v>1060</v>
      </c>
      <c r="R14" s="198"/>
      <c r="S14" s="200"/>
      <c r="T14" s="196"/>
      <c r="U14" s="45" t="s">
        <v>858</v>
      </c>
      <c r="V14" s="45" t="s">
        <v>859</v>
      </c>
      <c r="W14" s="45" t="s">
        <v>860</v>
      </c>
      <c r="X14" s="45" t="s">
        <v>863</v>
      </c>
      <c r="Y14" s="45" t="s">
        <v>864</v>
      </c>
      <c r="Z14" s="45" t="s">
        <v>865</v>
      </c>
      <c r="AA14" s="55" t="s">
        <v>1035</v>
      </c>
      <c r="AB14" s="55" t="s">
        <v>1058</v>
      </c>
      <c r="AC14" s="55" t="s">
        <v>1060</v>
      </c>
      <c r="AD14" s="198"/>
      <c r="AE14" s="200"/>
      <c r="AF14" s="196"/>
      <c r="AG14" s="45" t="s">
        <v>858</v>
      </c>
      <c r="AH14" s="45" t="s">
        <v>859</v>
      </c>
      <c r="AI14" s="45" t="s">
        <v>860</v>
      </c>
      <c r="AJ14" s="45" t="s">
        <v>863</v>
      </c>
      <c r="AK14" s="45" t="s">
        <v>864</v>
      </c>
      <c r="AL14" s="45" t="s">
        <v>865</v>
      </c>
      <c r="AM14" s="55" t="s">
        <v>1035</v>
      </c>
      <c r="AN14" s="55" t="s">
        <v>1058</v>
      </c>
      <c r="AO14" s="55" t="s">
        <v>1060</v>
      </c>
      <c r="AP14" s="198"/>
      <c r="AQ14" s="200"/>
      <c r="AR14" s="55" t="s">
        <v>1058</v>
      </c>
      <c r="AS14" s="55" t="s">
        <v>1060</v>
      </c>
      <c r="AT14" s="215"/>
      <c r="AU14" s="28" t="s">
        <v>816</v>
      </c>
      <c r="AV14" s="28" t="s">
        <v>818</v>
      </c>
      <c r="AW14" s="28" t="s">
        <v>819</v>
      </c>
      <c r="AX14" s="28" t="s">
        <v>820</v>
      </c>
      <c r="AY14" s="28" t="s">
        <v>821</v>
      </c>
      <c r="AZ14" s="31" t="s">
        <v>827</v>
      </c>
      <c r="BA14" s="32" t="s">
        <v>828</v>
      </c>
      <c r="BB14" s="31" t="s">
        <v>853</v>
      </c>
      <c r="BC14" s="31" t="s">
        <v>853</v>
      </c>
      <c r="BD14" s="31" t="s">
        <v>853</v>
      </c>
      <c r="BE14" s="32" t="s">
        <v>853</v>
      </c>
    </row>
    <row r="15" spans="1:60" s="58" customFormat="1" x14ac:dyDescent="0.45">
      <c r="A15" s="64"/>
      <c r="B15" s="48">
        <v>1</v>
      </c>
      <c r="C15" s="48"/>
      <c r="D15" s="48" t="s">
        <v>845</v>
      </c>
      <c r="E15" s="49" t="s">
        <v>846</v>
      </c>
      <c r="F15" s="2">
        <v>1</v>
      </c>
      <c r="G15" s="19" t="s">
        <v>902</v>
      </c>
      <c r="H15" s="83"/>
      <c r="I15" s="24"/>
      <c r="J15" s="24"/>
      <c r="K15" s="83"/>
      <c r="L15" s="24"/>
      <c r="M15" s="83"/>
      <c r="N15" s="83"/>
      <c r="O15" s="83">
        <f>IFERROR(VLOOKUP(L15,入力表リスト!$A$3:$B$82,2,FALSE),0)</f>
        <v>0</v>
      </c>
      <c r="P15" s="83">
        <f>M15*N15*O15/1000</f>
        <v>0</v>
      </c>
      <c r="Q15" s="83">
        <f t="shared" ref="Q15:Q46" si="0">P15*$AY$10</f>
        <v>0</v>
      </c>
      <c r="R15" s="26"/>
      <c r="S15" s="3"/>
      <c r="T15" s="83"/>
      <c r="U15" s="24"/>
      <c r="V15" s="24"/>
      <c r="W15" s="83"/>
      <c r="X15" s="22"/>
      <c r="Y15" s="83"/>
      <c r="Z15" s="83"/>
      <c r="AA15" s="83">
        <f>IFERROR(VLOOKUP(X15,入力表リスト!$A$3:$B$82,2,FALSE),0)</f>
        <v>0</v>
      </c>
      <c r="AB15" s="83">
        <f>Y15*Z15*AA15/1000</f>
        <v>0</v>
      </c>
      <c r="AC15" s="83">
        <f t="shared" ref="AC15:AC46" si="1">AB15*$AY$10</f>
        <v>0</v>
      </c>
      <c r="AD15" s="26"/>
      <c r="AE15" s="26"/>
      <c r="AF15" s="83">
        <v>24</v>
      </c>
      <c r="AG15" s="24" t="s">
        <v>903</v>
      </c>
      <c r="AH15" s="24"/>
      <c r="AI15" s="83">
        <v>4</v>
      </c>
      <c r="AJ15" s="22" t="s">
        <v>1044</v>
      </c>
      <c r="AK15" s="83">
        <v>24</v>
      </c>
      <c r="AL15" s="83">
        <v>240</v>
      </c>
      <c r="AM15" s="83">
        <f>IFERROR(VLOOKUP(AJ15,入力表リスト!$A$3:$B$82,2,FALSE),0)</f>
        <v>34</v>
      </c>
      <c r="AN15" s="83">
        <f>AK15*AL15*AM15/1000</f>
        <v>195.84</v>
      </c>
      <c r="AO15" s="83">
        <f t="shared" ref="AO15:AO46" si="2">AN15*$AY$10</f>
        <v>5875.2</v>
      </c>
      <c r="AP15" s="26"/>
      <c r="AQ15" s="26"/>
      <c r="AR15" s="83">
        <f>P15+AB15+AN15</f>
        <v>195.84</v>
      </c>
      <c r="AS15" s="83">
        <f t="shared" ref="AS15:AS46" si="3">AR15*$AY$10</f>
        <v>5875.2</v>
      </c>
      <c r="AT15" s="48"/>
      <c r="AU15" s="96"/>
      <c r="AV15" s="96">
        <f t="shared" ref="AV15:AV46" si="4">N15+Z15+AL15</f>
        <v>240</v>
      </c>
      <c r="AW15" s="96"/>
      <c r="AX15" s="96">
        <f>AU15*AV15*AW15/1000</f>
        <v>0</v>
      </c>
      <c r="AY15" s="96">
        <f>AX15*$AY$10</f>
        <v>0</v>
      </c>
      <c r="AZ15" s="96">
        <f t="shared" ref="AZ15:AZ46" si="5">P15+AB15+AN15-AX15</f>
        <v>195.84</v>
      </c>
      <c r="BA15" s="96">
        <f t="shared" ref="BA15:BA46" si="6">Q15+AC15+AO15-AY15</f>
        <v>5875.2</v>
      </c>
      <c r="BB15" s="96"/>
      <c r="BC15" s="96"/>
      <c r="BD15" s="96"/>
      <c r="BE15" s="96">
        <f>SUM(BB15:BD15)</f>
        <v>0</v>
      </c>
      <c r="BG15" s="58">
        <f t="shared" ref="BG15:BG46" si="7">SUM(H15,T15,AF15)</f>
        <v>24</v>
      </c>
      <c r="BH15" s="58">
        <f t="shared" ref="BH15:BH46" si="8">SUM(M15,Y15,AK15)</f>
        <v>24</v>
      </c>
    </row>
    <row r="16" spans="1:60" s="58" customFormat="1" x14ac:dyDescent="0.45">
      <c r="A16" s="64"/>
      <c r="B16" s="48">
        <v>2</v>
      </c>
      <c r="C16" s="48"/>
      <c r="D16" s="48" t="s">
        <v>845</v>
      </c>
      <c r="E16" s="49" t="s">
        <v>846</v>
      </c>
      <c r="F16" s="2">
        <v>1</v>
      </c>
      <c r="G16" s="19" t="s">
        <v>902</v>
      </c>
      <c r="H16" s="83"/>
      <c r="I16" s="24"/>
      <c r="J16" s="24"/>
      <c r="K16" s="83"/>
      <c r="L16" s="24"/>
      <c r="M16" s="83"/>
      <c r="N16" s="83"/>
      <c r="O16" s="83">
        <f>IFERROR(VLOOKUP(L16,入力表リスト!$A$3:$B$82,2,FALSE),0)</f>
        <v>0</v>
      </c>
      <c r="P16" s="83">
        <f t="shared" ref="P16:P79" si="9">M16*N16*O16/1000</f>
        <v>0</v>
      </c>
      <c r="Q16" s="83">
        <f t="shared" si="0"/>
        <v>0</v>
      </c>
      <c r="R16" s="26"/>
      <c r="S16" s="3"/>
      <c r="T16" s="83"/>
      <c r="U16" s="24"/>
      <c r="V16" s="24"/>
      <c r="W16" s="83"/>
      <c r="X16" s="22"/>
      <c r="Y16" s="83"/>
      <c r="Z16" s="83"/>
      <c r="AA16" s="83">
        <f>IFERROR(VLOOKUP(X16,入力表リスト!$A$3:$B$82,2,FALSE),0)</f>
        <v>0</v>
      </c>
      <c r="AB16" s="83">
        <f t="shared" ref="AB16:AB79" si="10">Y16*Z16*AA16/1000</f>
        <v>0</v>
      </c>
      <c r="AC16" s="83">
        <f t="shared" si="1"/>
        <v>0</v>
      </c>
      <c r="AD16" s="26"/>
      <c r="AE16" s="26"/>
      <c r="AF16" s="83">
        <v>1</v>
      </c>
      <c r="AG16" s="24" t="s">
        <v>904</v>
      </c>
      <c r="AH16" s="24"/>
      <c r="AI16" s="83">
        <v>1</v>
      </c>
      <c r="AJ16" s="22" t="s">
        <v>1038</v>
      </c>
      <c r="AK16" s="83">
        <v>1</v>
      </c>
      <c r="AL16" s="83">
        <v>240</v>
      </c>
      <c r="AM16" s="83">
        <f>IFERROR(VLOOKUP(AJ16,入力表リスト!$A$3:$B$82,2,FALSE),0)</f>
        <v>36</v>
      </c>
      <c r="AN16" s="83">
        <f t="shared" ref="AN16:AN79" si="11">AK16*AL16*AM16/1000</f>
        <v>8.64</v>
      </c>
      <c r="AO16" s="83">
        <f t="shared" si="2"/>
        <v>259.20000000000005</v>
      </c>
      <c r="AP16" s="26"/>
      <c r="AQ16" s="26"/>
      <c r="AR16" s="83">
        <f t="shared" ref="AR16:AR79" si="12">P16+AB16+AN16</f>
        <v>8.64</v>
      </c>
      <c r="AS16" s="83">
        <f t="shared" si="3"/>
        <v>259.20000000000005</v>
      </c>
      <c r="AT16" s="48"/>
      <c r="AU16" s="96"/>
      <c r="AV16" s="96">
        <f t="shared" si="4"/>
        <v>240</v>
      </c>
      <c r="AW16" s="96"/>
      <c r="AX16" s="96">
        <f t="shared" ref="AX16:AX79" si="13">AU16*AV16*AW16/1000</f>
        <v>0</v>
      </c>
      <c r="AY16" s="96">
        <f t="shared" ref="AY16:AY79" si="14">AX16*$AY$10</f>
        <v>0</v>
      </c>
      <c r="AZ16" s="96">
        <f t="shared" si="5"/>
        <v>8.64</v>
      </c>
      <c r="BA16" s="96">
        <f t="shared" si="6"/>
        <v>259.20000000000005</v>
      </c>
      <c r="BB16" s="96"/>
      <c r="BC16" s="96"/>
      <c r="BD16" s="96"/>
      <c r="BE16" s="96">
        <f t="shared" ref="BE16:BE79" si="15">SUM(BB16:BD16)</f>
        <v>0</v>
      </c>
      <c r="BG16" s="58">
        <f t="shared" si="7"/>
        <v>1</v>
      </c>
      <c r="BH16" s="58">
        <f t="shared" si="8"/>
        <v>1</v>
      </c>
    </row>
    <row r="17" spans="1:64" s="58" customFormat="1" x14ac:dyDescent="0.45">
      <c r="A17" s="64"/>
      <c r="B17" s="48">
        <v>3</v>
      </c>
      <c r="C17" s="48"/>
      <c r="D17" s="48" t="s">
        <v>845</v>
      </c>
      <c r="E17" s="49" t="s">
        <v>846</v>
      </c>
      <c r="F17" s="2">
        <v>1</v>
      </c>
      <c r="G17" s="19" t="s">
        <v>905</v>
      </c>
      <c r="H17" s="83"/>
      <c r="I17" s="24"/>
      <c r="J17" s="24"/>
      <c r="K17" s="83"/>
      <c r="L17" s="24"/>
      <c r="M17" s="83"/>
      <c r="N17" s="83"/>
      <c r="O17" s="83">
        <f>IFERROR(VLOOKUP(L17,入力表リスト!$A$3:$B$82,2,FALSE),0)</f>
        <v>0</v>
      </c>
      <c r="P17" s="83">
        <f t="shared" si="9"/>
        <v>0</v>
      </c>
      <c r="Q17" s="83">
        <f t="shared" si="0"/>
        <v>0</v>
      </c>
      <c r="R17" s="26"/>
      <c r="S17" s="3"/>
      <c r="T17" s="83"/>
      <c r="U17" s="24"/>
      <c r="V17" s="24"/>
      <c r="W17" s="83"/>
      <c r="X17" s="22"/>
      <c r="Y17" s="83"/>
      <c r="Z17" s="83"/>
      <c r="AA17" s="83">
        <f>IFERROR(VLOOKUP(X17,入力表リスト!$A$3:$B$82,2,FALSE),0)</f>
        <v>0</v>
      </c>
      <c r="AB17" s="83">
        <f t="shared" si="10"/>
        <v>0</v>
      </c>
      <c r="AC17" s="83">
        <f t="shared" si="1"/>
        <v>0</v>
      </c>
      <c r="AD17" s="26"/>
      <c r="AE17" s="26"/>
      <c r="AF17" s="83">
        <v>2</v>
      </c>
      <c r="AG17" s="24" t="s">
        <v>906</v>
      </c>
      <c r="AH17" s="24"/>
      <c r="AI17" s="83">
        <v>1</v>
      </c>
      <c r="AJ17" s="22" t="s">
        <v>1000</v>
      </c>
      <c r="AK17" s="83">
        <v>2</v>
      </c>
      <c r="AL17" s="83">
        <v>240</v>
      </c>
      <c r="AM17" s="83">
        <f>IFERROR(VLOOKUP(AJ17,入力表リスト!$A$3:$B$82,2,FALSE),0)</f>
        <v>42</v>
      </c>
      <c r="AN17" s="83">
        <f t="shared" si="11"/>
        <v>20.16</v>
      </c>
      <c r="AO17" s="83">
        <f t="shared" si="2"/>
        <v>604.79999999999995</v>
      </c>
      <c r="AP17" s="26"/>
      <c r="AQ17" s="26"/>
      <c r="AR17" s="83">
        <f t="shared" si="12"/>
        <v>20.16</v>
      </c>
      <c r="AS17" s="83">
        <f t="shared" si="3"/>
        <v>604.79999999999995</v>
      </c>
      <c r="AT17" s="48"/>
      <c r="AU17" s="96"/>
      <c r="AV17" s="96">
        <f t="shared" si="4"/>
        <v>240</v>
      </c>
      <c r="AW17" s="96"/>
      <c r="AX17" s="96">
        <f t="shared" si="13"/>
        <v>0</v>
      </c>
      <c r="AY17" s="96">
        <f t="shared" si="14"/>
        <v>0</v>
      </c>
      <c r="AZ17" s="96">
        <f t="shared" si="5"/>
        <v>20.16</v>
      </c>
      <c r="BA17" s="96">
        <f t="shared" si="6"/>
        <v>604.79999999999995</v>
      </c>
      <c r="BB17" s="96"/>
      <c r="BC17" s="96"/>
      <c r="BD17" s="96"/>
      <c r="BE17" s="96">
        <f t="shared" si="15"/>
        <v>0</v>
      </c>
      <c r="BG17" s="58">
        <f t="shared" si="7"/>
        <v>2</v>
      </c>
      <c r="BH17" s="58">
        <f t="shared" si="8"/>
        <v>2</v>
      </c>
    </row>
    <row r="18" spans="1:64" s="58" customFormat="1" x14ac:dyDescent="0.45">
      <c r="A18" s="64"/>
      <c r="B18" s="48">
        <v>4</v>
      </c>
      <c r="C18" s="48"/>
      <c r="D18" s="48" t="s">
        <v>845</v>
      </c>
      <c r="E18" s="49" t="s">
        <v>846</v>
      </c>
      <c r="F18" s="2">
        <v>1</v>
      </c>
      <c r="G18" s="19" t="s">
        <v>905</v>
      </c>
      <c r="H18" s="83"/>
      <c r="I18" s="24"/>
      <c r="J18" s="24"/>
      <c r="K18" s="83"/>
      <c r="L18" s="24"/>
      <c r="M18" s="83"/>
      <c r="N18" s="83"/>
      <c r="O18" s="83">
        <f>IFERROR(VLOOKUP(L18,入力表リスト!$A$3:$B$82,2,FALSE),0)</f>
        <v>0</v>
      </c>
      <c r="P18" s="83">
        <f t="shared" si="9"/>
        <v>0</v>
      </c>
      <c r="Q18" s="83">
        <f t="shared" si="0"/>
        <v>0</v>
      </c>
      <c r="R18" s="26"/>
      <c r="S18" s="3"/>
      <c r="T18" s="83"/>
      <c r="U18" s="24"/>
      <c r="V18" s="24"/>
      <c r="W18" s="83"/>
      <c r="X18" s="22"/>
      <c r="Y18" s="83"/>
      <c r="Z18" s="83"/>
      <c r="AA18" s="83">
        <f>IFERROR(VLOOKUP(X18,入力表リスト!$A$3:$B$82,2,FALSE),0)</f>
        <v>0</v>
      </c>
      <c r="AB18" s="83">
        <f t="shared" si="10"/>
        <v>0</v>
      </c>
      <c r="AC18" s="83">
        <f t="shared" si="1"/>
        <v>0</v>
      </c>
      <c r="AD18" s="26"/>
      <c r="AE18" s="26"/>
      <c r="AF18" s="83">
        <v>1</v>
      </c>
      <c r="AG18" s="24" t="s">
        <v>1312</v>
      </c>
      <c r="AH18" s="24"/>
      <c r="AI18" s="83">
        <v>1</v>
      </c>
      <c r="AJ18" s="22" t="s">
        <v>1039</v>
      </c>
      <c r="AK18" s="83">
        <v>1</v>
      </c>
      <c r="AL18" s="83">
        <v>240</v>
      </c>
      <c r="AM18" s="83">
        <f>IFERROR(VLOOKUP(AJ18,入力表リスト!$A$3:$B$82,2,FALSE),0)</f>
        <v>22</v>
      </c>
      <c r="AN18" s="83">
        <f t="shared" si="11"/>
        <v>5.28</v>
      </c>
      <c r="AO18" s="83">
        <f t="shared" si="2"/>
        <v>158.4</v>
      </c>
      <c r="AP18" s="26"/>
      <c r="AQ18" s="26"/>
      <c r="AR18" s="83">
        <f t="shared" si="12"/>
        <v>5.28</v>
      </c>
      <c r="AS18" s="83">
        <f t="shared" si="3"/>
        <v>158.4</v>
      </c>
      <c r="AT18" s="48"/>
      <c r="AU18" s="96"/>
      <c r="AV18" s="96">
        <f t="shared" si="4"/>
        <v>240</v>
      </c>
      <c r="AW18" s="96"/>
      <c r="AX18" s="96">
        <f t="shared" si="13"/>
        <v>0</v>
      </c>
      <c r="AY18" s="96">
        <f t="shared" si="14"/>
        <v>0</v>
      </c>
      <c r="AZ18" s="96">
        <f t="shared" si="5"/>
        <v>5.28</v>
      </c>
      <c r="BA18" s="96">
        <f t="shared" si="6"/>
        <v>158.4</v>
      </c>
      <c r="BB18" s="96"/>
      <c r="BC18" s="96"/>
      <c r="BD18" s="96"/>
      <c r="BE18" s="96">
        <f t="shared" si="15"/>
        <v>0</v>
      </c>
      <c r="BG18" s="58">
        <f t="shared" si="7"/>
        <v>1</v>
      </c>
      <c r="BH18" s="58">
        <f t="shared" si="8"/>
        <v>1</v>
      </c>
    </row>
    <row r="19" spans="1:64" s="60" customFormat="1" x14ac:dyDescent="0.45">
      <c r="A19" s="64"/>
      <c r="B19" s="48">
        <v>5</v>
      </c>
      <c r="C19" s="130"/>
      <c r="D19" s="48" t="s">
        <v>845</v>
      </c>
      <c r="E19" s="49" t="s">
        <v>846</v>
      </c>
      <c r="F19" s="2">
        <v>1</v>
      </c>
      <c r="G19" s="19" t="s">
        <v>907</v>
      </c>
      <c r="H19" s="83"/>
      <c r="I19" s="24"/>
      <c r="J19" s="24"/>
      <c r="K19" s="83"/>
      <c r="L19" s="24"/>
      <c r="M19" s="83"/>
      <c r="N19" s="83"/>
      <c r="O19" s="83">
        <f>IFERROR(VLOOKUP(L19,入力表リスト!$A$3:$B$82,2,FALSE),0)</f>
        <v>0</v>
      </c>
      <c r="P19" s="83">
        <f t="shared" si="9"/>
        <v>0</v>
      </c>
      <c r="Q19" s="83">
        <f t="shared" si="0"/>
        <v>0</v>
      </c>
      <c r="R19" s="26"/>
      <c r="S19" s="3"/>
      <c r="T19" s="83"/>
      <c r="U19" s="24"/>
      <c r="V19" s="24"/>
      <c r="W19" s="83"/>
      <c r="X19" s="22"/>
      <c r="Y19" s="83"/>
      <c r="Z19" s="83"/>
      <c r="AA19" s="83">
        <f>IFERROR(VLOOKUP(X19,入力表リスト!$A$3:$B$82,2,FALSE),0)</f>
        <v>0</v>
      </c>
      <c r="AB19" s="83">
        <f t="shared" si="10"/>
        <v>0</v>
      </c>
      <c r="AC19" s="83">
        <f t="shared" si="1"/>
        <v>0</v>
      </c>
      <c r="AD19" s="26"/>
      <c r="AE19" s="26"/>
      <c r="AF19" s="83">
        <v>4</v>
      </c>
      <c r="AG19" s="24" t="s">
        <v>908</v>
      </c>
      <c r="AH19" s="24"/>
      <c r="AI19" s="83">
        <v>2</v>
      </c>
      <c r="AJ19" s="22" t="s">
        <v>1000</v>
      </c>
      <c r="AK19" s="83">
        <v>4</v>
      </c>
      <c r="AL19" s="83">
        <v>240</v>
      </c>
      <c r="AM19" s="83">
        <f>IFERROR(VLOOKUP(AJ19,入力表リスト!$A$3:$B$82,2,FALSE),0)</f>
        <v>42</v>
      </c>
      <c r="AN19" s="83">
        <f t="shared" si="11"/>
        <v>40.32</v>
      </c>
      <c r="AO19" s="83">
        <f t="shared" si="2"/>
        <v>1209.5999999999999</v>
      </c>
      <c r="AP19" s="26"/>
      <c r="AQ19" s="26"/>
      <c r="AR19" s="83">
        <f t="shared" si="12"/>
        <v>40.32</v>
      </c>
      <c r="AS19" s="83">
        <f t="shared" si="3"/>
        <v>1209.5999999999999</v>
      </c>
      <c r="AT19" s="48"/>
      <c r="AU19" s="96"/>
      <c r="AV19" s="96">
        <f t="shared" si="4"/>
        <v>240</v>
      </c>
      <c r="AW19" s="96"/>
      <c r="AX19" s="96">
        <f t="shared" si="13"/>
        <v>0</v>
      </c>
      <c r="AY19" s="96">
        <f t="shared" si="14"/>
        <v>0</v>
      </c>
      <c r="AZ19" s="96">
        <f t="shared" si="5"/>
        <v>40.32</v>
      </c>
      <c r="BA19" s="96">
        <f t="shared" si="6"/>
        <v>1209.5999999999999</v>
      </c>
      <c r="BB19" s="96"/>
      <c r="BC19" s="96"/>
      <c r="BD19" s="96"/>
      <c r="BE19" s="96">
        <f t="shared" si="15"/>
        <v>0</v>
      </c>
      <c r="BG19" s="58">
        <f t="shared" si="7"/>
        <v>4</v>
      </c>
      <c r="BH19" s="58">
        <f t="shared" si="8"/>
        <v>4</v>
      </c>
      <c r="BI19" s="58"/>
      <c r="BK19" s="58"/>
      <c r="BL19" s="58"/>
    </row>
    <row r="20" spans="1:64" s="60" customFormat="1" x14ac:dyDescent="0.45">
      <c r="A20" s="64"/>
      <c r="B20" s="48">
        <v>6</v>
      </c>
      <c r="C20" s="130"/>
      <c r="D20" s="48" t="s">
        <v>845</v>
      </c>
      <c r="E20" s="49" t="s">
        <v>846</v>
      </c>
      <c r="F20" s="2">
        <v>1</v>
      </c>
      <c r="G20" s="19" t="s">
        <v>907</v>
      </c>
      <c r="H20" s="83"/>
      <c r="I20" s="24"/>
      <c r="J20" s="24"/>
      <c r="K20" s="83"/>
      <c r="L20" s="24"/>
      <c r="M20" s="83"/>
      <c r="N20" s="83"/>
      <c r="O20" s="83">
        <f>IFERROR(VLOOKUP(L20,入力表リスト!$A$3:$B$82,2,FALSE),0)</f>
        <v>0</v>
      </c>
      <c r="P20" s="83">
        <f t="shared" si="9"/>
        <v>0</v>
      </c>
      <c r="Q20" s="83">
        <f t="shared" si="0"/>
        <v>0</v>
      </c>
      <c r="R20" s="26"/>
      <c r="S20" s="3"/>
      <c r="T20" s="83"/>
      <c r="U20" s="24"/>
      <c r="V20" s="24"/>
      <c r="W20" s="83"/>
      <c r="X20" s="22"/>
      <c r="Y20" s="83"/>
      <c r="Z20" s="83"/>
      <c r="AA20" s="83">
        <f>IFERROR(VLOOKUP(X20,入力表リスト!$A$3:$B$82,2,FALSE),0)</f>
        <v>0</v>
      </c>
      <c r="AB20" s="83">
        <f t="shared" si="10"/>
        <v>0</v>
      </c>
      <c r="AC20" s="83">
        <f t="shared" si="1"/>
        <v>0</v>
      </c>
      <c r="AD20" s="26"/>
      <c r="AE20" s="26"/>
      <c r="AF20" s="83">
        <v>2</v>
      </c>
      <c r="AG20" s="24" t="s">
        <v>1312</v>
      </c>
      <c r="AH20" s="24"/>
      <c r="AI20" s="83">
        <v>2</v>
      </c>
      <c r="AJ20" s="22" t="s">
        <v>1039</v>
      </c>
      <c r="AK20" s="83">
        <v>2</v>
      </c>
      <c r="AL20" s="83">
        <v>240</v>
      </c>
      <c r="AM20" s="83">
        <f>IFERROR(VLOOKUP(AJ20,入力表リスト!$A$3:$B$82,2,FALSE),0)</f>
        <v>22</v>
      </c>
      <c r="AN20" s="83">
        <f t="shared" si="11"/>
        <v>10.56</v>
      </c>
      <c r="AO20" s="83">
        <f t="shared" si="2"/>
        <v>316.8</v>
      </c>
      <c r="AP20" s="26"/>
      <c r="AQ20" s="26"/>
      <c r="AR20" s="83">
        <f t="shared" si="12"/>
        <v>10.56</v>
      </c>
      <c r="AS20" s="83">
        <f t="shared" si="3"/>
        <v>316.8</v>
      </c>
      <c r="AT20" s="48"/>
      <c r="AU20" s="96"/>
      <c r="AV20" s="96">
        <f t="shared" si="4"/>
        <v>240</v>
      </c>
      <c r="AW20" s="96"/>
      <c r="AX20" s="96">
        <f t="shared" si="13"/>
        <v>0</v>
      </c>
      <c r="AY20" s="96">
        <f t="shared" si="14"/>
        <v>0</v>
      </c>
      <c r="AZ20" s="96">
        <f t="shared" si="5"/>
        <v>10.56</v>
      </c>
      <c r="BA20" s="96">
        <f t="shared" si="6"/>
        <v>316.8</v>
      </c>
      <c r="BB20" s="96"/>
      <c r="BC20" s="96"/>
      <c r="BD20" s="96"/>
      <c r="BE20" s="96">
        <f t="shared" si="15"/>
        <v>0</v>
      </c>
      <c r="BG20" s="58">
        <f t="shared" si="7"/>
        <v>2</v>
      </c>
      <c r="BH20" s="58">
        <f t="shared" si="8"/>
        <v>2</v>
      </c>
      <c r="BI20" s="58"/>
      <c r="BK20" s="58"/>
      <c r="BL20" s="58"/>
    </row>
    <row r="21" spans="1:64" s="60" customFormat="1" x14ac:dyDescent="0.45">
      <c r="A21" s="64"/>
      <c r="B21" s="48">
        <v>7</v>
      </c>
      <c r="C21" s="130"/>
      <c r="D21" s="48" t="s">
        <v>845</v>
      </c>
      <c r="E21" s="49" t="s">
        <v>846</v>
      </c>
      <c r="F21" s="2">
        <v>1</v>
      </c>
      <c r="G21" s="19" t="s">
        <v>907</v>
      </c>
      <c r="H21" s="83"/>
      <c r="I21" s="24"/>
      <c r="J21" s="24"/>
      <c r="K21" s="83"/>
      <c r="L21" s="24"/>
      <c r="M21" s="83"/>
      <c r="N21" s="83"/>
      <c r="O21" s="83">
        <f>IFERROR(VLOOKUP(L21,入力表リスト!$A$3:$B$82,2,FALSE),0)</f>
        <v>0</v>
      </c>
      <c r="P21" s="83">
        <f t="shared" si="9"/>
        <v>0</v>
      </c>
      <c r="Q21" s="83">
        <f t="shared" si="0"/>
        <v>0</v>
      </c>
      <c r="R21" s="26"/>
      <c r="S21" s="3"/>
      <c r="T21" s="83"/>
      <c r="U21" s="24"/>
      <c r="V21" s="24"/>
      <c r="W21" s="83"/>
      <c r="X21" s="22"/>
      <c r="Y21" s="83"/>
      <c r="Z21" s="83"/>
      <c r="AA21" s="83">
        <f>IFERROR(VLOOKUP(X21,入力表リスト!$A$3:$B$82,2,FALSE),0)</f>
        <v>0</v>
      </c>
      <c r="AB21" s="83">
        <f t="shared" si="10"/>
        <v>0</v>
      </c>
      <c r="AC21" s="83">
        <f t="shared" si="1"/>
        <v>0</v>
      </c>
      <c r="AD21" s="26"/>
      <c r="AE21" s="26"/>
      <c r="AF21" s="83">
        <v>1</v>
      </c>
      <c r="AG21" s="24" t="s">
        <v>904</v>
      </c>
      <c r="AH21" s="24"/>
      <c r="AI21" s="83">
        <v>1</v>
      </c>
      <c r="AJ21" s="22" t="s">
        <v>1045</v>
      </c>
      <c r="AK21" s="83">
        <v>1</v>
      </c>
      <c r="AL21" s="83">
        <v>240</v>
      </c>
      <c r="AM21" s="83">
        <f>IFERROR(VLOOKUP(AJ21,入力表リスト!$A$3:$B$82,2,FALSE),0)</f>
        <v>18</v>
      </c>
      <c r="AN21" s="83">
        <f t="shared" si="11"/>
        <v>4.32</v>
      </c>
      <c r="AO21" s="83">
        <f t="shared" si="2"/>
        <v>129.60000000000002</v>
      </c>
      <c r="AP21" s="26"/>
      <c r="AQ21" s="26"/>
      <c r="AR21" s="83">
        <f t="shared" si="12"/>
        <v>4.32</v>
      </c>
      <c r="AS21" s="83">
        <f t="shared" si="3"/>
        <v>129.60000000000002</v>
      </c>
      <c r="AT21" s="48"/>
      <c r="AU21" s="96"/>
      <c r="AV21" s="96">
        <f t="shared" si="4"/>
        <v>240</v>
      </c>
      <c r="AW21" s="96"/>
      <c r="AX21" s="96">
        <f t="shared" si="13"/>
        <v>0</v>
      </c>
      <c r="AY21" s="96">
        <f t="shared" si="14"/>
        <v>0</v>
      </c>
      <c r="AZ21" s="96">
        <f t="shared" si="5"/>
        <v>4.32</v>
      </c>
      <c r="BA21" s="96">
        <f t="shared" si="6"/>
        <v>129.60000000000002</v>
      </c>
      <c r="BB21" s="96"/>
      <c r="BC21" s="96"/>
      <c r="BD21" s="96"/>
      <c r="BE21" s="96">
        <f t="shared" si="15"/>
        <v>0</v>
      </c>
      <c r="BG21" s="58">
        <f t="shared" si="7"/>
        <v>1</v>
      </c>
      <c r="BH21" s="58">
        <f t="shared" si="8"/>
        <v>1</v>
      </c>
      <c r="BI21" s="58"/>
      <c r="BK21" s="58"/>
      <c r="BL21" s="58"/>
    </row>
    <row r="22" spans="1:64" s="60" customFormat="1" x14ac:dyDescent="0.45">
      <c r="A22" s="64"/>
      <c r="B22" s="48">
        <v>8</v>
      </c>
      <c r="C22" s="130"/>
      <c r="D22" s="48" t="s">
        <v>845</v>
      </c>
      <c r="E22" s="49" t="s">
        <v>846</v>
      </c>
      <c r="F22" s="2">
        <v>1</v>
      </c>
      <c r="G22" s="19" t="s">
        <v>909</v>
      </c>
      <c r="H22" s="83"/>
      <c r="I22" s="24"/>
      <c r="J22" s="24"/>
      <c r="K22" s="83"/>
      <c r="L22" s="24"/>
      <c r="M22" s="83"/>
      <c r="N22" s="83"/>
      <c r="O22" s="83">
        <f>IFERROR(VLOOKUP(L22,入力表リスト!$A$3:$B$82,2,FALSE),0)</f>
        <v>0</v>
      </c>
      <c r="P22" s="83">
        <f t="shared" si="9"/>
        <v>0</v>
      </c>
      <c r="Q22" s="83">
        <f t="shared" si="0"/>
        <v>0</v>
      </c>
      <c r="R22" s="26"/>
      <c r="S22" s="3"/>
      <c r="T22" s="83"/>
      <c r="U22" s="24"/>
      <c r="V22" s="24"/>
      <c r="W22" s="83"/>
      <c r="X22" s="22"/>
      <c r="Y22" s="83"/>
      <c r="Z22" s="83"/>
      <c r="AA22" s="83">
        <f>IFERROR(VLOOKUP(X22,入力表リスト!$A$3:$B$82,2,FALSE),0)</f>
        <v>0</v>
      </c>
      <c r="AB22" s="83">
        <f t="shared" si="10"/>
        <v>0</v>
      </c>
      <c r="AC22" s="83">
        <f t="shared" si="1"/>
        <v>0</v>
      </c>
      <c r="AD22" s="26"/>
      <c r="AE22" s="26"/>
      <c r="AF22" s="83">
        <v>1</v>
      </c>
      <c r="AG22" s="24" t="s">
        <v>973</v>
      </c>
      <c r="AH22" s="24"/>
      <c r="AI22" s="83">
        <v>1</v>
      </c>
      <c r="AJ22" s="22" t="s">
        <v>1000</v>
      </c>
      <c r="AK22" s="83">
        <v>1</v>
      </c>
      <c r="AL22" s="83">
        <v>0</v>
      </c>
      <c r="AM22" s="83">
        <f>IFERROR(VLOOKUP(AJ22,入力表リスト!$A$3:$B$82,2,FALSE),0)</f>
        <v>42</v>
      </c>
      <c r="AN22" s="83">
        <f t="shared" si="11"/>
        <v>0</v>
      </c>
      <c r="AO22" s="83">
        <f t="shared" si="2"/>
        <v>0</v>
      </c>
      <c r="AP22" s="26"/>
      <c r="AQ22" s="26"/>
      <c r="AR22" s="83">
        <f t="shared" si="12"/>
        <v>0</v>
      </c>
      <c r="AS22" s="83">
        <f t="shared" si="3"/>
        <v>0</v>
      </c>
      <c r="AT22" s="48"/>
      <c r="AU22" s="96"/>
      <c r="AV22" s="96">
        <f t="shared" si="4"/>
        <v>0</v>
      </c>
      <c r="AW22" s="96"/>
      <c r="AX22" s="96">
        <f t="shared" si="13"/>
        <v>0</v>
      </c>
      <c r="AY22" s="96">
        <f t="shared" si="14"/>
        <v>0</v>
      </c>
      <c r="AZ22" s="96">
        <f t="shared" si="5"/>
        <v>0</v>
      </c>
      <c r="BA22" s="96">
        <f t="shared" si="6"/>
        <v>0</v>
      </c>
      <c r="BB22" s="96"/>
      <c r="BC22" s="96"/>
      <c r="BD22" s="96"/>
      <c r="BE22" s="96">
        <f t="shared" si="15"/>
        <v>0</v>
      </c>
      <c r="BG22" s="58">
        <f t="shared" si="7"/>
        <v>1</v>
      </c>
      <c r="BH22" s="58">
        <f t="shared" si="8"/>
        <v>1</v>
      </c>
      <c r="BI22" s="58"/>
      <c r="BK22" s="58"/>
      <c r="BL22" s="58"/>
    </row>
    <row r="23" spans="1:64" s="60" customFormat="1" x14ac:dyDescent="0.45">
      <c r="A23" s="64"/>
      <c r="B23" s="48">
        <v>9</v>
      </c>
      <c r="C23" s="130"/>
      <c r="D23" s="48" t="s">
        <v>845</v>
      </c>
      <c r="E23" s="49" t="s">
        <v>846</v>
      </c>
      <c r="F23" s="2">
        <v>1</v>
      </c>
      <c r="G23" s="19" t="s">
        <v>909</v>
      </c>
      <c r="H23" s="83"/>
      <c r="I23" s="24"/>
      <c r="J23" s="24"/>
      <c r="K23" s="83"/>
      <c r="L23" s="24"/>
      <c r="M23" s="83"/>
      <c r="N23" s="83"/>
      <c r="O23" s="83">
        <f>IFERROR(VLOOKUP(L23,入力表リスト!$A$3:$B$82,2,FALSE),0)</f>
        <v>0</v>
      </c>
      <c r="P23" s="83">
        <f t="shared" si="9"/>
        <v>0</v>
      </c>
      <c r="Q23" s="83">
        <f t="shared" si="0"/>
        <v>0</v>
      </c>
      <c r="R23" s="26"/>
      <c r="S23" s="3"/>
      <c r="T23" s="83"/>
      <c r="U23" s="24"/>
      <c r="V23" s="24"/>
      <c r="W23" s="83"/>
      <c r="X23" s="22"/>
      <c r="Y23" s="83"/>
      <c r="Z23" s="83"/>
      <c r="AA23" s="83">
        <f>IFERROR(VLOOKUP(X23,入力表リスト!$A$3:$B$82,2,FALSE),0)</f>
        <v>0</v>
      </c>
      <c r="AB23" s="83">
        <f t="shared" si="10"/>
        <v>0</v>
      </c>
      <c r="AC23" s="83">
        <f t="shared" si="1"/>
        <v>0</v>
      </c>
      <c r="AD23" s="26"/>
      <c r="AE23" s="26"/>
      <c r="AF23" s="83">
        <v>1</v>
      </c>
      <c r="AG23" s="24" t="s">
        <v>973</v>
      </c>
      <c r="AH23" s="24"/>
      <c r="AI23" s="83">
        <v>1</v>
      </c>
      <c r="AJ23" s="22" t="s">
        <v>1000</v>
      </c>
      <c r="AK23" s="83">
        <v>1</v>
      </c>
      <c r="AL23" s="83">
        <v>0</v>
      </c>
      <c r="AM23" s="83">
        <f>IFERROR(VLOOKUP(AJ23,入力表リスト!$A$3:$B$82,2,FALSE),0)</f>
        <v>42</v>
      </c>
      <c r="AN23" s="83">
        <f t="shared" si="11"/>
        <v>0</v>
      </c>
      <c r="AO23" s="83">
        <f t="shared" si="2"/>
        <v>0</v>
      </c>
      <c r="AP23" s="26"/>
      <c r="AQ23" s="26"/>
      <c r="AR23" s="83">
        <f t="shared" si="12"/>
        <v>0</v>
      </c>
      <c r="AS23" s="83">
        <f t="shared" si="3"/>
        <v>0</v>
      </c>
      <c r="AT23" s="48"/>
      <c r="AU23" s="96"/>
      <c r="AV23" s="96">
        <f t="shared" si="4"/>
        <v>0</v>
      </c>
      <c r="AW23" s="96"/>
      <c r="AX23" s="96">
        <f t="shared" si="13"/>
        <v>0</v>
      </c>
      <c r="AY23" s="96">
        <f t="shared" si="14"/>
        <v>0</v>
      </c>
      <c r="AZ23" s="96">
        <f t="shared" si="5"/>
        <v>0</v>
      </c>
      <c r="BA23" s="96">
        <f t="shared" si="6"/>
        <v>0</v>
      </c>
      <c r="BB23" s="96"/>
      <c r="BC23" s="96"/>
      <c r="BD23" s="96"/>
      <c r="BE23" s="96">
        <f t="shared" si="15"/>
        <v>0</v>
      </c>
      <c r="BG23" s="58">
        <f t="shared" si="7"/>
        <v>1</v>
      </c>
      <c r="BH23" s="58">
        <f t="shared" si="8"/>
        <v>1</v>
      </c>
      <c r="BI23" s="58"/>
      <c r="BK23" s="58"/>
      <c r="BL23" s="58"/>
    </row>
    <row r="24" spans="1:64" s="60" customFormat="1" x14ac:dyDescent="0.45">
      <c r="A24" s="64"/>
      <c r="B24" s="48">
        <v>10</v>
      </c>
      <c r="C24" s="130"/>
      <c r="D24" s="48" t="s">
        <v>845</v>
      </c>
      <c r="E24" s="49" t="s">
        <v>846</v>
      </c>
      <c r="F24" s="2">
        <v>1</v>
      </c>
      <c r="G24" s="19" t="s">
        <v>911</v>
      </c>
      <c r="H24" s="83"/>
      <c r="I24" s="24"/>
      <c r="J24" s="24"/>
      <c r="K24" s="83"/>
      <c r="L24" s="24"/>
      <c r="M24" s="83"/>
      <c r="N24" s="83"/>
      <c r="O24" s="83">
        <f>IFERROR(VLOOKUP(L24,入力表リスト!$A$3:$B$82,2,FALSE),0)</f>
        <v>0</v>
      </c>
      <c r="P24" s="83">
        <f t="shared" si="9"/>
        <v>0</v>
      </c>
      <c r="Q24" s="83">
        <f t="shared" si="0"/>
        <v>0</v>
      </c>
      <c r="R24" s="26"/>
      <c r="S24" s="3"/>
      <c r="T24" s="83"/>
      <c r="U24" s="24"/>
      <c r="V24" s="24"/>
      <c r="W24" s="83"/>
      <c r="X24" s="22"/>
      <c r="Y24" s="83"/>
      <c r="Z24" s="83"/>
      <c r="AA24" s="83">
        <f>IFERROR(VLOOKUP(X24,入力表リスト!$A$3:$B$82,2,FALSE),0)</f>
        <v>0</v>
      </c>
      <c r="AB24" s="83">
        <f t="shared" si="10"/>
        <v>0</v>
      </c>
      <c r="AC24" s="83">
        <f t="shared" si="1"/>
        <v>0</v>
      </c>
      <c r="AD24" s="26"/>
      <c r="AE24" s="26"/>
      <c r="AF24" s="83">
        <v>2</v>
      </c>
      <c r="AG24" s="24" t="s">
        <v>973</v>
      </c>
      <c r="AH24" s="24"/>
      <c r="AI24" s="83">
        <v>2</v>
      </c>
      <c r="AJ24" s="22" t="s">
        <v>1000</v>
      </c>
      <c r="AK24" s="83">
        <v>2</v>
      </c>
      <c r="AL24" s="83">
        <v>0</v>
      </c>
      <c r="AM24" s="83">
        <f>IFERROR(VLOOKUP(AJ24,入力表リスト!$A$3:$B$82,2,FALSE),0)</f>
        <v>42</v>
      </c>
      <c r="AN24" s="83">
        <f t="shared" si="11"/>
        <v>0</v>
      </c>
      <c r="AO24" s="83">
        <f t="shared" si="2"/>
        <v>0</v>
      </c>
      <c r="AP24" s="26"/>
      <c r="AQ24" s="26"/>
      <c r="AR24" s="83">
        <f t="shared" si="12"/>
        <v>0</v>
      </c>
      <c r="AS24" s="83">
        <f t="shared" si="3"/>
        <v>0</v>
      </c>
      <c r="AT24" s="48"/>
      <c r="AU24" s="96"/>
      <c r="AV24" s="96">
        <f t="shared" si="4"/>
        <v>0</v>
      </c>
      <c r="AW24" s="96"/>
      <c r="AX24" s="96">
        <f t="shared" si="13"/>
        <v>0</v>
      </c>
      <c r="AY24" s="96">
        <f t="shared" si="14"/>
        <v>0</v>
      </c>
      <c r="AZ24" s="96">
        <f t="shared" si="5"/>
        <v>0</v>
      </c>
      <c r="BA24" s="96">
        <f t="shared" si="6"/>
        <v>0</v>
      </c>
      <c r="BB24" s="96"/>
      <c r="BC24" s="96"/>
      <c r="BD24" s="96"/>
      <c r="BE24" s="96">
        <f t="shared" si="15"/>
        <v>0</v>
      </c>
      <c r="BG24" s="58">
        <f t="shared" si="7"/>
        <v>2</v>
      </c>
      <c r="BH24" s="58">
        <f t="shared" si="8"/>
        <v>2</v>
      </c>
      <c r="BI24" s="58"/>
      <c r="BK24" s="58"/>
      <c r="BL24" s="58"/>
    </row>
    <row r="25" spans="1:64" s="60" customFormat="1" x14ac:dyDescent="0.45">
      <c r="A25" s="64"/>
      <c r="B25" s="48">
        <v>11</v>
      </c>
      <c r="C25" s="130"/>
      <c r="D25" s="48" t="s">
        <v>845</v>
      </c>
      <c r="E25" s="49" t="s">
        <v>846</v>
      </c>
      <c r="F25" s="2">
        <v>1</v>
      </c>
      <c r="G25" s="19" t="s">
        <v>912</v>
      </c>
      <c r="H25" s="83"/>
      <c r="I25" s="24"/>
      <c r="J25" s="24"/>
      <c r="K25" s="83"/>
      <c r="L25" s="24"/>
      <c r="M25" s="83"/>
      <c r="N25" s="83"/>
      <c r="O25" s="83">
        <f>IFERROR(VLOOKUP(L25,入力表リスト!$A$3:$B$82,2,FALSE),0)</f>
        <v>0</v>
      </c>
      <c r="P25" s="83">
        <f t="shared" si="9"/>
        <v>0</v>
      </c>
      <c r="Q25" s="83">
        <f t="shared" si="0"/>
        <v>0</v>
      </c>
      <c r="R25" s="26"/>
      <c r="S25" s="3"/>
      <c r="T25" s="83"/>
      <c r="U25" s="24"/>
      <c r="V25" s="24"/>
      <c r="W25" s="83"/>
      <c r="X25" s="22"/>
      <c r="Y25" s="83"/>
      <c r="Z25" s="83"/>
      <c r="AA25" s="83">
        <f>IFERROR(VLOOKUP(X25,入力表リスト!$A$3:$B$82,2,FALSE),0)</f>
        <v>0</v>
      </c>
      <c r="AB25" s="83">
        <f t="shared" si="10"/>
        <v>0</v>
      </c>
      <c r="AC25" s="83">
        <f t="shared" si="1"/>
        <v>0</v>
      </c>
      <c r="AD25" s="26"/>
      <c r="AE25" s="26"/>
      <c r="AF25" s="83">
        <v>2</v>
      </c>
      <c r="AG25" s="24" t="s">
        <v>908</v>
      </c>
      <c r="AH25" s="24"/>
      <c r="AI25" s="83">
        <v>1</v>
      </c>
      <c r="AJ25" s="22" t="s">
        <v>1000</v>
      </c>
      <c r="AK25" s="83">
        <v>2</v>
      </c>
      <c r="AL25" s="83">
        <v>2880</v>
      </c>
      <c r="AM25" s="83">
        <f>IFERROR(VLOOKUP(AJ25,入力表リスト!$A$3:$B$82,2,FALSE),0)</f>
        <v>42</v>
      </c>
      <c r="AN25" s="83">
        <f t="shared" si="11"/>
        <v>241.92</v>
      </c>
      <c r="AO25" s="83">
        <f t="shared" si="2"/>
        <v>7257.5999999999995</v>
      </c>
      <c r="AP25" s="26"/>
      <c r="AQ25" s="26"/>
      <c r="AR25" s="83">
        <f t="shared" si="12"/>
        <v>241.92</v>
      </c>
      <c r="AS25" s="83">
        <f t="shared" si="3"/>
        <v>7257.5999999999995</v>
      </c>
      <c r="AT25" s="48"/>
      <c r="AU25" s="96"/>
      <c r="AV25" s="96">
        <f t="shared" si="4"/>
        <v>2880</v>
      </c>
      <c r="AW25" s="96"/>
      <c r="AX25" s="96">
        <f t="shared" si="13"/>
        <v>0</v>
      </c>
      <c r="AY25" s="96">
        <f t="shared" si="14"/>
        <v>0</v>
      </c>
      <c r="AZ25" s="96">
        <f t="shared" si="5"/>
        <v>241.92</v>
      </c>
      <c r="BA25" s="96">
        <f t="shared" si="6"/>
        <v>7257.5999999999995</v>
      </c>
      <c r="BB25" s="96"/>
      <c r="BC25" s="96"/>
      <c r="BD25" s="96"/>
      <c r="BE25" s="96">
        <f t="shared" si="15"/>
        <v>0</v>
      </c>
      <c r="BG25" s="58">
        <f t="shared" si="7"/>
        <v>2</v>
      </c>
      <c r="BH25" s="58">
        <f t="shared" si="8"/>
        <v>2</v>
      </c>
      <c r="BI25" s="58"/>
      <c r="BK25" s="58"/>
      <c r="BL25" s="58"/>
    </row>
    <row r="26" spans="1:64" s="58" customFormat="1" x14ac:dyDescent="0.45">
      <c r="A26" s="64"/>
      <c r="B26" s="20">
        <v>12</v>
      </c>
      <c r="C26" s="20"/>
      <c r="D26" s="20" t="s">
        <v>845</v>
      </c>
      <c r="E26" s="19" t="s">
        <v>846</v>
      </c>
      <c r="F26" s="2">
        <v>1</v>
      </c>
      <c r="G26" s="19" t="s">
        <v>912</v>
      </c>
      <c r="H26" s="83"/>
      <c r="I26" s="24"/>
      <c r="J26" s="24"/>
      <c r="K26" s="83"/>
      <c r="L26" s="24"/>
      <c r="M26" s="83"/>
      <c r="N26" s="83"/>
      <c r="O26" s="83">
        <f>IFERROR(VLOOKUP(L26,入力表リスト!$A$3:$B$82,2,FALSE),0)</f>
        <v>0</v>
      </c>
      <c r="P26" s="83">
        <f t="shared" si="9"/>
        <v>0</v>
      </c>
      <c r="Q26" s="83">
        <f t="shared" si="0"/>
        <v>0</v>
      </c>
      <c r="R26" s="26"/>
      <c r="S26" s="3"/>
      <c r="T26" s="83"/>
      <c r="U26" s="24"/>
      <c r="V26" s="24"/>
      <c r="W26" s="83"/>
      <c r="X26" s="22"/>
      <c r="Y26" s="83"/>
      <c r="Z26" s="83"/>
      <c r="AA26" s="83">
        <f>IFERROR(VLOOKUP(X26,入力表リスト!$A$3:$B$82,2,FALSE),0)</f>
        <v>0</v>
      </c>
      <c r="AB26" s="83">
        <f t="shared" si="10"/>
        <v>0</v>
      </c>
      <c r="AC26" s="83">
        <f t="shared" si="1"/>
        <v>0</v>
      </c>
      <c r="AD26" s="26"/>
      <c r="AE26" s="26"/>
      <c r="AF26" s="83">
        <v>1</v>
      </c>
      <c r="AG26" s="24" t="s">
        <v>913</v>
      </c>
      <c r="AH26" s="24"/>
      <c r="AI26" s="83">
        <v>1</v>
      </c>
      <c r="AJ26" s="22" t="s">
        <v>914</v>
      </c>
      <c r="AK26" s="83">
        <v>1</v>
      </c>
      <c r="AL26" s="83">
        <v>2880</v>
      </c>
      <c r="AM26" s="83">
        <f>IFERROR(VLOOKUP(AJ26,入力表リスト!$A$3:$B$82,2,FALSE),0)</f>
        <v>0</v>
      </c>
      <c r="AN26" s="83">
        <f t="shared" si="11"/>
        <v>0</v>
      </c>
      <c r="AO26" s="83">
        <f t="shared" si="2"/>
        <v>0</v>
      </c>
      <c r="AP26" s="123" t="s">
        <v>1158</v>
      </c>
      <c r="AQ26" s="26"/>
      <c r="AR26" s="83">
        <f t="shared" si="12"/>
        <v>0</v>
      </c>
      <c r="AS26" s="83">
        <f t="shared" si="3"/>
        <v>0</v>
      </c>
      <c r="AT26" s="48"/>
      <c r="AU26" s="96"/>
      <c r="AV26" s="96">
        <f t="shared" si="4"/>
        <v>2880</v>
      </c>
      <c r="AW26" s="96"/>
      <c r="AX26" s="96">
        <f t="shared" si="13"/>
        <v>0</v>
      </c>
      <c r="AY26" s="96">
        <f t="shared" si="14"/>
        <v>0</v>
      </c>
      <c r="AZ26" s="96">
        <f t="shared" si="5"/>
        <v>0</v>
      </c>
      <c r="BA26" s="96">
        <f t="shared" si="6"/>
        <v>0</v>
      </c>
      <c r="BB26" s="96"/>
      <c r="BC26" s="96"/>
      <c r="BD26" s="96"/>
      <c r="BE26" s="96">
        <f t="shared" si="15"/>
        <v>0</v>
      </c>
      <c r="BG26" s="58">
        <f t="shared" si="7"/>
        <v>1</v>
      </c>
      <c r="BH26" s="58">
        <f t="shared" si="8"/>
        <v>1</v>
      </c>
    </row>
    <row r="27" spans="1:64" s="58" customFormat="1" x14ac:dyDescent="0.45">
      <c r="A27" s="64"/>
      <c r="B27" s="48">
        <v>13</v>
      </c>
      <c r="C27" s="48"/>
      <c r="D27" s="48" t="s">
        <v>845</v>
      </c>
      <c r="E27" s="49" t="s">
        <v>846</v>
      </c>
      <c r="F27" s="2">
        <v>1</v>
      </c>
      <c r="G27" s="19" t="s">
        <v>915</v>
      </c>
      <c r="H27" s="83"/>
      <c r="I27" s="24"/>
      <c r="J27" s="24"/>
      <c r="K27" s="83"/>
      <c r="L27" s="24"/>
      <c r="M27" s="83"/>
      <c r="N27" s="83"/>
      <c r="O27" s="83">
        <f>IFERROR(VLOOKUP(L27,入力表リスト!$A$3:$B$82,2,FALSE),0)</f>
        <v>0</v>
      </c>
      <c r="P27" s="83">
        <f t="shared" si="9"/>
        <v>0</v>
      </c>
      <c r="Q27" s="83">
        <f t="shared" si="0"/>
        <v>0</v>
      </c>
      <c r="R27" s="26"/>
      <c r="S27" s="3"/>
      <c r="T27" s="83"/>
      <c r="U27" s="24"/>
      <c r="V27" s="24"/>
      <c r="W27" s="83"/>
      <c r="X27" s="22"/>
      <c r="Y27" s="83"/>
      <c r="Z27" s="83"/>
      <c r="AA27" s="83">
        <f>IFERROR(VLOOKUP(X27,入力表リスト!$A$3:$B$82,2,FALSE),0)</f>
        <v>0</v>
      </c>
      <c r="AB27" s="83">
        <f t="shared" si="10"/>
        <v>0</v>
      </c>
      <c r="AC27" s="83">
        <f t="shared" si="1"/>
        <v>0</v>
      </c>
      <c r="AD27" s="26"/>
      <c r="AE27" s="26"/>
      <c r="AF27" s="83">
        <v>14</v>
      </c>
      <c r="AG27" s="24" t="s">
        <v>916</v>
      </c>
      <c r="AH27" s="24"/>
      <c r="AI27" s="83">
        <v>7</v>
      </c>
      <c r="AJ27" s="22" t="s">
        <v>1000</v>
      </c>
      <c r="AK27" s="83">
        <v>14</v>
      </c>
      <c r="AL27" s="83">
        <v>240</v>
      </c>
      <c r="AM27" s="83">
        <f>IFERROR(VLOOKUP(AJ27,入力表リスト!$A$3:$B$82,2,FALSE),0)</f>
        <v>42</v>
      </c>
      <c r="AN27" s="83">
        <f t="shared" si="11"/>
        <v>141.12</v>
      </c>
      <c r="AO27" s="83">
        <f t="shared" si="2"/>
        <v>4233.6000000000004</v>
      </c>
      <c r="AP27" s="26"/>
      <c r="AQ27" s="26"/>
      <c r="AR27" s="83">
        <f t="shared" si="12"/>
        <v>141.12</v>
      </c>
      <c r="AS27" s="83">
        <f t="shared" si="3"/>
        <v>4233.6000000000004</v>
      </c>
      <c r="AT27" s="48"/>
      <c r="AU27" s="96"/>
      <c r="AV27" s="96">
        <f t="shared" si="4"/>
        <v>240</v>
      </c>
      <c r="AW27" s="96"/>
      <c r="AX27" s="96">
        <f t="shared" si="13"/>
        <v>0</v>
      </c>
      <c r="AY27" s="96">
        <f t="shared" si="14"/>
        <v>0</v>
      </c>
      <c r="AZ27" s="96">
        <f t="shared" si="5"/>
        <v>141.12</v>
      </c>
      <c r="BA27" s="96">
        <f t="shared" si="6"/>
        <v>4233.6000000000004</v>
      </c>
      <c r="BB27" s="96"/>
      <c r="BC27" s="96"/>
      <c r="BD27" s="96"/>
      <c r="BE27" s="96">
        <f t="shared" si="15"/>
        <v>0</v>
      </c>
      <c r="BG27" s="58">
        <f t="shared" si="7"/>
        <v>14</v>
      </c>
      <c r="BH27" s="58">
        <f t="shared" si="8"/>
        <v>14</v>
      </c>
    </row>
    <row r="28" spans="1:64" s="58" customFormat="1" x14ac:dyDescent="0.45">
      <c r="A28" s="64"/>
      <c r="B28" s="20">
        <v>14</v>
      </c>
      <c r="C28" s="20"/>
      <c r="D28" s="20" t="s">
        <v>845</v>
      </c>
      <c r="E28" s="19" t="s">
        <v>846</v>
      </c>
      <c r="F28" s="2">
        <v>1</v>
      </c>
      <c r="G28" s="19" t="s">
        <v>915</v>
      </c>
      <c r="H28" s="83"/>
      <c r="I28" s="24"/>
      <c r="J28" s="24"/>
      <c r="K28" s="83"/>
      <c r="L28" s="24"/>
      <c r="M28" s="83"/>
      <c r="N28" s="83"/>
      <c r="O28" s="83">
        <f>IFERROR(VLOOKUP(L28,入力表リスト!$A$3:$B$82,2,FALSE),0)</f>
        <v>0</v>
      </c>
      <c r="P28" s="83">
        <f t="shared" si="9"/>
        <v>0</v>
      </c>
      <c r="Q28" s="83">
        <f t="shared" si="0"/>
        <v>0</v>
      </c>
      <c r="R28" s="26"/>
      <c r="S28" s="3"/>
      <c r="T28" s="83"/>
      <c r="U28" s="24"/>
      <c r="V28" s="24"/>
      <c r="W28" s="83"/>
      <c r="X28" s="22"/>
      <c r="Y28" s="83"/>
      <c r="Z28" s="83"/>
      <c r="AA28" s="83">
        <f>IFERROR(VLOOKUP(X28,入力表リスト!$A$3:$B$82,2,FALSE),0)</f>
        <v>0</v>
      </c>
      <c r="AB28" s="83">
        <f t="shared" si="10"/>
        <v>0</v>
      </c>
      <c r="AC28" s="83">
        <f t="shared" si="1"/>
        <v>0</v>
      </c>
      <c r="AD28" s="26"/>
      <c r="AE28" s="26"/>
      <c r="AF28" s="83">
        <v>1</v>
      </c>
      <c r="AG28" s="24" t="s">
        <v>917</v>
      </c>
      <c r="AH28" s="24"/>
      <c r="AI28" s="83">
        <v>1</v>
      </c>
      <c r="AJ28" s="22" t="s">
        <v>914</v>
      </c>
      <c r="AK28" s="83">
        <v>1</v>
      </c>
      <c r="AL28" s="83">
        <v>240</v>
      </c>
      <c r="AM28" s="83">
        <f>IFERROR(VLOOKUP(AJ28,入力表リスト!$A$3:$B$82,2,FALSE),0)</f>
        <v>0</v>
      </c>
      <c r="AN28" s="83">
        <f t="shared" si="11"/>
        <v>0</v>
      </c>
      <c r="AO28" s="83">
        <f t="shared" si="2"/>
        <v>0</v>
      </c>
      <c r="AP28" s="123" t="s">
        <v>1158</v>
      </c>
      <c r="AQ28" s="26"/>
      <c r="AR28" s="83">
        <f t="shared" si="12"/>
        <v>0</v>
      </c>
      <c r="AS28" s="83">
        <f t="shared" si="3"/>
        <v>0</v>
      </c>
      <c r="AT28" s="48"/>
      <c r="AU28" s="96"/>
      <c r="AV28" s="96">
        <f t="shared" si="4"/>
        <v>240</v>
      </c>
      <c r="AW28" s="96"/>
      <c r="AX28" s="96">
        <f t="shared" si="13"/>
        <v>0</v>
      </c>
      <c r="AY28" s="96">
        <f t="shared" si="14"/>
        <v>0</v>
      </c>
      <c r="AZ28" s="96">
        <f t="shared" si="5"/>
        <v>0</v>
      </c>
      <c r="BA28" s="96">
        <f t="shared" si="6"/>
        <v>0</v>
      </c>
      <c r="BB28" s="96"/>
      <c r="BC28" s="96"/>
      <c r="BD28" s="96"/>
      <c r="BE28" s="96">
        <f t="shared" si="15"/>
        <v>0</v>
      </c>
      <c r="BG28" s="58">
        <f t="shared" si="7"/>
        <v>1</v>
      </c>
      <c r="BH28" s="58">
        <f t="shared" si="8"/>
        <v>1</v>
      </c>
    </row>
    <row r="29" spans="1:64" s="58" customFormat="1" x14ac:dyDescent="0.45">
      <c r="A29" s="64"/>
      <c r="B29" s="48">
        <v>15</v>
      </c>
      <c r="C29" s="48"/>
      <c r="D29" s="48" t="s">
        <v>845</v>
      </c>
      <c r="E29" s="49" t="s">
        <v>846</v>
      </c>
      <c r="F29" s="2">
        <v>1</v>
      </c>
      <c r="G29" s="19" t="s">
        <v>915</v>
      </c>
      <c r="H29" s="83"/>
      <c r="I29" s="24"/>
      <c r="J29" s="24"/>
      <c r="K29" s="83"/>
      <c r="L29" s="24"/>
      <c r="M29" s="83"/>
      <c r="N29" s="83"/>
      <c r="O29" s="83">
        <f>IFERROR(VLOOKUP(L29,入力表リスト!$A$3:$B$82,2,FALSE),0)</f>
        <v>0</v>
      </c>
      <c r="P29" s="83">
        <f t="shared" si="9"/>
        <v>0</v>
      </c>
      <c r="Q29" s="83">
        <f t="shared" si="0"/>
        <v>0</v>
      </c>
      <c r="R29" s="26"/>
      <c r="S29" s="3"/>
      <c r="T29" s="83"/>
      <c r="U29" s="24"/>
      <c r="V29" s="24"/>
      <c r="W29" s="83"/>
      <c r="X29" s="22"/>
      <c r="Y29" s="83"/>
      <c r="Z29" s="83"/>
      <c r="AA29" s="83">
        <f>IFERROR(VLOOKUP(X29,入力表リスト!$A$3:$B$82,2,FALSE),0)</f>
        <v>0</v>
      </c>
      <c r="AB29" s="83">
        <f t="shared" si="10"/>
        <v>0</v>
      </c>
      <c r="AC29" s="83">
        <f t="shared" si="1"/>
        <v>0</v>
      </c>
      <c r="AD29" s="26"/>
      <c r="AE29" s="26"/>
      <c r="AF29" s="83">
        <v>2</v>
      </c>
      <c r="AG29" s="24" t="s">
        <v>916</v>
      </c>
      <c r="AH29" s="24"/>
      <c r="AI29" s="83">
        <v>1</v>
      </c>
      <c r="AJ29" s="22" t="s">
        <v>1000</v>
      </c>
      <c r="AK29" s="83">
        <v>2</v>
      </c>
      <c r="AL29" s="83">
        <v>240</v>
      </c>
      <c r="AM29" s="83">
        <f>IFERROR(VLOOKUP(AJ29,入力表リスト!$A$3:$B$82,2,FALSE),0)</f>
        <v>42</v>
      </c>
      <c r="AN29" s="83">
        <f t="shared" si="11"/>
        <v>20.16</v>
      </c>
      <c r="AO29" s="83">
        <f t="shared" si="2"/>
        <v>604.79999999999995</v>
      </c>
      <c r="AP29" s="26"/>
      <c r="AQ29" s="26"/>
      <c r="AR29" s="83">
        <f t="shared" si="12"/>
        <v>20.16</v>
      </c>
      <c r="AS29" s="83">
        <f t="shared" si="3"/>
        <v>604.79999999999995</v>
      </c>
      <c r="AT29" s="48"/>
      <c r="AU29" s="96"/>
      <c r="AV29" s="96">
        <f t="shared" si="4"/>
        <v>240</v>
      </c>
      <c r="AW29" s="96"/>
      <c r="AX29" s="96">
        <f t="shared" si="13"/>
        <v>0</v>
      </c>
      <c r="AY29" s="96">
        <f t="shared" si="14"/>
        <v>0</v>
      </c>
      <c r="AZ29" s="96">
        <f t="shared" si="5"/>
        <v>20.16</v>
      </c>
      <c r="BA29" s="96">
        <f t="shared" si="6"/>
        <v>604.79999999999995</v>
      </c>
      <c r="BB29" s="96"/>
      <c r="BC29" s="96"/>
      <c r="BD29" s="96"/>
      <c r="BE29" s="96">
        <f t="shared" si="15"/>
        <v>0</v>
      </c>
      <c r="BG29" s="58">
        <f t="shared" si="7"/>
        <v>2</v>
      </c>
      <c r="BH29" s="58">
        <f t="shared" si="8"/>
        <v>2</v>
      </c>
    </row>
    <row r="30" spans="1:64" s="58" customFormat="1" x14ac:dyDescent="0.45">
      <c r="A30" s="64"/>
      <c r="B30" s="48">
        <v>16</v>
      </c>
      <c r="C30" s="48"/>
      <c r="D30" s="48" t="s">
        <v>845</v>
      </c>
      <c r="E30" s="49" t="s">
        <v>846</v>
      </c>
      <c r="F30" s="2">
        <v>1</v>
      </c>
      <c r="G30" s="19" t="s">
        <v>918</v>
      </c>
      <c r="H30" s="83"/>
      <c r="I30" s="24"/>
      <c r="J30" s="24"/>
      <c r="K30" s="83"/>
      <c r="L30" s="24"/>
      <c r="M30" s="83"/>
      <c r="N30" s="83"/>
      <c r="O30" s="83">
        <f>IFERROR(VLOOKUP(L30,入力表リスト!$A$3:$B$82,2,FALSE),0)</f>
        <v>0</v>
      </c>
      <c r="P30" s="83">
        <f t="shared" si="9"/>
        <v>0</v>
      </c>
      <c r="Q30" s="83">
        <f t="shared" si="0"/>
        <v>0</v>
      </c>
      <c r="R30" s="26"/>
      <c r="S30" s="3"/>
      <c r="T30" s="83"/>
      <c r="U30" s="24"/>
      <c r="V30" s="24"/>
      <c r="W30" s="83"/>
      <c r="X30" s="22"/>
      <c r="Y30" s="83"/>
      <c r="Z30" s="83"/>
      <c r="AA30" s="83">
        <f>IFERROR(VLOOKUP(X30,入力表リスト!$A$3:$B$82,2,FALSE),0)</f>
        <v>0</v>
      </c>
      <c r="AB30" s="83">
        <f t="shared" si="10"/>
        <v>0</v>
      </c>
      <c r="AC30" s="83">
        <f t="shared" si="1"/>
        <v>0</v>
      </c>
      <c r="AD30" s="26"/>
      <c r="AE30" s="26"/>
      <c r="AF30" s="83">
        <v>6</v>
      </c>
      <c r="AG30" s="24" t="s">
        <v>906</v>
      </c>
      <c r="AH30" s="24"/>
      <c r="AI30" s="83">
        <v>3</v>
      </c>
      <c r="AJ30" s="22" t="s">
        <v>1000</v>
      </c>
      <c r="AK30" s="83">
        <v>6</v>
      </c>
      <c r="AL30" s="83">
        <v>240</v>
      </c>
      <c r="AM30" s="83">
        <f>IFERROR(VLOOKUP(AJ30,入力表リスト!$A$3:$B$82,2,FALSE),0)</f>
        <v>42</v>
      </c>
      <c r="AN30" s="83">
        <f t="shared" si="11"/>
        <v>60.48</v>
      </c>
      <c r="AO30" s="83">
        <f t="shared" si="2"/>
        <v>1814.3999999999999</v>
      </c>
      <c r="AP30" s="26"/>
      <c r="AQ30" s="26"/>
      <c r="AR30" s="83">
        <f t="shared" si="12"/>
        <v>60.48</v>
      </c>
      <c r="AS30" s="83">
        <f t="shared" si="3"/>
        <v>1814.3999999999999</v>
      </c>
      <c r="AT30" s="48"/>
      <c r="AU30" s="96"/>
      <c r="AV30" s="96">
        <f t="shared" si="4"/>
        <v>240</v>
      </c>
      <c r="AW30" s="96"/>
      <c r="AX30" s="96">
        <f t="shared" si="13"/>
        <v>0</v>
      </c>
      <c r="AY30" s="96">
        <f t="shared" si="14"/>
        <v>0</v>
      </c>
      <c r="AZ30" s="96">
        <f t="shared" si="5"/>
        <v>60.48</v>
      </c>
      <c r="BA30" s="96">
        <f t="shared" si="6"/>
        <v>1814.3999999999999</v>
      </c>
      <c r="BB30" s="96"/>
      <c r="BC30" s="96"/>
      <c r="BD30" s="96"/>
      <c r="BE30" s="96">
        <f t="shared" si="15"/>
        <v>0</v>
      </c>
      <c r="BG30" s="58">
        <f t="shared" si="7"/>
        <v>6</v>
      </c>
      <c r="BH30" s="58">
        <f t="shared" si="8"/>
        <v>6</v>
      </c>
    </row>
    <row r="31" spans="1:64" s="58" customFormat="1" x14ac:dyDescent="0.45">
      <c r="A31" s="64"/>
      <c r="B31" s="20">
        <v>17</v>
      </c>
      <c r="C31" s="20"/>
      <c r="D31" s="20" t="s">
        <v>845</v>
      </c>
      <c r="E31" s="19" t="s">
        <v>846</v>
      </c>
      <c r="F31" s="2">
        <v>1</v>
      </c>
      <c r="G31" s="19" t="s">
        <v>918</v>
      </c>
      <c r="H31" s="83"/>
      <c r="I31" s="24"/>
      <c r="J31" s="24"/>
      <c r="K31" s="83"/>
      <c r="L31" s="24"/>
      <c r="M31" s="83"/>
      <c r="N31" s="83"/>
      <c r="O31" s="83">
        <f>IFERROR(VLOOKUP(L31,入力表リスト!$A$3:$B$82,2,FALSE),0)</f>
        <v>0</v>
      </c>
      <c r="P31" s="83">
        <f t="shared" si="9"/>
        <v>0</v>
      </c>
      <c r="Q31" s="83">
        <f t="shared" si="0"/>
        <v>0</v>
      </c>
      <c r="R31" s="26"/>
      <c r="S31" s="3"/>
      <c r="T31" s="83"/>
      <c r="U31" s="24"/>
      <c r="V31" s="24"/>
      <c r="W31" s="83"/>
      <c r="X31" s="22"/>
      <c r="Y31" s="83"/>
      <c r="Z31" s="83"/>
      <c r="AA31" s="83">
        <f>IFERROR(VLOOKUP(X31,入力表リスト!$A$3:$B$82,2,FALSE),0)</f>
        <v>0</v>
      </c>
      <c r="AB31" s="83">
        <f t="shared" si="10"/>
        <v>0</v>
      </c>
      <c r="AC31" s="83">
        <f t="shared" si="1"/>
        <v>0</v>
      </c>
      <c r="AD31" s="26"/>
      <c r="AE31" s="26"/>
      <c r="AF31" s="83">
        <v>2</v>
      </c>
      <c r="AG31" s="24" t="s">
        <v>913</v>
      </c>
      <c r="AH31" s="24"/>
      <c r="AI31" s="83">
        <v>2</v>
      </c>
      <c r="AJ31" s="22" t="s">
        <v>914</v>
      </c>
      <c r="AK31" s="83">
        <v>2</v>
      </c>
      <c r="AL31" s="83">
        <v>240</v>
      </c>
      <c r="AM31" s="83">
        <f>IFERROR(VLOOKUP(AJ31,入力表リスト!$A$3:$B$82,2,FALSE),0)</f>
        <v>0</v>
      </c>
      <c r="AN31" s="83">
        <f t="shared" si="11"/>
        <v>0</v>
      </c>
      <c r="AO31" s="83">
        <f t="shared" si="2"/>
        <v>0</v>
      </c>
      <c r="AP31" s="123" t="s">
        <v>1158</v>
      </c>
      <c r="AQ31" s="26"/>
      <c r="AR31" s="83">
        <f t="shared" si="12"/>
        <v>0</v>
      </c>
      <c r="AS31" s="83">
        <f t="shared" si="3"/>
        <v>0</v>
      </c>
      <c r="AT31" s="48"/>
      <c r="AU31" s="96"/>
      <c r="AV31" s="96">
        <f t="shared" si="4"/>
        <v>240</v>
      </c>
      <c r="AW31" s="96"/>
      <c r="AX31" s="96">
        <f t="shared" si="13"/>
        <v>0</v>
      </c>
      <c r="AY31" s="96">
        <f t="shared" si="14"/>
        <v>0</v>
      </c>
      <c r="AZ31" s="96">
        <f t="shared" si="5"/>
        <v>0</v>
      </c>
      <c r="BA31" s="96">
        <f t="shared" si="6"/>
        <v>0</v>
      </c>
      <c r="BB31" s="96"/>
      <c r="BC31" s="96"/>
      <c r="BD31" s="96"/>
      <c r="BE31" s="96">
        <f t="shared" si="15"/>
        <v>0</v>
      </c>
      <c r="BG31" s="58">
        <f t="shared" si="7"/>
        <v>2</v>
      </c>
      <c r="BH31" s="58">
        <f t="shared" si="8"/>
        <v>2</v>
      </c>
    </row>
    <row r="32" spans="1:64" s="58" customFormat="1" x14ac:dyDescent="0.45">
      <c r="A32" s="64"/>
      <c r="B32" s="48">
        <v>18</v>
      </c>
      <c r="C32" s="48"/>
      <c r="D32" s="48" t="s">
        <v>845</v>
      </c>
      <c r="E32" s="49" t="s">
        <v>846</v>
      </c>
      <c r="F32" s="2">
        <v>1</v>
      </c>
      <c r="G32" s="19" t="s">
        <v>918</v>
      </c>
      <c r="H32" s="83"/>
      <c r="I32" s="24"/>
      <c r="J32" s="24"/>
      <c r="K32" s="83"/>
      <c r="L32" s="24"/>
      <c r="M32" s="83"/>
      <c r="N32" s="83"/>
      <c r="O32" s="83">
        <f>IFERROR(VLOOKUP(L32,入力表リスト!$A$3:$B$82,2,FALSE),0)</f>
        <v>0</v>
      </c>
      <c r="P32" s="83">
        <f t="shared" si="9"/>
        <v>0</v>
      </c>
      <c r="Q32" s="83">
        <f t="shared" si="0"/>
        <v>0</v>
      </c>
      <c r="R32" s="26"/>
      <c r="S32" s="3"/>
      <c r="T32" s="83"/>
      <c r="U32" s="24"/>
      <c r="V32" s="24"/>
      <c r="W32" s="83"/>
      <c r="X32" s="22"/>
      <c r="Y32" s="83"/>
      <c r="Z32" s="83"/>
      <c r="AA32" s="83">
        <f>IFERROR(VLOOKUP(X32,入力表リスト!$A$3:$B$82,2,FALSE),0)</f>
        <v>0</v>
      </c>
      <c r="AB32" s="83">
        <f t="shared" si="10"/>
        <v>0</v>
      </c>
      <c r="AC32" s="83">
        <f t="shared" si="1"/>
        <v>0</v>
      </c>
      <c r="AD32" s="26"/>
      <c r="AE32" s="26"/>
      <c r="AF32" s="83">
        <v>2</v>
      </c>
      <c r="AG32" s="24" t="s">
        <v>906</v>
      </c>
      <c r="AH32" s="24"/>
      <c r="AI32" s="83">
        <v>1</v>
      </c>
      <c r="AJ32" s="22" t="s">
        <v>1000</v>
      </c>
      <c r="AK32" s="83">
        <v>2</v>
      </c>
      <c r="AL32" s="83">
        <v>240</v>
      </c>
      <c r="AM32" s="83">
        <f>IFERROR(VLOOKUP(AJ32,入力表リスト!$A$3:$B$82,2,FALSE),0)</f>
        <v>42</v>
      </c>
      <c r="AN32" s="83">
        <f t="shared" si="11"/>
        <v>20.16</v>
      </c>
      <c r="AO32" s="83">
        <f t="shared" si="2"/>
        <v>604.79999999999995</v>
      </c>
      <c r="AP32" s="26"/>
      <c r="AQ32" s="26"/>
      <c r="AR32" s="83">
        <f t="shared" si="12"/>
        <v>20.16</v>
      </c>
      <c r="AS32" s="83">
        <f t="shared" si="3"/>
        <v>604.79999999999995</v>
      </c>
      <c r="AT32" s="48"/>
      <c r="AU32" s="96"/>
      <c r="AV32" s="96">
        <f t="shared" si="4"/>
        <v>240</v>
      </c>
      <c r="AW32" s="96"/>
      <c r="AX32" s="96">
        <f t="shared" si="13"/>
        <v>0</v>
      </c>
      <c r="AY32" s="96">
        <f t="shared" si="14"/>
        <v>0</v>
      </c>
      <c r="AZ32" s="96">
        <f t="shared" si="5"/>
        <v>20.16</v>
      </c>
      <c r="BA32" s="96">
        <f t="shared" si="6"/>
        <v>604.79999999999995</v>
      </c>
      <c r="BB32" s="96"/>
      <c r="BC32" s="96"/>
      <c r="BD32" s="96"/>
      <c r="BE32" s="96">
        <f t="shared" si="15"/>
        <v>0</v>
      </c>
      <c r="BG32" s="58">
        <f t="shared" si="7"/>
        <v>2</v>
      </c>
      <c r="BH32" s="58">
        <f t="shared" si="8"/>
        <v>2</v>
      </c>
    </row>
    <row r="33" spans="1:60" s="58" customFormat="1" x14ac:dyDescent="0.45">
      <c r="A33" s="64"/>
      <c r="B33" s="48">
        <v>19</v>
      </c>
      <c r="C33" s="48"/>
      <c r="D33" s="48" t="s">
        <v>845</v>
      </c>
      <c r="E33" s="49" t="s">
        <v>846</v>
      </c>
      <c r="F33" s="2">
        <v>1</v>
      </c>
      <c r="G33" s="19" t="s">
        <v>919</v>
      </c>
      <c r="H33" s="83"/>
      <c r="I33" s="24"/>
      <c r="J33" s="24"/>
      <c r="K33" s="83"/>
      <c r="L33" s="24"/>
      <c r="M33" s="83"/>
      <c r="N33" s="83"/>
      <c r="O33" s="83">
        <f>IFERROR(VLOOKUP(L33,入力表リスト!$A$3:$B$82,2,FALSE),0)</f>
        <v>0</v>
      </c>
      <c r="P33" s="83">
        <f t="shared" si="9"/>
        <v>0</v>
      </c>
      <c r="Q33" s="83">
        <f t="shared" si="0"/>
        <v>0</v>
      </c>
      <c r="R33" s="26"/>
      <c r="S33" s="3"/>
      <c r="T33" s="83"/>
      <c r="U33" s="24"/>
      <c r="V33" s="24"/>
      <c r="W33" s="83"/>
      <c r="X33" s="22"/>
      <c r="Y33" s="83"/>
      <c r="Z33" s="83"/>
      <c r="AA33" s="83">
        <f>IFERROR(VLOOKUP(X33,入力表リスト!$A$3:$B$82,2,FALSE),0)</f>
        <v>0</v>
      </c>
      <c r="AB33" s="83">
        <f t="shared" si="10"/>
        <v>0</v>
      </c>
      <c r="AC33" s="83">
        <f t="shared" si="1"/>
        <v>0</v>
      </c>
      <c r="AD33" s="26"/>
      <c r="AE33" s="26"/>
      <c r="AF33" s="83">
        <v>20</v>
      </c>
      <c r="AG33" s="24" t="s">
        <v>906</v>
      </c>
      <c r="AH33" s="24"/>
      <c r="AI33" s="83">
        <v>10</v>
      </c>
      <c r="AJ33" s="22" t="s">
        <v>1000</v>
      </c>
      <c r="AK33" s="83">
        <v>20</v>
      </c>
      <c r="AL33" s="83">
        <v>240</v>
      </c>
      <c r="AM33" s="83">
        <f>IFERROR(VLOOKUP(AJ33,入力表リスト!$A$3:$B$82,2,FALSE),0)</f>
        <v>42</v>
      </c>
      <c r="AN33" s="83">
        <f t="shared" si="11"/>
        <v>201.6</v>
      </c>
      <c r="AO33" s="83">
        <f t="shared" si="2"/>
        <v>6048</v>
      </c>
      <c r="AP33" s="26"/>
      <c r="AQ33" s="26"/>
      <c r="AR33" s="83">
        <f t="shared" si="12"/>
        <v>201.6</v>
      </c>
      <c r="AS33" s="83">
        <f t="shared" si="3"/>
        <v>6048</v>
      </c>
      <c r="AT33" s="48"/>
      <c r="AU33" s="96"/>
      <c r="AV33" s="96">
        <f t="shared" si="4"/>
        <v>240</v>
      </c>
      <c r="AW33" s="96"/>
      <c r="AX33" s="96">
        <f t="shared" si="13"/>
        <v>0</v>
      </c>
      <c r="AY33" s="96">
        <f t="shared" si="14"/>
        <v>0</v>
      </c>
      <c r="AZ33" s="96">
        <f t="shared" si="5"/>
        <v>201.6</v>
      </c>
      <c r="BA33" s="96">
        <f t="shared" si="6"/>
        <v>6048</v>
      </c>
      <c r="BB33" s="96"/>
      <c r="BC33" s="96"/>
      <c r="BD33" s="96"/>
      <c r="BE33" s="96">
        <f t="shared" si="15"/>
        <v>0</v>
      </c>
      <c r="BG33" s="58">
        <f t="shared" si="7"/>
        <v>20</v>
      </c>
      <c r="BH33" s="58">
        <f t="shared" si="8"/>
        <v>20</v>
      </c>
    </row>
    <row r="34" spans="1:60" s="58" customFormat="1" x14ac:dyDescent="0.45">
      <c r="A34" s="64"/>
      <c r="B34" s="48">
        <v>20</v>
      </c>
      <c r="C34" s="48"/>
      <c r="D34" s="48" t="s">
        <v>845</v>
      </c>
      <c r="E34" s="49" t="s">
        <v>846</v>
      </c>
      <c r="F34" s="2">
        <v>1</v>
      </c>
      <c r="G34" s="19" t="s">
        <v>920</v>
      </c>
      <c r="H34" s="83"/>
      <c r="I34" s="24"/>
      <c r="J34" s="24"/>
      <c r="K34" s="83"/>
      <c r="L34" s="24"/>
      <c r="M34" s="83"/>
      <c r="N34" s="83"/>
      <c r="O34" s="83">
        <f>IFERROR(VLOOKUP(L34,入力表リスト!$A$3:$B$82,2,FALSE),0)</f>
        <v>0</v>
      </c>
      <c r="P34" s="83">
        <f t="shared" si="9"/>
        <v>0</v>
      </c>
      <c r="Q34" s="83">
        <f t="shared" si="0"/>
        <v>0</v>
      </c>
      <c r="R34" s="26"/>
      <c r="S34" s="3"/>
      <c r="T34" s="83"/>
      <c r="U34" s="24"/>
      <c r="V34" s="24"/>
      <c r="W34" s="83"/>
      <c r="X34" s="22"/>
      <c r="Y34" s="83"/>
      <c r="Z34" s="83"/>
      <c r="AA34" s="83">
        <f>IFERROR(VLOOKUP(X34,入力表リスト!$A$3:$B$82,2,FALSE),0)</f>
        <v>0</v>
      </c>
      <c r="AB34" s="83">
        <f t="shared" si="10"/>
        <v>0</v>
      </c>
      <c r="AC34" s="83">
        <f t="shared" si="1"/>
        <v>0</v>
      </c>
      <c r="AD34" s="26"/>
      <c r="AE34" s="26"/>
      <c r="AF34" s="83">
        <v>4</v>
      </c>
      <c r="AG34" s="24" t="s">
        <v>906</v>
      </c>
      <c r="AH34" s="24"/>
      <c r="AI34" s="83">
        <v>2</v>
      </c>
      <c r="AJ34" s="22" t="s">
        <v>1000</v>
      </c>
      <c r="AK34" s="83">
        <v>4</v>
      </c>
      <c r="AL34" s="83">
        <v>240</v>
      </c>
      <c r="AM34" s="83">
        <f>IFERROR(VLOOKUP(AJ34,入力表リスト!$A$3:$B$82,2,FALSE),0)</f>
        <v>42</v>
      </c>
      <c r="AN34" s="83">
        <f t="shared" si="11"/>
        <v>40.32</v>
      </c>
      <c r="AO34" s="83">
        <f t="shared" si="2"/>
        <v>1209.5999999999999</v>
      </c>
      <c r="AP34" s="26"/>
      <c r="AQ34" s="26"/>
      <c r="AR34" s="83">
        <f t="shared" si="12"/>
        <v>40.32</v>
      </c>
      <c r="AS34" s="83">
        <f t="shared" si="3"/>
        <v>1209.5999999999999</v>
      </c>
      <c r="AT34" s="48"/>
      <c r="AU34" s="96"/>
      <c r="AV34" s="96">
        <f t="shared" si="4"/>
        <v>240</v>
      </c>
      <c r="AW34" s="96"/>
      <c r="AX34" s="96">
        <f t="shared" si="13"/>
        <v>0</v>
      </c>
      <c r="AY34" s="96">
        <f t="shared" si="14"/>
        <v>0</v>
      </c>
      <c r="AZ34" s="96">
        <f t="shared" si="5"/>
        <v>40.32</v>
      </c>
      <c r="BA34" s="96">
        <f t="shared" si="6"/>
        <v>1209.5999999999999</v>
      </c>
      <c r="BB34" s="96"/>
      <c r="BC34" s="96"/>
      <c r="BD34" s="96"/>
      <c r="BE34" s="96">
        <f t="shared" si="15"/>
        <v>0</v>
      </c>
      <c r="BG34" s="58">
        <f t="shared" si="7"/>
        <v>4</v>
      </c>
      <c r="BH34" s="58">
        <f t="shared" si="8"/>
        <v>4</v>
      </c>
    </row>
    <row r="35" spans="1:60" s="58" customFormat="1" x14ac:dyDescent="0.45">
      <c r="A35" s="64"/>
      <c r="B35" s="48">
        <v>21</v>
      </c>
      <c r="C35" s="48"/>
      <c r="D35" s="48" t="s">
        <v>845</v>
      </c>
      <c r="E35" s="49" t="s">
        <v>846</v>
      </c>
      <c r="F35" s="2">
        <v>1</v>
      </c>
      <c r="G35" s="19" t="s">
        <v>921</v>
      </c>
      <c r="H35" s="83"/>
      <c r="I35" s="24"/>
      <c r="J35" s="24"/>
      <c r="K35" s="83"/>
      <c r="L35" s="24"/>
      <c r="M35" s="83"/>
      <c r="N35" s="83"/>
      <c r="O35" s="83">
        <f>IFERROR(VLOOKUP(L35,入力表リスト!$A$3:$B$82,2,FALSE),0)</f>
        <v>0</v>
      </c>
      <c r="P35" s="83">
        <f t="shared" si="9"/>
        <v>0</v>
      </c>
      <c r="Q35" s="83">
        <f t="shared" si="0"/>
        <v>0</v>
      </c>
      <c r="R35" s="26"/>
      <c r="S35" s="3"/>
      <c r="T35" s="83"/>
      <c r="U35" s="24"/>
      <c r="V35" s="24"/>
      <c r="W35" s="83"/>
      <c r="X35" s="22"/>
      <c r="Y35" s="83"/>
      <c r="Z35" s="83"/>
      <c r="AA35" s="83">
        <f>IFERROR(VLOOKUP(X35,入力表リスト!$A$3:$B$82,2,FALSE),0)</f>
        <v>0</v>
      </c>
      <c r="AB35" s="83">
        <f t="shared" si="10"/>
        <v>0</v>
      </c>
      <c r="AC35" s="83">
        <f t="shared" si="1"/>
        <v>0</v>
      </c>
      <c r="AD35" s="26"/>
      <c r="AE35" s="26"/>
      <c r="AF35" s="83">
        <v>22</v>
      </c>
      <c r="AG35" s="24" t="s">
        <v>906</v>
      </c>
      <c r="AH35" s="24"/>
      <c r="AI35" s="83">
        <v>11</v>
      </c>
      <c r="AJ35" s="22" t="s">
        <v>1000</v>
      </c>
      <c r="AK35" s="83">
        <v>22</v>
      </c>
      <c r="AL35" s="83">
        <v>1728</v>
      </c>
      <c r="AM35" s="83">
        <f>IFERROR(VLOOKUP(AJ35,入力表リスト!$A$3:$B$82,2,FALSE),0)</f>
        <v>42</v>
      </c>
      <c r="AN35" s="83">
        <f t="shared" si="11"/>
        <v>1596.672</v>
      </c>
      <c r="AO35" s="83">
        <f t="shared" si="2"/>
        <v>47900.160000000003</v>
      </c>
      <c r="AP35" s="26"/>
      <c r="AQ35" s="26"/>
      <c r="AR35" s="83">
        <f t="shared" si="12"/>
        <v>1596.672</v>
      </c>
      <c r="AS35" s="83">
        <f t="shared" si="3"/>
        <v>47900.160000000003</v>
      </c>
      <c r="AT35" s="48"/>
      <c r="AU35" s="96"/>
      <c r="AV35" s="96">
        <f t="shared" si="4"/>
        <v>1728</v>
      </c>
      <c r="AW35" s="96"/>
      <c r="AX35" s="96">
        <f t="shared" si="13"/>
        <v>0</v>
      </c>
      <c r="AY35" s="96">
        <f t="shared" si="14"/>
        <v>0</v>
      </c>
      <c r="AZ35" s="96">
        <f t="shared" si="5"/>
        <v>1596.672</v>
      </c>
      <c r="BA35" s="96">
        <f t="shared" si="6"/>
        <v>47900.160000000003</v>
      </c>
      <c r="BB35" s="96"/>
      <c r="BC35" s="96"/>
      <c r="BD35" s="96"/>
      <c r="BE35" s="96">
        <f t="shared" si="15"/>
        <v>0</v>
      </c>
      <c r="BG35" s="58">
        <f t="shared" si="7"/>
        <v>22</v>
      </c>
      <c r="BH35" s="58">
        <f t="shared" si="8"/>
        <v>22</v>
      </c>
    </row>
    <row r="36" spans="1:60" s="58" customFormat="1" x14ac:dyDescent="0.45">
      <c r="A36" s="64"/>
      <c r="B36" s="20">
        <v>22</v>
      </c>
      <c r="C36" s="20"/>
      <c r="D36" s="20" t="s">
        <v>845</v>
      </c>
      <c r="E36" s="19" t="s">
        <v>846</v>
      </c>
      <c r="F36" s="2">
        <v>1</v>
      </c>
      <c r="G36" s="19" t="s">
        <v>921</v>
      </c>
      <c r="H36" s="83"/>
      <c r="I36" s="24"/>
      <c r="J36" s="24"/>
      <c r="K36" s="83"/>
      <c r="L36" s="24"/>
      <c r="M36" s="83"/>
      <c r="N36" s="83"/>
      <c r="O36" s="83">
        <f>IFERROR(VLOOKUP(L36,入力表リスト!$A$3:$B$82,2,FALSE),0)</f>
        <v>0</v>
      </c>
      <c r="P36" s="83">
        <f t="shared" si="9"/>
        <v>0</v>
      </c>
      <c r="Q36" s="83">
        <f t="shared" si="0"/>
        <v>0</v>
      </c>
      <c r="R36" s="26"/>
      <c r="S36" s="3"/>
      <c r="T36" s="83"/>
      <c r="U36" s="24"/>
      <c r="V36" s="24"/>
      <c r="W36" s="83"/>
      <c r="X36" s="22"/>
      <c r="Y36" s="83"/>
      <c r="Z36" s="83"/>
      <c r="AA36" s="83">
        <f>IFERROR(VLOOKUP(X36,入力表リスト!$A$3:$B$82,2,FALSE),0)</f>
        <v>0</v>
      </c>
      <c r="AB36" s="83">
        <f t="shared" si="10"/>
        <v>0</v>
      </c>
      <c r="AC36" s="83">
        <f t="shared" si="1"/>
        <v>0</v>
      </c>
      <c r="AD36" s="26"/>
      <c r="AE36" s="26"/>
      <c r="AF36" s="83">
        <v>1</v>
      </c>
      <c r="AG36" s="24" t="s">
        <v>913</v>
      </c>
      <c r="AH36" s="24"/>
      <c r="AI36" s="83">
        <v>1</v>
      </c>
      <c r="AJ36" s="22" t="s">
        <v>914</v>
      </c>
      <c r="AK36" s="83">
        <v>1</v>
      </c>
      <c r="AL36" s="83">
        <v>1728</v>
      </c>
      <c r="AM36" s="83">
        <f>IFERROR(VLOOKUP(AJ36,入力表リスト!$A$3:$B$82,2,FALSE),0)</f>
        <v>0</v>
      </c>
      <c r="AN36" s="83">
        <f t="shared" si="11"/>
        <v>0</v>
      </c>
      <c r="AO36" s="83">
        <f t="shared" si="2"/>
        <v>0</v>
      </c>
      <c r="AP36" s="123" t="s">
        <v>1158</v>
      </c>
      <c r="AQ36" s="26"/>
      <c r="AR36" s="83">
        <f t="shared" si="12"/>
        <v>0</v>
      </c>
      <c r="AS36" s="83">
        <f t="shared" si="3"/>
        <v>0</v>
      </c>
      <c r="AT36" s="48"/>
      <c r="AU36" s="96"/>
      <c r="AV36" s="96">
        <f t="shared" si="4"/>
        <v>1728</v>
      </c>
      <c r="AW36" s="96"/>
      <c r="AX36" s="96">
        <f t="shared" si="13"/>
        <v>0</v>
      </c>
      <c r="AY36" s="96">
        <f t="shared" si="14"/>
        <v>0</v>
      </c>
      <c r="AZ36" s="96">
        <f t="shared" si="5"/>
        <v>0</v>
      </c>
      <c r="BA36" s="96">
        <f t="shared" si="6"/>
        <v>0</v>
      </c>
      <c r="BB36" s="96"/>
      <c r="BC36" s="96"/>
      <c r="BD36" s="96"/>
      <c r="BE36" s="96">
        <f t="shared" si="15"/>
        <v>0</v>
      </c>
      <c r="BG36" s="58">
        <f t="shared" si="7"/>
        <v>1</v>
      </c>
      <c r="BH36" s="58">
        <f t="shared" si="8"/>
        <v>1</v>
      </c>
    </row>
    <row r="37" spans="1:60" s="58" customFormat="1" x14ac:dyDescent="0.45">
      <c r="A37" s="64"/>
      <c r="B37" s="48">
        <v>23</v>
      </c>
      <c r="C37" s="48"/>
      <c r="D37" s="48" t="s">
        <v>845</v>
      </c>
      <c r="E37" s="49" t="s">
        <v>846</v>
      </c>
      <c r="F37" s="2">
        <v>1</v>
      </c>
      <c r="G37" s="19" t="s">
        <v>922</v>
      </c>
      <c r="H37" s="83"/>
      <c r="I37" s="24"/>
      <c r="J37" s="24"/>
      <c r="K37" s="83"/>
      <c r="L37" s="24"/>
      <c r="M37" s="83"/>
      <c r="N37" s="83"/>
      <c r="O37" s="83">
        <f>IFERROR(VLOOKUP(L37,入力表リスト!$A$3:$B$82,2,FALSE),0)</f>
        <v>0</v>
      </c>
      <c r="P37" s="83">
        <f t="shared" si="9"/>
        <v>0</v>
      </c>
      <c r="Q37" s="83">
        <f t="shared" si="0"/>
        <v>0</v>
      </c>
      <c r="R37" s="26"/>
      <c r="S37" s="3"/>
      <c r="T37" s="83"/>
      <c r="U37" s="24"/>
      <c r="V37" s="24"/>
      <c r="W37" s="83"/>
      <c r="X37" s="22"/>
      <c r="Y37" s="83"/>
      <c r="Z37" s="83"/>
      <c r="AA37" s="83">
        <f>IFERROR(VLOOKUP(X37,入力表リスト!$A$3:$B$82,2,FALSE),0)</f>
        <v>0</v>
      </c>
      <c r="AB37" s="83">
        <f t="shared" si="10"/>
        <v>0</v>
      </c>
      <c r="AC37" s="83">
        <f t="shared" si="1"/>
        <v>0</v>
      </c>
      <c r="AD37" s="26"/>
      <c r="AE37" s="26"/>
      <c r="AF37" s="83">
        <v>18</v>
      </c>
      <c r="AG37" s="24" t="s">
        <v>906</v>
      </c>
      <c r="AH37" s="24"/>
      <c r="AI37" s="83">
        <v>9</v>
      </c>
      <c r="AJ37" s="22" t="s">
        <v>1000</v>
      </c>
      <c r="AK37" s="83">
        <v>18</v>
      </c>
      <c r="AL37" s="83">
        <v>240</v>
      </c>
      <c r="AM37" s="83">
        <f>IFERROR(VLOOKUP(AJ37,入力表リスト!$A$3:$B$82,2,FALSE),0)</f>
        <v>42</v>
      </c>
      <c r="AN37" s="83">
        <f t="shared" si="11"/>
        <v>181.44</v>
      </c>
      <c r="AO37" s="83">
        <f t="shared" si="2"/>
        <v>5443.2</v>
      </c>
      <c r="AP37" s="26"/>
      <c r="AQ37" s="26"/>
      <c r="AR37" s="83">
        <f t="shared" si="12"/>
        <v>181.44</v>
      </c>
      <c r="AS37" s="83">
        <f t="shared" si="3"/>
        <v>5443.2</v>
      </c>
      <c r="AT37" s="48"/>
      <c r="AU37" s="96"/>
      <c r="AV37" s="96">
        <f t="shared" si="4"/>
        <v>240</v>
      </c>
      <c r="AW37" s="96"/>
      <c r="AX37" s="96">
        <f t="shared" si="13"/>
        <v>0</v>
      </c>
      <c r="AY37" s="96">
        <f t="shared" si="14"/>
        <v>0</v>
      </c>
      <c r="AZ37" s="96">
        <f t="shared" si="5"/>
        <v>181.44</v>
      </c>
      <c r="BA37" s="96">
        <f t="shared" si="6"/>
        <v>5443.2</v>
      </c>
      <c r="BB37" s="96"/>
      <c r="BC37" s="96"/>
      <c r="BD37" s="96"/>
      <c r="BE37" s="96">
        <f t="shared" si="15"/>
        <v>0</v>
      </c>
      <c r="BG37" s="58">
        <f t="shared" si="7"/>
        <v>18</v>
      </c>
      <c r="BH37" s="58">
        <f t="shared" si="8"/>
        <v>18</v>
      </c>
    </row>
    <row r="38" spans="1:60" s="58" customFormat="1" x14ac:dyDescent="0.45">
      <c r="A38" s="64"/>
      <c r="B38" s="20">
        <v>24</v>
      </c>
      <c r="C38" s="20"/>
      <c r="D38" s="20" t="s">
        <v>845</v>
      </c>
      <c r="E38" s="19" t="s">
        <v>846</v>
      </c>
      <c r="F38" s="2">
        <v>1</v>
      </c>
      <c r="G38" s="19" t="s">
        <v>922</v>
      </c>
      <c r="H38" s="83"/>
      <c r="I38" s="24"/>
      <c r="J38" s="24"/>
      <c r="K38" s="83"/>
      <c r="L38" s="24"/>
      <c r="M38" s="83"/>
      <c r="N38" s="83"/>
      <c r="O38" s="83">
        <f>IFERROR(VLOOKUP(L38,入力表リスト!$A$3:$B$82,2,FALSE),0)</f>
        <v>0</v>
      </c>
      <c r="P38" s="83">
        <f t="shared" si="9"/>
        <v>0</v>
      </c>
      <c r="Q38" s="83">
        <f t="shared" si="0"/>
        <v>0</v>
      </c>
      <c r="R38" s="26"/>
      <c r="S38" s="3"/>
      <c r="T38" s="83"/>
      <c r="U38" s="24"/>
      <c r="V38" s="24"/>
      <c r="W38" s="83"/>
      <c r="X38" s="22"/>
      <c r="Y38" s="83"/>
      <c r="Z38" s="83"/>
      <c r="AA38" s="83">
        <f>IFERROR(VLOOKUP(X38,入力表リスト!$A$3:$B$82,2,FALSE),0)</f>
        <v>0</v>
      </c>
      <c r="AB38" s="83">
        <f t="shared" si="10"/>
        <v>0</v>
      </c>
      <c r="AC38" s="83">
        <f t="shared" si="1"/>
        <v>0</v>
      </c>
      <c r="AD38" s="26"/>
      <c r="AE38" s="26"/>
      <c r="AF38" s="83">
        <v>3</v>
      </c>
      <c r="AG38" s="24" t="s">
        <v>923</v>
      </c>
      <c r="AH38" s="24"/>
      <c r="AI38" s="83">
        <v>3</v>
      </c>
      <c r="AJ38" s="22" t="s">
        <v>914</v>
      </c>
      <c r="AK38" s="83">
        <v>3</v>
      </c>
      <c r="AL38" s="83">
        <v>240</v>
      </c>
      <c r="AM38" s="83">
        <f>IFERROR(VLOOKUP(AJ38,入力表リスト!$A$3:$B$82,2,FALSE),0)</f>
        <v>0</v>
      </c>
      <c r="AN38" s="83">
        <f t="shared" si="11"/>
        <v>0</v>
      </c>
      <c r="AO38" s="83">
        <f t="shared" si="2"/>
        <v>0</v>
      </c>
      <c r="AP38" s="123" t="s">
        <v>1158</v>
      </c>
      <c r="AQ38" s="26"/>
      <c r="AR38" s="83">
        <f t="shared" si="12"/>
        <v>0</v>
      </c>
      <c r="AS38" s="83">
        <f t="shared" si="3"/>
        <v>0</v>
      </c>
      <c r="AT38" s="48"/>
      <c r="AU38" s="96"/>
      <c r="AV38" s="96">
        <f t="shared" si="4"/>
        <v>240</v>
      </c>
      <c r="AW38" s="96"/>
      <c r="AX38" s="96">
        <f t="shared" si="13"/>
        <v>0</v>
      </c>
      <c r="AY38" s="96">
        <f t="shared" si="14"/>
        <v>0</v>
      </c>
      <c r="AZ38" s="96">
        <f t="shared" si="5"/>
        <v>0</v>
      </c>
      <c r="BA38" s="96">
        <f t="shared" si="6"/>
        <v>0</v>
      </c>
      <c r="BB38" s="96"/>
      <c r="BC38" s="96"/>
      <c r="BD38" s="96"/>
      <c r="BE38" s="96">
        <f t="shared" si="15"/>
        <v>0</v>
      </c>
      <c r="BG38" s="58">
        <f t="shared" si="7"/>
        <v>3</v>
      </c>
      <c r="BH38" s="58">
        <f t="shared" si="8"/>
        <v>3</v>
      </c>
    </row>
    <row r="39" spans="1:60" s="58" customFormat="1" x14ac:dyDescent="0.45">
      <c r="A39" s="64"/>
      <c r="B39" s="48">
        <v>25</v>
      </c>
      <c r="C39" s="48"/>
      <c r="D39" s="48" t="s">
        <v>845</v>
      </c>
      <c r="E39" s="49" t="s">
        <v>846</v>
      </c>
      <c r="F39" s="2">
        <v>1</v>
      </c>
      <c r="G39" s="19" t="s">
        <v>922</v>
      </c>
      <c r="H39" s="83"/>
      <c r="I39" s="24"/>
      <c r="J39" s="24"/>
      <c r="K39" s="83"/>
      <c r="L39" s="24"/>
      <c r="M39" s="83"/>
      <c r="N39" s="83"/>
      <c r="O39" s="83">
        <f>IFERROR(VLOOKUP(L39,入力表リスト!$A$3:$B$82,2,FALSE),0)</f>
        <v>0</v>
      </c>
      <c r="P39" s="83">
        <f t="shared" si="9"/>
        <v>0</v>
      </c>
      <c r="Q39" s="83">
        <f t="shared" si="0"/>
        <v>0</v>
      </c>
      <c r="R39" s="26"/>
      <c r="S39" s="3"/>
      <c r="T39" s="83"/>
      <c r="U39" s="24"/>
      <c r="V39" s="24"/>
      <c r="W39" s="83"/>
      <c r="X39" s="22"/>
      <c r="Y39" s="83"/>
      <c r="Z39" s="83"/>
      <c r="AA39" s="83">
        <f>IFERROR(VLOOKUP(X39,入力表リスト!$A$3:$B$82,2,FALSE),0)</f>
        <v>0</v>
      </c>
      <c r="AB39" s="83">
        <f t="shared" si="10"/>
        <v>0</v>
      </c>
      <c r="AC39" s="83">
        <f t="shared" si="1"/>
        <v>0</v>
      </c>
      <c r="AD39" s="26"/>
      <c r="AE39" s="26"/>
      <c r="AF39" s="83">
        <v>2</v>
      </c>
      <c r="AG39" s="24" t="s">
        <v>913</v>
      </c>
      <c r="AH39" s="24"/>
      <c r="AI39" s="83">
        <v>2</v>
      </c>
      <c r="AJ39" s="22" t="s">
        <v>1000</v>
      </c>
      <c r="AK39" s="83">
        <v>2</v>
      </c>
      <c r="AL39" s="83">
        <v>240</v>
      </c>
      <c r="AM39" s="83">
        <f>IFERROR(VLOOKUP(AJ39,入力表リスト!$A$3:$B$82,2,FALSE),0)</f>
        <v>42</v>
      </c>
      <c r="AN39" s="83">
        <f t="shared" si="11"/>
        <v>20.16</v>
      </c>
      <c r="AO39" s="83">
        <f t="shared" si="2"/>
        <v>604.79999999999995</v>
      </c>
      <c r="AP39" s="26"/>
      <c r="AQ39" s="26"/>
      <c r="AR39" s="83">
        <f t="shared" si="12"/>
        <v>20.16</v>
      </c>
      <c r="AS39" s="83">
        <f t="shared" si="3"/>
        <v>604.79999999999995</v>
      </c>
      <c r="AT39" s="48"/>
      <c r="AU39" s="96"/>
      <c r="AV39" s="96">
        <f t="shared" si="4"/>
        <v>240</v>
      </c>
      <c r="AW39" s="96"/>
      <c r="AX39" s="96">
        <f t="shared" si="13"/>
        <v>0</v>
      </c>
      <c r="AY39" s="96">
        <f t="shared" si="14"/>
        <v>0</v>
      </c>
      <c r="AZ39" s="96">
        <f t="shared" si="5"/>
        <v>20.16</v>
      </c>
      <c r="BA39" s="96">
        <f t="shared" si="6"/>
        <v>604.79999999999995</v>
      </c>
      <c r="BB39" s="96"/>
      <c r="BC39" s="96"/>
      <c r="BD39" s="96"/>
      <c r="BE39" s="96">
        <f t="shared" si="15"/>
        <v>0</v>
      </c>
      <c r="BG39" s="58">
        <f t="shared" si="7"/>
        <v>2</v>
      </c>
      <c r="BH39" s="58">
        <f t="shared" si="8"/>
        <v>2</v>
      </c>
    </row>
    <row r="40" spans="1:60" s="58" customFormat="1" x14ac:dyDescent="0.45">
      <c r="A40" s="64"/>
      <c r="B40" s="48">
        <v>26</v>
      </c>
      <c r="C40" s="48"/>
      <c r="D40" s="48" t="s">
        <v>845</v>
      </c>
      <c r="E40" s="49" t="s">
        <v>846</v>
      </c>
      <c r="F40" s="2">
        <v>1</v>
      </c>
      <c r="G40" s="19" t="s">
        <v>924</v>
      </c>
      <c r="H40" s="83"/>
      <c r="I40" s="24"/>
      <c r="J40" s="24"/>
      <c r="K40" s="83"/>
      <c r="L40" s="24"/>
      <c r="M40" s="83"/>
      <c r="N40" s="83"/>
      <c r="O40" s="83">
        <f>IFERROR(VLOOKUP(L40,入力表リスト!$A$3:$B$82,2,FALSE),0)</f>
        <v>0</v>
      </c>
      <c r="P40" s="83">
        <f t="shared" si="9"/>
        <v>0</v>
      </c>
      <c r="Q40" s="83">
        <f t="shared" si="0"/>
        <v>0</v>
      </c>
      <c r="R40" s="26"/>
      <c r="S40" s="3"/>
      <c r="T40" s="83"/>
      <c r="U40" s="24"/>
      <c r="V40" s="24"/>
      <c r="W40" s="83"/>
      <c r="X40" s="22"/>
      <c r="Y40" s="83"/>
      <c r="Z40" s="83"/>
      <c r="AA40" s="83">
        <f>IFERROR(VLOOKUP(X40,入力表リスト!$A$3:$B$82,2,FALSE),0)</f>
        <v>0</v>
      </c>
      <c r="AB40" s="83">
        <f t="shared" si="10"/>
        <v>0</v>
      </c>
      <c r="AC40" s="83">
        <f t="shared" si="1"/>
        <v>0</v>
      </c>
      <c r="AD40" s="26"/>
      <c r="AE40" s="26"/>
      <c r="AF40" s="83">
        <v>4</v>
      </c>
      <c r="AG40" s="24" t="s">
        <v>908</v>
      </c>
      <c r="AH40" s="24"/>
      <c r="AI40" s="83">
        <v>2</v>
      </c>
      <c r="AJ40" s="22" t="s">
        <v>1000</v>
      </c>
      <c r="AK40" s="83">
        <v>4</v>
      </c>
      <c r="AL40" s="83">
        <v>240</v>
      </c>
      <c r="AM40" s="83">
        <f>IFERROR(VLOOKUP(AJ40,入力表リスト!$A$3:$B$82,2,FALSE),0)</f>
        <v>42</v>
      </c>
      <c r="AN40" s="83">
        <f t="shared" si="11"/>
        <v>40.32</v>
      </c>
      <c r="AO40" s="83">
        <f t="shared" si="2"/>
        <v>1209.5999999999999</v>
      </c>
      <c r="AP40" s="26"/>
      <c r="AQ40" s="26"/>
      <c r="AR40" s="83">
        <f t="shared" si="12"/>
        <v>40.32</v>
      </c>
      <c r="AS40" s="83">
        <f t="shared" si="3"/>
        <v>1209.5999999999999</v>
      </c>
      <c r="AT40" s="48"/>
      <c r="AU40" s="96"/>
      <c r="AV40" s="96">
        <f t="shared" si="4"/>
        <v>240</v>
      </c>
      <c r="AW40" s="96"/>
      <c r="AX40" s="96">
        <f t="shared" si="13"/>
        <v>0</v>
      </c>
      <c r="AY40" s="96">
        <f t="shared" si="14"/>
        <v>0</v>
      </c>
      <c r="AZ40" s="96">
        <f t="shared" si="5"/>
        <v>40.32</v>
      </c>
      <c r="BA40" s="96">
        <f t="shared" si="6"/>
        <v>1209.5999999999999</v>
      </c>
      <c r="BB40" s="96"/>
      <c r="BC40" s="96"/>
      <c r="BD40" s="96"/>
      <c r="BE40" s="96">
        <f t="shared" si="15"/>
        <v>0</v>
      </c>
      <c r="BG40" s="58">
        <f t="shared" si="7"/>
        <v>4</v>
      </c>
      <c r="BH40" s="58">
        <f t="shared" si="8"/>
        <v>4</v>
      </c>
    </row>
    <row r="41" spans="1:60" s="58" customFormat="1" x14ac:dyDescent="0.45">
      <c r="A41" s="64"/>
      <c r="B41" s="48">
        <v>27</v>
      </c>
      <c r="C41" s="48"/>
      <c r="D41" s="48" t="s">
        <v>845</v>
      </c>
      <c r="E41" s="49" t="s">
        <v>846</v>
      </c>
      <c r="F41" s="2">
        <v>1</v>
      </c>
      <c r="G41" s="19" t="s">
        <v>924</v>
      </c>
      <c r="H41" s="83"/>
      <c r="I41" s="24"/>
      <c r="J41" s="24"/>
      <c r="K41" s="83"/>
      <c r="L41" s="24"/>
      <c r="M41" s="83"/>
      <c r="N41" s="83"/>
      <c r="O41" s="83">
        <f>IFERROR(VLOOKUP(L41,入力表リスト!$A$3:$B$82,2,FALSE),0)</f>
        <v>0</v>
      </c>
      <c r="P41" s="83">
        <f t="shared" si="9"/>
        <v>0</v>
      </c>
      <c r="Q41" s="83">
        <f t="shared" si="0"/>
        <v>0</v>
      </c>
      <c r="R41" s="26"/>
      <c r="S41" s="3"/>
      <c r="T41" s="83"/>
      <c r="U41" s="24"/>
      <c r="V41" s="24"/>
      <c r="W41" s="83"/>
      <c r="X41" s="22"/>
      <c r="Y41" s="83"/>
      <c r="Z41" s="83"/>
      <c r="AA41" s="83">
        <f>IFERROR(VLOOKUP(X41,入力表リスト!$A$3:$B$82,2,FALSE),0)</f>
        <v>0</v>
      </c>
      <c r="AB41" s="83">
        <f t="shared" si="10"/>
        <v>0</v>
      </c>
      <c r="AC41" s="83">
        <f t="shared" si="1"/>
        <v>0</v>
      </c>
      <c r="AD41" s="26"/>
      <c r="AE41" s="26"/>
      <c r="AF41" s="83">
        <v>2</v>
      </c>
      <c r="AG41" s="24" t="s">
        <v>1312</v>
      </c>
      <c r="AH41" s="24"/>
      <c r="AI41" s="83">
        <v>2</v>
      </c>
      <c r="AJ41" s="22" t="s">
        <v>1039</v>
      </c>
      <c r="AK41" s="83">
        <v>2</v>
      </c>
      <c r="AL41" s="83">
        <v>240</v>
      </c>
      <c r="AM41" s="83">
        <f>IFERROR(VLOOKUP(AJ41,入力表リスト!$A$3:$B$82,2,FALSE),0)</f>
        <v>22</v>
      </c>
      <c r="AN41" s="83">
        <f t="shared" si="11"/>
        <v>10.56</v>
      </c>
      <c r="AO41" s="83">
        <f t="shared" si="2"/>
        <v>316.8</v>
      </c>
      <c r="AP41" s="26"/>
      <c r="AQ41" s="26"/>
      <c r="AR41" s="83">
        <f t="shared" si="12"/>
        <v>10.56</v>
      </c>
      <c r="AS41" s="83">
        <f t="shared" si="3"/>
        <v>316.8</v>
      </c>
      <c r="AT41" s="48"/>
      <c r="AU41" s="96"/>
      <c r="AV41" s="96">
        <f t="shared" si="4"/>
        <v>240</v>
      </c>
      <c r="AW41" s="96"/>
      <c r="AX41" s="96">
        <f t="shared" si="13"/>
        <v>0</v>
      </c>
      <c r="AY41" s="96">
        <f t="shared" si="14"/>
        <v>0</v>
      </c>
      <c r="AZ41" s="96">
        <f t="shared" si="5"/>
        <v>10.56</v>
      </c>
      <c r="BA41" s="96">
        <f t="shared" si="6"/>
        <v>316.8</v>
      </c>
      <c r="BB41" s="96"/>
      <c r="BC41" s="96"/>
      <c r="BD41" s="96"/>
      <c r="BE41" s="96">
        <f t="shared" si="15"/>
        <v>0</v>
      </c>
      <c r="BG41" s="58">
        <f t="shared" si="7"/>
        <v>2</v>
      </c>
      <c r="BH41" s="58">
        <f t="shared" si="8"/>
        <v>2</v>
      </c>
    </row>
    <row r="42" spans="1:60" s="58" customFormat="1" x14ac:dyDescent="0.45">
      <c r="A42" s="64"/>
      <c r="B42" s="48">
        <v>28</v>
      </c>
      <c r="C42" s="48"/>
      <c r="D42" s="48" t="s">
        <v>845</v>
      </c>
      <c r="E42" s="49" t="s">
        <v>846</v>
      </c>
      <c r="F42" s="2">
        <v>1</v>
      </c>
      <c r="G42" s="19" t="s">
        <v>924</v>
      </c>
      <c r="H42" s="83"/>
      <c r="I42" s="24"/>
      <c r="J42" s="24"/>
      <c r="K42" s="83"/>
      <c r="L42" s="24"/>
      <c r="M42" s="83"/>
      <c r="N42" s="83"/>
      <c r="O42" s="83">
        <f>IFERROR(VLOOKUP(L42,入力表リスト!$A$3:$B$82,2,FALSE),0)</f>
        <v>0</v>
      </c>
      <c r="P42" s="83">
        <f t="shared" si="9"/>
        <v>0</v>
      </c>
      <c r="Q42" s="83">
        <f t="shared" si="0"/>
        <v>0</v>
      </c>
      <c r="R42" s="26"/>
      <c r="S42" s="3"/>
      <c r="T42" s="83"/>
      <c r="U42" s="24"/>
      <c r="V42" s="24"/>
      <c r="W42" s="83"/>
      <c r="X42" s="22"/>
      <c r="Y42" s="83"/>
      <c r="Z42" s="83"/>
      <c r="AA42" s="83">
        <f>IFERROR(VLOOKUP(X42,入力表リスト!$A$3:$B$82,2,FALSE),0)</f>
        <v>0</v>
      </c>
      <c r="AB42" s="83">
        <f t="shared" si="10"/>
        <v>0</v>
      </c>
      <c r="AC42" s="83">
        <f t="shared" si="1"/>
        <v>0</v>
      </c>
      <c r="AD42" s="26"/>
      <c r="AE42" s="26"/>
      <c r="AF42" s="83">
        <v>2</v>
      </c>
      <c r="AG42" s="24" t="s">
        <v>904</v>
      </c>
      <c r="AH42" s="24"/>
      <c r="AI42" s="83">
        <v>2</v>
      </c>
      <c r="AJ42" s="22" t="s">
        <v>1045</v>
      </c>
      <c r="AK42" s="83">
        <v>2</v>
      </c>
      <c r="AL42" s="83">
        <v>240</v>
      </c>
      <c r="AM42" s="83">
        <f>IFERROR(VLOOKUP(AJ42,入力表リスト!$A$3:$B$82,2,FALSE),0)</f>
        <v>18</v>
      </c>
      <c r="AN42" s="83">
        <f t="shared" si="11"/>
        <v>8.64</v>
      </c>
      <c r="AO42" s="83">
        <f t="shared" si="2"/>
        <v>259.20000000000005</v>
      </c>
      <c r="AP42" s="26"/>
      <c r="AQ42" s="26"/>
      <c r="AR42" s="83">
        <f t="shared" si="12"/>
        <v>8.64</v>
      </c>
      <c r="AS42" s="83">
        <f t="shared" si="3"/>
        <v>259.20000000000005</v>
      </c>
      <c r="AT42" s="48"/>
      <c r="AU42" s="96"/>
      <c r="AV42" s="96">
        <f t="shared" si="4"/>
        <v>240</v>
      </c>
      <c r="AW42" s="96"/>
      <c r="AX42" s="96">
        <f t="shared" si="13"/>
        <v>0</v>
      </c>
      <c r="AY42" s="96">
        <f t="shared" si="14"/>
        <v>0</v>
      </c>
      <c r="AZ42" s="96">
        <f t="shared" si="5"/>
        <v>8.64</v>
      </c>
      <c r="BA42" s="96">
        <f t="shared" si="6"/>
        <v>259.20000000000005</v>
      </c>
      <c r="BB42" s="96"/>
      <c r="BC42" s="96"/>
      <c r="BD42" s="96"/>
      <c r="BE42" s="96">
        <f t="shared" si="15"/>
        <v>0</v>
      </c>
      <c r="BG42" s="58">
        <f t="shared" si="7"/>
        <v>2</v>
      </c>
      <c r="BH42" s="58">
        <f t="shared" si="8"/>
        <v>2</v>
      </c>
    </row>
    <row r="43" spans="1:60" s="58" customFormat="1" x14ac:dyDescent="0.45">
      <c r="A43" s="64"/>
      <c r="B43" s="48">
        <v>29</v>
      </c>
      <c r="C43" s="130"/>
      <c r="D43" s="48" t="s">
        <v>845</v>
      </c>
      <c r="E43" s="49" t="s">
        <v>846</v>
      </c>
      <c r="F43" s="2">
        <v>1</v>
      </c>
      <c r="G43" s="19" t="s">
        <v>925</v>
      </c>
      <c r="H43" s="83"/>
      <c r="I43" s="24"/>
      <c r="J43" s="24"/>
      <c r="K43" s="83"/>
      <c r="L43" s="24"/>
      <c r="M43" s="83"/>
      <c r="N43" s="83"/>
      <c r="O43" s="83">
        <f>IFERROR(VLOOKUP(L43,入力表リスト!$A$3:$B$82,2,FALSE),0)</f>
        <v>0</v>
      </c>
      <c r="P43" s="83">
        <f t="shared" si="9"/>
        <v>0</v>
      </c>
      <c r="Q43" s="83">
        <f t="shared" si="0"/>
        <v>0</v>
      </c>
      <c r="R43" s="26"/>
      <c r="S43" s="3"/>
      <c r="T43" s="83"/>
      <c r="U43" s="24"/>
      <c r="V43" s="24"/>
      <c r="W43" s="83"/>
      <c r="X43" s="22"/>
      <c r="Y43" s="83"/>
      <c r="Z43" s="83"/>
      <c r="AA43" s="83">
        <f>IFERROR(VLOOKUP(X43,入力表リスト!$A$3:$B$82,2,FALSE),0)</f>
        <v>0</v>
      </c>
      <c r="AB43" s="83">
        <f t="shared" si="10"/>
        <v>0</v>
      </c>
      <c r="AC43" s="83">
        <f t="shared" si="1"/>
        <v>0</v>
      </c>
      <c r="AD43" s="26"/>
      <c r="AE43" s="26"/>
      <c r="AF43" s="83">
        <v>1</v>
      </c>
      <c r="AG43" s="24" t="s">
        <v>913</v>
      </c>
      <c r="AH43" s="24"/>
      <c r="AI43" s="83">
        <v>1</v>
      </c>
      <c r="AJ43" s="190" t="s">
        <v>1000</v>
      </c>
      <c r="AK43" s="83">
        <v>1</v>
      </c>
      <c r="AL43" s="83">
        <v>0</v>
      </c>
      <c r="AM43" s="83">
        <f>IFERROR(VLOOKUP(AJ43,入力表リスト!$A$3:$B$82,2,FALSE),0)</f>
        <v>42</v>
      </c>
      <c r="AN43" s="83">
        <f t="shared" si="11"/>
        <v>0</v>
      </c>
      <c r="AO43" s="83">
        <f t="shared" si="2"/>
        <v>0</v>
      </c>
      <c r="AP43" s="26"/>
      <c r="AQ43" s="26"/>
      <c r="AR43" s="83">
        <f t="shared" si="12"/>
        <v>0</v>
      </c>
      <c r="AS43" s="83">
        <f t="shared" si="3"/>
        <v>0</v>
      </c>
      <c r="AT43" s="48"/>
      <c r="AU43" s="96"/>
      <c r="AV43" s="96">
        <f t="shared" si="4"/>
        <v>0</v>
      </c>
      <c r="AW43" s="96"/>
      <c r="AX43" s="96">
        <f t="shared" si="13"/>
        <v>0</v>
      </c>
      <c r="AY43" s="96">
        <f t="shared" si="14"/>
        <v>0</v>
      </c>
      <c r="AZ43" s="96">
        <f t="shared" si="5"/>
        <v>0</v>
      </c>
      <c r="BA43" s="96">
        <f t="shared" si="6"/>
        <v>0</v>
      </c>
      <c r="BB43" s="96"/>
      <c r="BC43" s="96"/>
      <c r="BD43" s="96"/>
      <c r="BE43" s="96">
        <f t="shared" si="15"/>
        <v>0</v>
      </c>
      <c r="BG43" s="58">
        <f t="shared" si="7"/>
        <v>1</v>
      </c>
      <c r="BH43" s="58">
        <f t="shared" si="8"/>
        <v>1</v>
      </c>
    </row>
    <row r="44" spans="1:60" s="58" customFormat="1" x14ac:dyDescent="0.45">
      <c r="A44" s="64"/>
      <c r="B44" s="48">
        <v>30</v>
      </c>
      <c r="C44" s="130"/>
      <c r="D44" s="48" t="s">
        <v>845</v>
      </c>
      <c r="E44" s="49" t="s">
        <v>846</v>
      </c>
      <c r="F44" s="2">
        <v>1</v>
      </c>
      <c r="G44" s="19" t="s">
        <v>926</v>
      </c>
      <c r="H44" s="83"/>
      <c r="I44" s="24"/>
      <c r="J44" s="24"/>
      <c r="K44" s="83"/>
      <c r="L44" s="24"/>
      <c r="M44" s="83"/>
      <c r="N44" s="83"/>
      <c r="O44" s="83">
        <f>IFERROR(VLOOKUP(L44,入力表リスト!$A$3:$B$82,2,FALSE),0)</f>
        <v>0</v>
      </c>
      <c r="P44" s="83">
        <f t="shared" si="9"/>
        <v>0</v>
      </c>
      <c r="Q44" s="83">
        <f t="shared" si="0"/>
        <v>0</v>
      </c>
      <c r="R44" s="26"/>
      <c r="S44" s="3"/>
      <c r="T44" s="83"/>
      <c r="U44" s="24"/>
      <c r="V44" s="24"/>
      <c r="W44" s="83"/>
      <c r="X44" s="22"/>
      <c r="Y44" s="83"/>
      <c r="Z44" s="83"/>
      <c r="AA44" s="83">
        <f>IFERROR(VLOOKUP(X44,入力表リスト!$A$3:$B$82,2,FALSE),0)</f>
        <v>0</v>
      </c>
      <c r="AB44" s="83">
        <f t="shared" si="10"/>
        <v>0</v>
      </c>
      <c r="AC44" s="83">
        <f t="shared" si="1"/>
        <v>0</v>
      </c>
      <c r="AD44" s="26"/>
      <c r="AE44" s="26"/>
      <c r="AF44" s="83">
        <v>60</v>
      </c>
      <c r="AG44" s="24" t="s">
        <v>908</v>
      </c>
      <c r="AH44" s="24"/>
      <c r="AI44" s="83">
        <v>30</v>
      </c>
      <c r="AJ44" s="22" t="s">
        <v>1000</v>
      </c>
      <c r="AK44" s="83">
        <v>60</v>
      </c>
      <c r="AL44" s="83">
        <v>2880</v>
      </c>
      <c r="AM44" s="83">
        <f>IFERROR(VLOOKUP(AJ44,入力表リスト!$A$3:$B$82,2,FALSE),0)</f>
        <v>42</v>
      </c>
      <c r="AN44" s="83">
        <f t="shared" si="11"/>
        <v>7257.6</v>
      </c>
      <c r="AO44" s="83">
        <f t="shared" si="2"/>
        <v>217728</v>
      </c>
      <c r="AP44" s="26"/>
      <c r="AQ44" s="26"/>
      <c r="AR44" s="83">
        <f t="shared" si="12"/>
        <v>7257.6</v>
      </c>
      <c r="AS44" s="83">
        <f t="shared" si="3"/>
        <v>217728</v>
      </c>
      <c r="AT44" s="48"/>
      <c r="AU44" s="96"/>
      <c r="AV44" s="96">
        <f t="shared" si="4"/>
        <v>2880</v>
      </c>
      <c r="AW44" s="96"/>
      <c r="AX44" s="96">
        <f t="shared" si="13"/>
        <v>0</v>
      </c>
      <c r="AY44" s="96">
        <f t="shared" si="14"/>
        <v>0</v>
      </c>
      <c r="AZ44" s="96">
        <f t="shared" si="5"/>
        <v>7257.6</v>
      </c>
      <c r="BA44" s="96">
        <f t="shared" si="6"/>
        <v>217728</v>
      </c>
      <c r="BB44" s="96"/>
      <c r="BC44" s="96"/>
      <c r="BD44" s="96"/>
      <c r="BE44" s="96">
        <f t="shared" si="15"/>
        <v>0</v>
      </c>
      <c r="BG44" s="58">
        <f t="shared" si="7"/>
        <v>60</v>
      </c>
      <c r="BH44" s="58">
        <f t="shared" si="8"/>
        <v>60</v>
      </c>
    </row>
    <row r="45" spans="1:60" s="58" customFormat="1" x14ac:dyDescent="0.45">
      <c r="A45" s="64"/>
      <c r="B45" s="48">
        <v>31</v>
      </c>
      <c r="C45" s="130"/>
      <c r="D45" s="48" t="s">
        <v>845</v>
      </c>
      <c r="E45" s="49" t="s">
        <v>846</v>
      </c>
      <c r="F45" s="2">
        <v>1</v>
      </c>
      <c r="G45" s="19" t="s">
        <v>926</v>
      </c>
      <c r="H45" s="83"/>
      <c r="I45" s="24"/>
      <c r="J45" s="24"/>
      <c r="K45" s="83"/>
      <c r="L45" s="24"/>
      <c r="M45" s="83"/>
      <c r="N45" s="83"/>
      <c r="O45" s="83">
        <f>IFERROR(VLOOKUP(L45,入力表リスト!$A$3:$B$82,2,FALSE),0)</f>
        <v>0</v>
      </c>
      <c r="P45" s="83">
        <f t="shared" si="9"/>
        <v>0</v>
      </c>
      <c r="Q45" s="83">
        <f t="shared" si="0"/>
        <v>0</v>
      </c>
      <c r="R45" s="26"/>
      <c r="S45" s="3"/>
      <c r="T45" s="83"/>
      <c r="U45" s="24"/>
      <c r="V45" s="24"/>
      <c r="W45" s="83"/>
      <c r="X45" s="22"/>
      <c r="Y45" s="83"/>
      <c r="Z45" s="83"/>
      <c r="AA45" s="83">
        <f>IFERROR(VLOOKUP(X45,入力表リスト!$A$3:$B$82,2,FALSE),0)</f>
        <v>0</v>
      </c>
      <c r="AB45" s="83">
        <f t="shared" si="10"/>
        <v>0</v>
      </c>
      <c r="AC45" s="83">
        <f t="shared" si="1"/>
        <v>0</v>
      </c>
      <c r="AD45" s="26"/>
      <c r="AE45" s="26"/>
      <c r="AF45" s="83">
        <v>8</v>
      </c>
      <c r="AG45" s="24" t="s">
        <v>908</v>
      </c>
      <c r="AH45" s="24"/>
      <c r="AI45" s="83">
        <v>4</v>
      </c>
      <c r="AJ45" s="22" t="s">
        <v>1000</v>
      </c>
      <c r="AK45" s="83">
        <v>8</v>
      </c>
      <c r="AL45" s="83">
        <v>2880</v>
      </c>
      <c r="AM45" s="83">
        <f>IFERROR(VLOOKUP(AJ45,入力表リスト!$A$3:$B$82,2,FALSE),0)</f>
        <v>42</v>
      </c>
      <c r="AN45" s="83">
        <f t="shared" si="11"/>
        <v>967.68</v>
      </c>
      <c r="AO45" s="83">
        <f t="shared" si="2"/>
        <v>29030.399999999998</v>
      </c>
      <c r="AP45" s="26"/>
      <c r="AQ45" s="26"/>
      <c r="AR45" s="83">
        <f t="shared" si="12"/>
        <v>967.68</v>
      </c>
      <c r="AS45" s="83">
        <f t="shared" si="3"/>
        <v>29030.399999999998</v>
      </c>
      <c r="AT45" s="48"/>
      <c r="AU45" s="96"/>
      <c r="AV45" s="96">
        <f t="shared" si="4"/>
        <v>2880</v>
      </c>
      <c r="AW45" s="96"/>
      <c r="AX45" s="96">
        <f t="shared" si="13"/>
        <v>0</v>
      </c>
      <c r="AY45" s="96">
        <f t="shared" si="14"/>
        <v>0</v>
      </c>
      <c r="AZ45" s="96">
        <f t="shared" si="5"/>
        <v>967.68</v>
      </c>
      <c r="BA45" s="96">
        <f t="shared" si="6"/>
        <v>29030.399999999998</v>
      </c>
      <c r="BB45" s="96"/>
      <c r="BC45" s="96"/>
      <c r="BD45" s="96"/>
      <c r="BE45" s="96">
        <f t="shared" si="15"/>
        <v>0</v>
      </c>
      <c r="BG45" s="58">
        <f t="shared" si="7"/>
        <v>8</v>
      </c>
      <c r="BH45" s="58">
        <f t="shared" si="8"/>
        <v>8</v>
      </c>
    </row>
    <row r="46" spans="1:60" s="58" customFormat="1" x14ac:dyDescent="0.45">
      <c r="A46" s="64"/>
      <c r="B46" s="20">
        <v>32</v>
      </c>
      <c r="C46" s="20"/>
      <c r="D46" s="20" t="s">
        <v>845</v>
      </c>
      <c r="E46" s="19" t="s">
        <v>846</v>
      </c>
      <c r="F46" s="2">
        <v>1</v>
      </c>
      <c r="G46" s="19" t="s">
        <v>926</v>
      </c>
      <c r="H46" s="83"/>
      <c r="I46" s="24"/>
      <c r="J46" s="24"/>
      <c r="K46" s="83"/>
      <c r="L46" s="24"/>
      <c r="M46" s="83"/>
      <c r="N46" s="83"/>
      <c r="O46" s="83">
        <f>IFERROR(VLOOKUP(L46,入力表リスト!$A$3:$B$82,2,FALSE),0)</f>
        <v>0</v>
      </c>
      <c r="P46" s="83">
        <f t="shared" si="9"/>
        <v>0</v>
      </c>
      <c r="Q46" s="83">
        <f t="shared" si="0"/>
        <v>0</v>
      </c>
      <c r="R46" s="26"/>
      <c r="S46" s="3"/>
      <c r="T46" s="83"/>
      <c r="U46" s="24"/>
      <c r="V46" s="24"/>
      <c r="W46" s="83"/>
      <c r="X46" s="22"/>
      <c r="Y46" s="83"/>
      <c r="Z46" s="83"/>
      <c r="AA46" s="83">
        <f>IFERROR(VLOOKUP(X46,入力表リスト!$A$3:$B$82,2,FALSE),0)</f>
        <v>0</v>
      </c>
      <c r="AB46" s="83">
        <f t="shared" si="10"/>
        <v>0</v>
      </c>
      <c r="AC46" s="83">
        <f t="shared" si="1"/>
        <v>0</v>
      </c>
      <c r="AD46" s="26"/>
      <c r="AE46" s="26"/>
      <c r="AF46" s="83">
        <v>8</v>
      </c>
      <c r="AG46" s="24" t="s">
        <v>913</v>
      </c>
      <c r="AH46" s="24"/>
      <c r="AI46" s="83">
        <v>8</v>
      </c>
      <c r="AJ46" s="22" t="s">
        <v>914</v>
      </c>
      <c r="AK46" s="83">
        <v>8</v>
      </c>
      <c r="AL46" s="83">
        <v>2880</v>
      </c>
      <c r="AM46" s="83">
        <f>IFERROR(VLOOKUP(AJ46,入力表リスト!$A$3:$B$82,2,FALSE),0)</f>
        <v>0</v>
      </c>
      <c r="AN46" s="83">
        <f t="shared" si="11"/>
        <v>0</v>
      </c>
      <c r="AO46" s="83">
        <f t="shared" si="2"/>
        <v>0</v>
      </c>
      <c r="AP46" s="123" t="s">
        <v>1158</v>
      </c>
      <c r="AQ46" s="26"/>
      <c r="AR46" s="83">
        <f t="shared" si="12"/>
        <v>0</v>
      </c>
      <c r="AS46" s="83">
        <f t="shared" si="3"/>
        <v>0</v>
      </c>
      <c r="AT46" s="48"/>
      <c r="AU46" s="96"/>
      <c r="AV46" s="96">
        <f t="shared" si="4"/>
        <v>2880</v>
      </c>
      <c r="AW46" s="96"/>
      <c r="AX46" s="96">
        <f t="shared" si="13"/>
        <v>0</v>
      </c>
      <c r="AY46" s="96">
        <f t="shared" si="14"/>
        <v>0</v>
      </c>
      <c r="AZ46" s="96">
        <f t="shared" si="5"/>
        <v>0</v>
      </c>
      <c r="BA46" s="96">
        <f t="shared" si="6"/>
        <v>0</v>
      </c>
      <c r="BB46" s="96"/>
      <c r="BC46" s="96"/>
      <c r="BD46" s="96"/>
      <c r="BE46" s="96">
        <f t="shared" si="15"/>
        <v>0</v>
      </c>
      <c r="BG46" s="58">
        <f t="shared" si="7"/>
        <v>8</v>
      </c>
      <c r="BH46" s="58">
        <f t="shared" si="8"/>
        <v>8</v>
      </c>
    </row>
    <row r="47" spans="1:60" s="58" customFormat="1" x14ac:dyDescent="0.45">
      <c r="A47" s="64"/>
      <c r="B47" s="48">
        <v>33</v>
      </c>
      <c r="C47" s="48"/>
      <c r="D47" s="48" t="s">
        <v>845</v>
      </c>
      <c r="E47" s="49" t="s">
        <v>846</v>
      </c>
      <c r="F47" s="2">
        <v>1</v>
      </c>
      <c r="G47" s="19" t="s">
        <v>926</v>
      </c>
      <c r="H47" s="83"/>
      <c r="I47" s="24"/>
      <c r="J47" s="24"/>
      <c r="K47" s="83"/>
      <c r="L47" s="24"/>
      <c r="M47" s="83"/>
      <c r="N47" s="83"/>
      <c r="O47" s="83">
        <f>IFERROR(VLOOKUP(L47,入力表リスト!$A$3:$B$82,2,FALSE),0)</f>
        <v>0</v>
      </c>
      <c r="P47" s="83">
        <f t="shared" si="9"/>
        <v>0</v>
      </c>
      <c r="Q47" s="83">
        <f t="shared" ref="Q47:Q78" si="16">P47*$AY$10</f>
        <v>0</v>
      </c>
      <c r="R47" s="26"/>
      <c r="S47" s="3"/>
      <c r="T47" s="83"/>
      <c r="U47" s="24"/>
      <c r="V47" s="24"/>
      <c r="W47" s="83"/>
      <c r="X47" s="22"/>
      <c r="Y47" s="83"/>
      <c r="Z47" s="83"/>
      <c r="AA47" s="83">
        <f>IFERROR(VLOOKUP(X47,入力表リスト!$A$3:$B$82,2,FALSE),0)</f>
        <v>0</v>
      </c>
      <c r="AB47" s="83">
        <f t="shared" si="10"/>
        <v>0</v>
      </c>
      <c r="AC47" s="83">
        <f t="shared" ref="AC47:AC78" si="17">AB47*$AY$10</f>
        <v>0</v>
      </c>
      <c r="AD47" s="26"/>
      <c r="AE47" s="26"/>
      <c r="AF47" s="83">
        <v>1</v>
      </c>
      <c r="AG47" s="24" t="s">
        <v>1312</v>
      </c>
      <c r="AH47" s="24"/>
      <c r="AI47" s="83">
        <v>1</v>
      </c>
      <c r="AJ47" s="22" t="s">
        <v>1000</v>
      </c>
      <c r="AK47" s="83">
        <v>1</v>
      </c>
      <c r="AL47" s="83">
        <v>8760</v>
      </c>
      <c r="AM47" s="83">
        <f>IFERROR(VLOOKUP(AJ47,入力表リスト!$A$3:$B$82,2,FALSE),0)</f>
        <v>42</v>
      </c>
      <c r="AN47" s="83">
        <f t="shared" si="11"/>
        <v>367.92</v>
      </c>
      <c r="AO47" s="83">
        <f t="shared" ref="AO47:AO78" si="18">AN47*$AY$10</f>
        <v>11037.6</v>
      </c>
      <c r="AP47" s="26"/>
      <c r="AQ47" s="26"/>
      <c r="AR47" s="83">
        <f t="shared" si="12"/>
        <v>367.92</v>
      </c>
      <c r="AS47" s="83">
        <f t="shared" ref="AS47:AS78" si="19">AR47*$AY$10</f>
        <v>11037.6</v>
      </c>
      <c r="AT47" s="48"/>
      <c r="AU47" s="96"/>
      <c r="AV47" s="96">
        <f t="shared" ref="AV47:AV78" si="20">N47+Z47+AL47</f>
        <v>8760</v>
      </c>
      <c r="AW47" s="96"/>
      <c r="AX47" s="96">
        <f t="shared" si="13"/>
        <v>0</v>
      </c>
      <c r="AY47" s="96">
        <f t="shared" si="14"/>
        <v>0</v>
      </c>
      <c r="AZ47" s="96">
        <f t="shared" ref="AZ47:AZ78" si="21">P47+AB47+AN47-AX47</f>
        <v>367.92</v>
      </c>
      <c r="BA47" s="96">
        <f t="shared" ref="BA47:BA78" si="22">Q47+AC47+AO47-AY47</f>
        <v>11037.6</v>
      </c>
      <c r="BB47" s="96"/>
      <c r="BC47" s="96"/>
      <c r="BD47" s="96"/>
      <c r="BE47" s="96">
        <f t="shared" si="15"/>
        <v>0</v>
      </c>
      <c r="BG47" s="58">
        <f t="shared" ref="BG47:BG78" si="23">SUM(H47,T47,AF47)</f>
        <v>1</v>
      </c>
      <c r="BH47" s="58">
        <f t="shared" ref="BH47:BH78" si="24">SUM(M47,Y47,AK47)</f>
        <v>1</v>
      </c>
    </row>
    <row r="48" spans="1:60" s="58" customFormat="1" x14ac:dyDescent="0.45">
      <c r="A48" s="64"/>
      <c r="B48" s="48">
        <v>34</v>
      </c>
      <c r="C48" s="48"/>
      <c r="D48" s="48" t="s">
        <v>845</v>
      </c>
      <c r="E48" s="49" t="s">
        <v>846</v>
      </c>
      <c r="F48" s="2" t="s">
        <v>927</v>
      </c>
      <c r="G48" s="19" t="s">
        <v>928</v>
      </c>
      <c r="H48" s="83"/>
      <c r="I48" s="24"/>
      <c r="J48" s="24"/>
      <c r="K48" s="83"/>
      <c r="L48" s="24"/>
      <c r="M48" s="83"/>
      <c r="N48" s="83"/>
      <c r="O48" s="83">
        <f>IFERROR(VLOOKUP(L48,入力表リスト!$A$3:$B$82,2,FALSE),0)</f>
        <v>0</v>
      </c>
      <c r="P48" s="83">
        <f t="shared" si="9"/>
        <v>0</v>
      </c>
      <c r="Q48" s="83">
        <f t="shared" si="16"/>
        <v>0</v>
      </c>
      <c r="R48" s="26"/>
      <c r="S48" s="3"/>
      <c r="T48" s="83">
        <v>2</v>
      </c>
      <c r="U48" s="24" t="s">
        <v>929</v>
      </c>
      <c r="V48" s="24"/>
      <c r="W48" s="83">
        <v>2</v>
      </c>
      <c r="X48" s="22" t="s">
        <v>1038</v>
      </c>
      <c r="Y48" s="83">
        <v>2</v>
      </c>
      <c r="Z48" s="83">
        <v>0</v>
      </c>
      <c r="AA48" s="83">
        <f>IFERROR(VLOOKUP(X48,入力表リスト!$A$3:$B$82,2,FALSE),0)</f>
        <v>36</v>
      </c>
      <c r="AB48" s="83">
        <f t="shared" si="10"/>
        <v>0</v>
      </c>
      <c r="AC48" s="83">
        <f t="shared" si="17"/>
        <v>0</v>
      </c>
      <c r="AD48" s="26" t="s">
        <v>1037</v>
      </c>
      <c r="AE48" s="26"/>
      <c r="AF48" s="83"/>
      <c r="AG48" s="24"/>
      <c r="AH48" s="24"/>
      <c r="AI48" s="83"/>
      <c r="AJ48" s="22"/>
      <c r="AK48" s="83"/>
      <c r="AL48" s="83">
        <v>0</v>
      </c>
      <c r="AM48" s="83">
        <f>IFERROR(VLOOKUP(AJ48,入力表リスト!$A$3:$B$82,2,FALSE),0)</f>
        <v>0</v>
      </c>
      <c r="AN48" s="83">
        <f t="shared" si="11"/>
        <v>0</v>
      </c>
      <c r="AO48" s="83">
        <f t="shared" si="18"/>
        <v>0</v>
      </c>
      <c r="AP48" s="26"/>
      <c r="AQ48" s="26"/>
      <c r="AR48" s="83">
        <f t="shared" si="12"/>
        <v>0</v>
      </c>
      <c r="AS48" s="83">
        <f t="shared" si="19"/>
        <v>0</v>
      </c>
      <c r="AT48" s="48"/>
      <c r="AU48" s="96"/>
      <c r="AV48" s="96">
        <f t="shared" si="20"/>
        <v>0</v>
      </c>
      <c r="AW48" s="96"/>
      <c r="AX48" s="96">
        <f t="shared" si="13"/>
        <v>0</v>
      </c>
      <c r="AY48" s="96">
        <f t="shared" si="14"/>
        <v>0</v>
      </c>
      <c r="AZ48" s="96">
        <f t="shared" si="21"/>
        <v>0</v>
      </c>
      <c r="BA48" s="96">
        <f t="shared" si="22"/>
        <v>0</v>
      </c>
      <c r="BB48" s="96"/>
      <c r="BC48" s="96"/>
      <c r="BD48" s="96"/>
      <c r="BE48" s="96">
        <f t="shared" si="15"/>
        <v>0</v>
      </c>
      <c r="BG48" s="58">
        <f t="shared" si="23"/>
        <v>2</v>
      </c>
      <c r="BH48" s="58">
        <f t="shared" si="24"/>
        <v>2</v>
      </c>
    </row>
    <row r="49" spans="1:60" s="58" customFormat="1" x14ac:dyDescent="0.45">
      <c r="A49" s="64"/>
      <c r="B49" s="48">
        <v>35</v>
      </c>
      <c r="C49" s="48"/>
      <c r="D49" s="48" t="s">
        <v>845</v>
      </c>
      <c r="E49" s="49" t="s">
        <v>846</v>
      </c>
      <c r="F49" s="2">
        <v>1</v>
      </c>
      <c r="G49" s="19" t="s">
        <v>930</v>
      </c>
      <c r="H49" s="83"/>
      <c r="I49" s="24"/>
      <c r="J49" s="24"/>
      <c r="K49" s="83"/>
      <c r="L49" s="24"/>
      <c r="M49" s="83"/>
      <c r="N49" s="83"/>
      <c r="O49" s="83">
        <f>IFERROR(VLOOKUP(L49,入力表リスト!$A$3:$B$82,2,FALSE),0)</f>
        <v>0</v>
      </c>
      <c r="P49" s="83">
        <f t="shared" si="9"/>
        <v>0</v>
      </c>
      <c r="Q49" s="83">
        <f t="shared" si="16"/>
        <v>0</v>
      </c>
      <c r="R49" s="26"/>
      <c r="S49" s="3"/>
      <c r="T49" s="83"/>
      <c r="U49" s="24"/>
      <c r="V49" s="24"/>
      <c r="W49" s="83"/>
      <c r="X49" s="22"/>
      <c r="Y49" s="83"/>
      <c r="Z49" s="83"/>
      <c r="AA49" s="83">
        <f>IFERROR(VLOOKUP(X49,入力表リスト!$A$3:$B$82,2,FALSE),0)</f>
        <v>0</v>
      </c>
      <c r="AB49" s="83">
        <f t="shared" si="10"/>
        <v>0</v>
      </c>
      <c r="AC49" s="83">
        <f t="shared" si="17"/>
        <v>0</v>
      </c>
      <c r="AD49" s="26"/>
      <c r="AE49" s="26"/>
      <c r="AF49" s="83">
        <v>4</v>
      </c>
      <c r="AG49" s="24" t="s">
        <v>906</v>
      </c>
      <c r="AH49" s="24"/>
      <c r="AI49" s="83">
        <v>2</v>
      </c>
      <c r="AJ49" s="22" t="s">
        <v>1000</v>
      </c>
      <c r="AK49" s="83">
        <v>4</v>
      </c>
      <c r="AL49" s="83">
        <v>240</v>
      </c>
      <c r="AM49" s="83">
        <f>IFERROR(VLOOKUP(AJ49,入力表リスト!$A$3:$B$82,2,FALSE),0)</f>
        <v>42</v>
      </c>
      <c r="AN49" s="83">
        <f t="shared" si="11"/>
        <v>40.32</v>
      </c>
      <c r="AO49" s="83">
        <f t="shared" si="18"/>
        <v>1209.5999999999999</v>
      </c>
      <c r="AP49" s="26"/>
      <c r="AQ49" s="26"/>
      <c r="AR49" s="83">
        <f t="shared" si="12"/>
        <v>40.32</v>
      </c>
      <c r="AS49" s="83">
        <f t="shared" si="19"/>
        <v>1209.5999999999999</v>
      </c>
      <c r="AT49" s="48"/>
      <c r="AU49" s="96"/>
      <c r="AV49" s="96">
        <f t="shared" si="20"/>
        <v>240</v>
      </c>
      <c r="AW49" s="96"/>
      <c r="AX49" s="96">
        <f t="shared" si="13"/>
        <v>0</v>
      </c>
      <c r="AY49" s="96">
        <f t="shared" si="14"/>
        <v>0</v>
      </c>
      <c r="AZ49" s="96">
        <f t="shared" si="21"/>
        <v>40.32</v>
      </c>
      <c r="BA49" s="96">
        <f t="shared" si="22"/>
        <v>1209.5999999999999</v>
      </c>
      <c r="BB49" s="96"/>
      <c r="BC49" s="96"/>
      <c r="BD49" s="96"/>
      <c r="BE49" s="96">
        <f t="shared" si="15"/>
        <v>0</v>
      </c>
      <c r="BG49" s="58">
        <f t="shared" si="23"/>
        <v>4</v>
      </c>
      <c r="BH49" s="58">
        <f t="shared" si="24"/>
        <v>4</v>
      </c>
    </row>
    <row r="50" spans="1:60" s="58" customFormat="1" x14ac:dyDescent="0.45">
      <c r="A50" s="64"/>
      <c r="B50" s="48">
        <v>36</v>
      </c>
      <c r="C50" s="48"/>
      <c r="D50" s="48" t="s">
        <v>845</v>
      </c>
      <c r="E50" s="49" t="s">
        <v>846</v>
      </c>
      <c r="F50" s="2">
        <v>1</v>
      </c>
      <c r="G50" s="19" t="s">
        <v>931</v>
      </c>
      <c r="H50" s="83"/>
      <c r="I50" s="24"/>
      <c r="J50" s="24"/>
      <c r="K50" s="83"/>
      <c r="L50" s="24"/>
      <c r="M50" s="83"/>
      <c r="N50" s="83"/>
      <c r="O50" s="83">
        <f>IFERROR(VLOOKUP(L50,入力表リスト!$A$3:$B$82,2,FALSE),0)</f>
        <v>0</v>
      </c>
      <c r="P50" s="83">
        <f t="shared" si="9"/>
        <v>0</v>
      </c>
      <c r="Q50" s="83">
        <f t="shared" si="16"/>
        <v>0</v>
      </c>
      <c r="R50" s="26"/>
      <c r="S50" s="3"/>
      <c r="T50" s="83"/>
      <c r="U50" s="24"/>
      <c r="V50" s="24"/>
      <c r="W50" s="83"/>
      <c r="X50" s="22"/>
      <c r="Y50" s="83"/>
      <c r="Z50" s="83"/>
      <c r="AA50" s="83">
        <f>IFERROR(VLOOKUP(X50,入力表リスト!$A$3:$B$82,2,FALSE),0)</f>
        <v>0</v>
      </c>
      <c r="AB50" s="83">
        <f t="shared" si="10"/>
        <v>0</v>
      </c>
      <c r="AC50" s="83">
        <f t="shared" si="17"/>
        <v>0</v>
      </c>
      <c r="AD50" s="26"/>
      <c r="AE50" s="26"/>
      <c r="AF50" s="83">
        <v>2</v>
      </c>
      <c r="AG50" s="24" t="s">
        <v>1312</v>
      </c>
      <c r="AH50" s="24"/>
      <c r="AI50" s="83">
        <v>2</v>
      </c>
      <c r="AJ50" s="22" t="s">
        <v>1038</v>
      </c>
      <c r="AK50" s="83">
        <v>2</v>
      </c>
      <c r="AL50" s="83">
        <v>240</v>
      </c>
      <c r="AM50" s="83">
        <f>IFERROR(VLOOKUP(AJ50,入力表リスト!$A$3:$B$82,2,FALSE),0)</f>
        <v>36</v>
      </c>
      <c r="AN50" s="83">
        <f t="shared" si="11"/>
        <v>17.28</v>
      </c>
      <c r="AO50" s="83">
        <f t="shared" si="18"/>
        <v>518.40000000000009</v>
      </c>
      <c r="AP50" s="26" t="s">
        <v>1037</v>
      </c>
      <c r="AQ50" s="26"/>
      <c r="AR50" s="83">
        <f t="shared" si="12"/>
        <v>17.28</v>
      </c>
      <c r="AS50" s="83">
        <f t="shared" si="19"/>
        <v>518.40000000000009</v>
      </c>
      <c r="AT50" s="48"/>
      <c r="AU50" s="96"/>
      <c r="AV50" s="96">
        <f t="shared" si="20"/>
        <v>240</v>
      </c>
      <c r="AW50" s="96"/>
      <c r="AX50" s="96">
        <f t="shared" si="13"/>
        <v>0</v>
      </c>
      <c r="AY50" s="96">
        <f t="shared" si="14"/>
        <v>0</v>
      </c>
      <c r="AZ50" s="96">
        <f t="shared" si="21"/>
        <v>17.28</v>
      </c>
      <c r="BA50" s="96">
        <f t="shared" si="22"/>
        <v>518.40000000000009</v>
      </c>
      <c r="BB50" s="96"/>
      <c r="BC50" s="96"/>
      <c r="BD50" s="96"/>
      <c r="BE50" s="96">
        <f t="shared" si="15"/>
        <v>0</v>
      </c>
      <c r="BG50" s="58">
        <f t="shared" si="23"/>
        <v>2</v>
      </c>
      <c r="BH50" s="58">
        <f t="shared" si="24"/>
        <v>2</v>
      </c>
    </row>
    <row r="51" spans="1:60" s="58" customFormat="1" x14ac:dyDescent="0.45">
      <c r="A51" s="64"/>
      <c r="B51" s="48">
        <v>37</v>
      </c>
      <c r="C51" s="48"/>
      <c r="D51" s="48" t="s">
        <v>845</v>
      </c>
      <c r="E51" s="49" t="s">
        <v>846</v>
      </c>
      <c r="F51" s="2">
        <v>1</v>
      </c>
      <c r="G51" s="19" t="s">
        <v>932</v>
      </c>
      <c r="H51" s="83"/>
      <c r="I51" s="24"/>
      <c r="J51" s="24"/>
      <c r="K51" s="83"/>
      <c r="L51" s="24"/>
      <c r="M51" s="83"/>
      <c r="N51" s="83"/>
      <c r="O51" s="83">
        <f>IFERROR(VLOOKUP(L51,入力表リスト!$A$3:$B$82,2,FALSE),0)</f>
        <v>0</v>
      </c>
      <c r="P51" s="83">
        <f t="shared" si="9"/>
        <v>0</v>
      </c>
      <c r="Q51" s="83">
        <f t="shared" si="16"/>
        <v>0</v>
      </c>
      <c r="R51" s="26"/>
      <c r="S51" s="3"/>
      <c r="T51" s="83"/>
      <c r="U51" s="24"/>
      <c r="V51" s="24"/>
      <c r="W51" s="83"/>
      <c r="X51" s="22"/>
      <c r="Y51" s="83"/>
      <c r="Z51" s="83"/>
      <c r="AA51" s="83">
        <f>IFERROR(VLOOKUP(X51,入力表リスト!$A$3:$B$82,2,FALSE),0)</f>
        <v>0</v>
      </c>
      <c r="AB51" s="83">
        <f t="shared" si="10"/>
        <v>0</v>
      </c>
      <c r="AC51" s="83">
        <f t="shared" si="17"/>
        <v>0</v>
      </c>
      <c r="AD51" s="26"/>
      <c r="AE51" s="26"/>
      <c r="AF51" s="83">
        <v>4</v>
      </c>
      <c r="AG51" s="24" t="s">
        <v>933</v>
      </c>
      <c r="AH51" s="24"/>
      <c r="AI51" s="83">
        <v>2</v>
      </c>
      <c r="AJ51" s="22" t="s">
        <v>1000</v>
      </c>
      <c r="AK51" s="83">
        <v>4</v>
      </c>
      <c r="AL51" s="83">
        <v>0</v>
      </c>
      <c r="AM51" s="83">
        <f>IFERROR(VLOOKUP(AJ51,入力表リスト!$A$3:$B$82,2,FALSE),0)</f>
        <v>42</v>
      </c>
      <c r="AN51" s="83">
        <f t="shared" si="11"/>
        <v>0</v>
      </c>
      <c r="AO51" s="83">
        <f t="shared" si="18"/>
        <v>0</v>
      </c>
      <c r="AP51" s="26"/>
      <c r="AQ51" s="26"/>
      <c r="AR51" s="83">
        <f t="shared" si="12"/>
        <v>0</v>
      </c>
      <c r="AS51" s="83">
        <f t="shared" si="19"/>
        <v>0</v>
      </c>
      <c r="AT51" s="48"/>
      <c r="AU51" s="96"/>
      <c r="AV51" s="96">
        <f t="shared" si="20"/>
        <v>0</v>
      </c>
      <c r="AW51" s="96"/>
      <c r="AX51" s="96">
        <f t="shared" si="13"/>
        <v>0</v>
      </c>
      <c r="AY51" s="96">
        <f t="shared" si="14"/>
        <v>0</v>
      </c>
      <c r="AZ51" s="96">
        <f t="shared" si="21"/>
        <v>0</v>
      </c>
      <c r="BA51" s="96">
        <f t="shared" si="22"/>
        <v>0</v>
      </c>
      <c r="BB51" s="96"/>
      <c r="BC51" s="96"/>
      <c r="BD51" s="96"/>
      <c r="BE51" s="96">
        <f t="shared" si="15"/>
        <v>0</v>
      </c>
      <c r="BG51" s="58">
        <f t="shared" si="23"/>
        <v>4</v>
      </c>
      <c r="BH51" s="58">
        <f t="shared" si="24"/>
        <v>4</v>
      </c>
    </row>
    <row r="52" spans="1:60" s="58" customFormat="1" x14ac:dyDescent="0.45">
      <c r="A52" s="64"/>
      <c r="B52" s="20">
        <v>38</v>
      </c>
      <c r="C52" s="20"/>
      <c r="D52" s="20" t="s">
        <v>845</v>
      </c>
      <c r="E52" s="19" t="s">
        <v>846</v>
      </c>
      <c r="F52" s="2">
        <v>1</v>
      </c>
      <c r="G52" s="19" t="s">
        <v>934</v>
      </c>
      <c r="H52" s="83"/>
      <c r="I52" s="24"/>
      <c r="J52" s="24"/>
      <c r="K52" s="83"/>
      <c r="L52" s="24"/>
      <c r="M52" s="83"/>
      <c r="N52" s="83"/>
      <c r="O52" s="83">
        <f>IFERROR(VLOOKUP(L52,入力表リスト!$A$3:$B$82,2,FALSE),0)</f>
        <v>0</v>
      </c>
      <c r="P52" s="83">
        <f t="shared" si="9"/>
        <v>0</v>
      </c>
      <c r="Q52" s="83">
        <f t="shared" si="16"/>
        <v>0</v>
      </c>
      <c r="R52" s="26"/>
      <c r="S52" s="3"/>
      <c r="T52" s="83"/>
      <c r="U52" s="24"/>
      <c r="V52" s="24"/>
      <c r="W52" s="83"/>
      <c r="X52" s="22"/>
      <c r="Y52" s="83"/>
      <c r="Z52" s="83"/>
      <c r="AA52" s="83">
        <f>IFERROR(VLOOKUP(X52,入力表リスト!$A$3:$B$82,2,FALSE),0)</f>
        <v>0</v>
      </c>
      <c r="AB52" s="83">
        <f t="shared" si="10"/>
        <v>0</v>
      </c>
      <c r="AC52" s="83">
        <f t="shared" si="17"/>
        <v>0</v>
      </c>
      <c r="AD52" s="26"/>
      <c r="AE52" s="26"/>
      <c r="AF52" s="83">
        <v>2</v>
      </c>
      <c r="AG52" s="24" t="s">
        <v>923</v>
      </c>
      <c r="AH52" s="24"/>
      <c r="AI52" s="83">
        <v>2</v>
      </c>
      <c r="AJ52" s="22" t="s">
        <v>914</v>
      </c>
      <c r="AK52" s="83">
        <v>2</v>
      </c>
      <c r="AL52" s="83">
        <v>0</v>
      </c>
      <c r="AM52" s="83">
        <f>IFERROR(VLOOKUP(AJ52,入力表リスト!$A$3:$B$82,2,FALSE),0)</f>
        <v>0</v>
      </c>
      <c r="AN52" s="83">
        <f t="shared" si="11"/>
        <v>0</v>
      </c>
      <c r="AO52" s="83">
        <f t="shared" si="18"/>
        <v>0</v>
      </c>
      <c r="AP52" s="123" t="s">
        <v>1158</v>
      </c>
      <c r="AQ52" s="26"/>
      <c r="AR52" s="83">
        <f t="shared" si="12"/>
        <v>0</v>
      </c>
      <c r="AS52" s="83">
        <f t="shared" si="19"/>
        <v>0</v>
      </c>
      <c r="AT52" s="48"/>
      <c r="AU52" s="96"/>
      <c r="AV52" s="96">
        <f t="shared" si="20"/>
        <v>0</v>
      </c>
      <c r="AW52" s="96"/>
      <c r="AX52" s="96">
        <f t="shared" si="13"/>
        <v>0</v>
      </c>
      <c r="AY52" s="96">
        <f t="shared" si="14"/>
        <v>0</v>
      </c>
      <c r="AZ52" s="96">
        <f t="shared" si="21"/>
        <v>0</v>
      </c>
      <c r="BA52" s="96">
        <f t="shared" si="22"/>
        <v>0</v>
      </c>
      <c r="BB52" s="96"/>
      <c r="BC52" s="96"/>
      <c r="BD52" s="96"/>
      <c r="BE52" s="96">
        <f t="shared" si="15"/>
        <v>0</v>
      </c>
      <c r="BG52" s="58">
        <f t="shared" si="23"/>
        <v>2</v>
      </c>
      <c r="BH52" s="58">
        <f t="shared" si="24"/>
        <v>2</v>
      </c>
    </row>
    <row r="53" spans="1:60" s="58" customFormat="1" x14ac:dyDescent="0.45">
      <c r="A53" s="64"/>
      <c r="B53" s="48">
        <v>39</v>
      </c>
      <c r="C53" s="48"/>
      <c r="D53" s="48" t="s">
        <v>845</v>
      </c>
      <c r="E53" s="49" t="s">
        <v>846</v>
      </c>
      <c r="F53" s="2">
        <v>1</v>
      </c>
      <c r="G53" s="19" t="s">
        <v>935</v>
      </c>
      <c r="H53" s="83"/>
      <c r="I53" s="24"/>
      <c r="J53" s="24"/>
      <c r="K53" s="83"/>
      <c r="L53" s="24"/>
      <c r="M53" s="83"/>
      <c r="N53" s="83"/>
      <c r="O53" s="83">
        <f>IFERROR(VLOOKUP(L53,入力表リスト!$A$3:$B$82,2,FALSE),0)</f>
        <v>0</v>
      </c>
      <c r="P53" s="83">
        <f t="shared" si="9"/>
        <v>0</v>
      </c>
      <c r="Q53" s="83">
        <f t="shared" si="16"/>
        <v>0</v>
      </c>
      <c r="R53" s="26"/>
      <c r="S53" s="3"/>
      <c r="T53" s="83"/>
      <c r="U53" s="24"/>
      <c r="V53" s="24"/>
      <c r="W53" s="83"/>
      <c r="X53" s="22"/>
      <c r="Y53" s="83"/>
      <c r="Z53" s="83"/>
      <c r="AA53" s="83">
        <f>IFERROR(VLOOKUP(X53,入力表リスト!$A$3:$B$82,2,FALSE),0)</f>
        <v>0</v>
      </c>
      <c r="AB53" s="83">
        <f t="shared" si="10"/>
        <v>0</v>
      </c>
      <c r="AC53" s="83">
        <f t="shared" si="17"/>
        <v>0</v>
      </c>
      <c r="AD53" s="26"/>
      <c r="AE53" s="26"/>
      <c r="AF53" s="83">
        <v>8</v>
      </c>
      <c r="AG53" s="24" t="s">
        <v>906</v>
      </c>
      <c r="AH53" s="24"/>
      <c r="AI53" s="83">
        <v>4</v>
      </c>
      <c r="AJ53" s="22" t="s">
        <v>1000</v>
      </c>
      <c r="AK53" s="83">
        <v>8</v>
      </c>
      <c r="AL53" s="83">
        <v>240</v>
      </c>
      <c r="AM53" s="83">
        <f>IFERROR(VLOOKUP(AJ53,入力表リスト!$A$3:$B$82,2,FALSE),0)</f>
        <v>42</v>
      </c>
      <c r="AN53" s="83">
        <f t="shared" si="11"/>
        <v>80.64</v>
      </c>
      <c r="AO53" s="83">
        <f t="shared" si="18"/>
        <v>2419.1999999999998</v>
      </c>
      <c r="AP53" s="26"/>
      <c r="AQ53" s="26"/>
      <c r="AR53" s="83">
        <f t="shared" si="12"/>
        <v>80.64</v>
      </c>
      <c r="AS53" s="83">
        <f t="shared" si="19"/>
        <v>2419.1999999999998</v>
      </c>
      <c r="AT53" s="48"/>
      <c r="AU53" s="96"/>
      <c r="AV53" s="96">
        <f t="shared" si="20"/>
        <v>240</v>
      </c>
      <c r="AW53" s="96"/>
      <c r="AX53" s="96">
        <f t="shared" si="13"/>
        <v>0</v>
      </c>
      <c r="AY53" s="96">
        <f t="shared" si="14"/>
        <v>0</v>
      </c>
      <c r="AZ53" s="96">
        <f t="shared" si="21"/>
        <v>80.64</v>
      </c>
      <c r="BA53" s="96">
        <f t="shared" si="22"/>
        <v>2419.1999999999998</v>
      </c>
      <c r="BB53" s="96"/>
      <c r="BC53" s="96"/>
      <c r="BD53" s="96"/>
      <c r="BE53" s="96">
        <f t="shared" si="15"/>
        <v>0</v>
      </c>
      <c r="BG53" s="58">
        <f t="shared" si="23"/>
        <v>8</v>
      </c>
      <c r="BH53" s="58">
        <f t="shared" si="24"/>
        <v>8</v>
      </c>
    </row>
    <row r="54" spans="1:60" s="58" customFormat="1" x14ac:dyDescent="0.45">
      <c r="A54" s="64"/>
      <c r="B54" s="48">
        <v>40</v>
      </c>
      <c r="C54" s="48"/>
      <c r="D54" s="48" t="s">
        <v>845</v>
      </c>
      <c r="E54" s="49" t="s">
        <v>846</v>
      </c>
      <c r="F54" s="2">
        <v>1</v>
      </c>
      <c r="G54" s="19" t="s">
        <v>936</v>
      </c>
      <c r="H54" s="83"/>
      <c r="I54" s="24"/>
      <c r="J54" s="24"/>
      <c r="K54" s="83"/>
      <c r="L54" s="24"/>
      <c r="M54" s="83"/>
      <c r="N54" s="83"/>
      <c r="O54" s="83">
        <f>IFERROR(VLOOKUP(L54,入力表リスト!$A$3:$B$82,2,FALSE),0)</f>
        <v>0</v>
      </c>
      <c r="P54" s="83">
        <f t="shared" si="9"/>
        <v>0</v>
      </c>
      <c r="Q54" s="83">
        <f t="shared" si="16"/>
        <v>0</v>
      </c>
      <c r="R54" s="26"/>
      <c r="S54" s="3"/>
      <c r="T54" s="83"/>
      <c r="U54" s="24"/>
      <c r="V54" s="24"/>
      <c r="W54" s="83"/>
      <c r="X54" s="22"/>
      <c r="Y54" s="83"/>
      <c r="Z54" s="83"/>
      <c r="AA54" s="83">
        <f>IFERROR(VLOOKUP(X54,入力表リスト!$A$3:$B$82,2,FALSE),0)</f>
        <v>0</v>
      </c>
      <c r="AB54" s="83">
        <f t="shared" si="10"/>
        <v>0</v>
      </c>
      <c r="AC54" s="83">
        <f t="shared" si="17"/>
        <v>0</v>
      </c>
      <c r="AD54" s="26"/>
      <c r="AE54" s="26"/>
      <c r="AF54" s="83">
        <v>12</v>
      </c>
      <c r="AG54" s="24" t="s">
        <v>906</v>
      </c>
      <c r="AH54" s="24"/>
      <c r="AI54" s="83">
        <v>6</v>
      </c>
      <c r="AJ54" s="22" t="s">
        <v>1000</v>
      </c>
      <c r="AK54" s="83">
        <v>12</v>
      </c>
      <c r="AL54" s="83">
        <v>240</v>
      </c>
      <c r="AM54" s="83">
        <f>IFERROR(VLOOKUP(AJ54,入力表リスト!$A$3:$B$82,2,FALSE),0)</f>
        <v>42</v>
      </c>
      <c r="AN54" s="83">
        <f t="shared" si="11"/>
        <v>120.96</v>
      </c>
      <c r="AO54" s="83">
        <f t="shared" si="18"/>
        <v>3628.7999999999997</v>
      </c>
      <c r="AP54" s="26"/>
      <c r="AQ54" s="26"/>
      <c r="AR54" s="83">
        <f t="shared" si="12"/>
        <v>120.96</v>
      </c>
      <c r="AS54" s="83">
        <f t="shared" si="19"/>
        <v>3628.7999999999997</v>
      </c>
      <c r="AT54" s="48"/>
      <c r="AU54" s="96"/>
      <c r="AV54" s="96">
        <f t="shared" si="20"/>
        <v>240</v>
      </c>
      <c r="AW54" s="96"/>
      <c r="AX54" s="96">
        <f t="shared" si="13"/>
        <v>0</v>
      </c>
      <c r="AY54" s="96">
        <f t="shared" si="14"/>
        <v>0</v>
      </c>
      <c r="AZ54" s="96">
        <f t="shared" si="21"/>
        <v>120.96</v>
      </c>
      <c r="BA54" s="96">
        <f t="shared" si="22"/>
        <v>3628.7999999999997</v>
      </c>
      <c r="BB54" s="96"/>
      <c r="BC54" s="96"/>
      <c r="BD54" s="96"/>
      <c r="BE54" s="96">
        <f t="shared" si="15"/>
        <v>0</v>
      </c>
      <c r="BG54" s="58">
        <f t="shared" si="23"/>
        <v>12</v>
      </c>
      <c r="BH54" s="58">
        <f t="shared" si="24"/>
        <v>12</v>
      </c>
    </row>
    <row r="55" spans="1:60" s="58" customFormat="1" x14ac:dyDescent="0.45">
      <c r="A55" s="64"/>
      <c r="B55" s="20">
        <v>41</v>
      </c>
      <c r="C55" s="20"/>
      <c r="D55" s="20" t="s">
        <v>845</v>
      </c>
      <c r="E55" s="19" t="s">
        <v>846</v>
      </c>
      <c r="F55" s="2">
        <v>1</v>
      </c>
      <c r="G55" s="19" t="s">
        <v>936</v>
      </c>
      <c r="H55" s="83"/>
      <c r="I55" s="24"/>
      <c r="J55" s="24"/>
      <c r="K55" s="83"/>
      <c r="L55" s="24"/>
      <c r="M55" s="83"/>
      <c r="N55" s="83"/>
      <c r="O55" s="83">
        <f>IFERROR(VLOOKUP(L55,入力表リスト!$A$3:$B$82,2,FALSE),0)</f>
        <v>0</v>
      </c>
      <c r="P55" s="83">
        <f t="shared" si="9"/>
        <v>0</v>
      </c>
      <c r="Q55" s="83">
        <f t="shared" si="16"/>
        <v>0</v>
      </c>
      <c r="R55" s="26"/>
      <c r="S55" s="3"/>
      <c r="T55" s="83"/>
      <c r="U55" s="24"/>
      <c r="V55" s="24"/>
      <c r="W55" s="83"/>
      <c r="X55" s="22"/>
      <c r="Y55" s="83"/>
      <c r="Z55" s="83"/>
      <c r="AA55" s="83">
        <f>IFERROR(VLOOKUP(X55,入力表リスト!$A$3:$B$82,2,FALSE),0)</f>
        <v>0</v>
      </c>
      <c r="AB55" s="83">
        <f t="shared" si="10"/>
        <v>0</v>
      </c>
      <c r="AC55" s="83">
        <f t="shared" si="17"/>
        <v>0</v>
      </c>
      <c r="AD55" s="26"/>
      <c r="AE55" s="26"/>
      <c r="AF55" s="83">
        <v>3</v>
      </c>
      <c r="AG55" s="24" t="s">
        <v>913</v>
      </c>
      <c r="AH55" s="24"/>
      <c r="AI55" s="83">
        <v>3</v>
      </c>
      <c r="AJ55" s="22" t="s">
        <v>914</v>
      </c>
      <c r="AK55" s="83">
        <v>3</v>
      </c>
      <c r="AL55" s="83">
        <v>240</v>
      </c>
      <c r="AM55" s="83">
        <f>IFERROR(VLOOKUP(AJ55,入力表リスト!$A$3:$B$82,2,FALSE),0)</f>
        <v>0</v>
      </c>
      <c r="AN55" s="83">
        <f t="shared" si="11"/>
        <v>0</v>
      </c>
      <c r="AO55" s="83">
        <f t="shared" si="18"/>
        <v>0</v>
      </c>
      <c r="AP55" s="123" t="s">
        <v>1158</v>
      </c>
      <c r="AQ55" s="26"/>
      <c r="AR55" s="83">
        <f t="shared" si="12"/>
        <v>0</v>
      </c>
      <c r="AS55" s="83">
        <f t="shared" si="19"/>
        <v>0</v>
      </c>
      <c r="AT55" s="48"/>
      <c r="AU55" s="96"/>
      <c r="AV55" s="96">
        <f t="shared" si="20"/>
        <v>240</v>
      </c>
      <c r="AW55" s="96"/>
      <c r="AX55" s="96">
        <f t="shared" si="13"/>
        <v>0</v>
      </c>
      <c r="AY55" s="96">
        <f t="shared" si="14"/>
        <v>0</v>
      </c>
      <c r="AZ55" s="96">
        <f t="shared" si="21"/>
        <v>0</v>
      </c>
      <c r="BA55" s="96">
        <f t="shared" si="22"/>
        <v>0</v>
      </c>
      <c r="BB55" s="96"/>
      <c r="BC55" s="96"/>
      <c r="BD55" s="96"/>
      <c r="BE55" s="96">
        <f t="shared" si="15"/>
        <v>0</v>
      </c>
      <c r="BG55" s="58">
        <f t="shared" si="23"/>
        <v>3</v>
      </c>
      <c r="BH55" s="58">
        <f t="shared" si="24"/>
        <v>3</v>
      </c>
    </row>
    <row r="56" spans="1:60" s="58" customFormat="1" x14ac:dyDescent="0.45">
      <c r="A56" s="64"/>
      <c r="B56" s="48">
        <v>42</v>
      </c>
      <c r="C56" s="48"/>
      <c r="D56" s="48" t="s">
        <v>845</v>
      </c>
      <c r="E56" s="49" t="s">
        <v>846</v>
      </c>
      <c r="F56" s="2">
        <v>1</v>
      </c>
      <c r="G56" s="19" t="s">
        <v>937</v>
      </c>
      <c r="H56" s="83"/>
      <c r="I56" s="24"/>
      <c r="J56" s="24"/>
      <c r="K56" s="83"/>
      <c r="L56" s="24"/>
      <c r="M56" s="83"/>
      <c r="N56" s="83"/>
      <c r="O56" s="83">
        <f>IFERROR(VLOOKUP(L56,入力表リスト!$A$3:$B$82,2,FALSE),0)</f>
        <v>0</v>
      </c>
      <c r="P56" s="83">
        <f t="shared" si="9"/>
        <v>0</v>
      </c>
      <c r="Q56" s="83">
        <f t="shared" si="16"/>
        <v>0</v>
      </c>
      <c r="R56" s="26"/>
      <c r="S56" s="3"/>
      <c r="T56" s="83"/>
      <c r="U56" s="24"/>
      <c r="V56" s="24"/>
      <c r="W56" s="83"/>
      <c r="X56" s="22"/>
      <c r="Y56" s="83"/>
      <c r="Z56" s="83"/>
      <c r="AA56" s="83">
        <f>IFERROR(VLOOKUP(X56,入力表リスト!$A$3:$B$82,2,FALSE),0)</f>
        <v>0</v>
      </c>
      <c r="AB56" s="83">
        <f t="shared" si="10"/>
        <v>0</v>
      </c>
      <c r="AC56" s="83">
        <f t="shared" si="17"/>
        <v>0</v>
      </c>
      <c r="AD56" s="26"/>
      <c r="AE56" s="26"/>
      <c r="AF56" s="83">
        <v>10</v>
      </c>
      <c r="AG56" s="24" t="s">
        <v>906</v>
      </c>
      <c r="AH56" s="24"/>
      <c r="AI56" s="83">
        <v>5</v>
      </c>
      <c r="AJ56" s="22" t="s">
        <v>1000</v>
      </c>
      <c r="AK56" s="83">
        <v>10</v>
      </c>
      <c r="AL56" s="83">
        <v>432</v>
      </c>
      <c r="AM56" s="83">
        <f>IFERROR(VLOOKUP(AJ56,入力表リスト!$A$3:$B$82,2,FALSE),0)</f>
        <v>42</v>
      </c>
      <c r="AN56" s="83">
        <f t="shared" si="11"/>
        <v>181.44</v>
      </c>
      <c r="AO56" s="83">
        <f t="shared" si="18"/>
        <v>5443.2</v>
      </c>
      <c r="AP56" s="26"/>
      <c r="AQ56" s="26"/>
      <c r="AR56" s="83">
        <f t="shared" si="12"/>
        <v>181.44</v>
      </c>
      <c r="AS56" s="83">
        <f t="shared" si="19"/>
        <v>5443.2</v>
      </c>
      <c r="AT56" s="48"/>
      <c r="AU56" s="96"/>
      <c r="AV56" s="96">
        <f t="shared" si="20"/>
        <v>432</v>
      </c>
      <c r="AW56" s="96"/>
      <c r="AX56" s="96">
        <f t="shared" si="13"/>
        <v>0</v>
      </c>
      <c r="AY56" s="96">
        <f t="shared" si="14"/>
        <v>0</v>
      </c>
      <c r="AZ56" s="96">
        <f t="shared" si="21"/>
        <v>181.44</v>
      </c>
      <c r="BA56" s="96">
        <f t="shared" si="22"/>
        <v>5443.2</v>
      </c>
      <c r="BB56" s="96"/>
      <c r="BC56" s="96"/>
      <c r="BD56" s="96"/>
      <c r="BE56" s="96">
        <f t="shared" si="15"/>
        <v>0</v>
      </c>
      <c r="BG56" s="58">
        <f t="shared" si="23"/>
        <v>10</v>
      </c>
      <c r="BH56" s="58">
        <f t="shared" si="24"/>
        <v>10</v>
      </c>
    </row>
    <row r="57" spans="1:60" s="58" customFormat="1" x14ac:dyDescent="0.45">
      <c r="A57" s="64"/>
      <c r="B57" s="48">
        <v>43</v>
      </c>
      <c r="C57" s="48"/>
      <c r="D57" s="48" t="s">
        <v>845</v>
      </c>
      <c r="E57" s="49" t="s">
        <v>846</v>
      </c>
      <c r="F57" s="2">
        <v>1</v>
      </c>
      <c r="G57" s="19" t="s">
        <v>937</v>
      </c>
      <c r="H57" s="83"/>
      <c r="I57" s="24"/>
      <c r="J57" s="24"/>
      <c r="K57" s="83"/>
      <c r="L57" s="24"/>
      <c r="M57" s="83"/>
      <c r="N57" s="83"/>
      <c r="O57" s="83">
        <f>IFERROR(VLOOKUP(L57,入力表リスト!$A$3:$B$82,2,FALSE),0)</f>
        <v>0</v>
      </c>
      <c r="P57" s="83">
        <f t="shared" si="9"/>
        <v>0</v>
      </c>
      <c r="Q57" s="83">
        <f t="shared" si="16"/>
        <v>0</v>
      </c>
      <c r="R57" s="26"/>
      <c r="S57" s="3"/>
      <c r="T57" s="83"/>
      <c r="U57" s="24"/>
      <c r="V57" s="24"/>
      <c r="W57" s="83"/>
      <c r="X57" s="22"/>
      <c r="Y57" s="83"/>
      <c r="Z57" s="83"/>
      <c r="AA57" s="83">
        <f>IFERROR(VLOOKUP(X57,入力表リスト!$A$3:$B$82,2,FALSE),0)</f>
        <v>0</v>
      </c>
      <c r="AB57" s="83">
        <f t="shared" si="10"/>
        <v>0</v>
      </c>
      <c r="AC57" s="83">
        <f t="shared" si="17"/>
        <v>0</v>
      </c>
      <c r="AD57" s="26"/>
      <c r="AE57" s="26"/>
      <c r="AF57" s="83">
        <v>3</v>
      </c>
      <c r="AG57" s="24" t="s">
        <v>904</v>
      </c>
      <c r="AH57" s="24"/>
      <c r="AI57" s="83">
        <v>3</v>
      </c>
      <c r="AJ57" s="22" t="s">
        <v>1046</v>
      </c>
      <c r="AK57" s="83">
        <v>3</v>
      </c>
      <c r="AL57" s="83">
        <v>432</v>
      </c>
      <c r="AM57" s="83">
        <f>IFERROR(VLOOKUP(AJ57,入力表リスト!$A$3:$B$82,2,FALSE),0)</f>
        <v>54</v>
      </c>
      <c r="AN57" s="83">
        <f t="shared" si="11"/>
        <v>69.983999999999995</v>
      </c>
      <c r="AO57" s="83">
        <f t="shared" si="18"/>
        <v>2099.52</v>
      </c>
      <c r="AP57" s="26"/>
      <c r="AQ57" s="26"/>
      <c r="AR57" s="83">
        <f t="shared" si="12"/>
        <v>69.983999999999995</v>
      </c>
      <c r="AS57" s="83">
        <f t="shared" si="19"/>
        <v>2099.52</v>
      </c>
      <c r="AT57" s="48"/>
      <c r="AU57" s="96"/>
      <c r="AV57" s="96">
        <f t="shared" si="20"/>
        <v>432</v>
      </c>
      <c r="AW57" s="96"/>
      <c r="AX57" s="96">
        <f t="shared" si="13"/>
        <v>0</v>
      </c>
      <c r="AY57" s="96">
        <f t="shared" si="14"/>
        <v>0</v>
      </c>
      <c r="AZ57" s="96">
        <f t="shared" si="21"/>
        <v>69.983999999999995</v>
      </c>
      <c r="BA57" s="96">
        <f t="shared" si="22"/>
        <v>2099.52</v>
      </c>
      <c r="BB57" s="96"/>
      <c r="BC57" s="96"/>
      <c r="BD57" s="96"/>
      <c r="BE57" s="96">
        <f t="shared" si="15"/>
        <v>0</v>
      </c>
      <c r="BG57" s="58">
        <f t="shared" si="23"/>
        <v>3</v>
      </c>
      <c r="BH57" s="58">
        <f t="shared" si="24"/>
        <v>3</v>
      </c>
    </row>
    <row r="58" spans="1:60" s="58" customFormat="1" x14ac:dyDescent="0.45">
      <c r="A58" s="64"/>
      <c r="B58" s="48">
        <v>44</v>
      </c>
      <c r="C58" s="48"/>
      <c r="D58" s="48" t="s">
        <v>845</v>
      </c>
      <c r="E58" s="49" t="s">
        <v>846</v>
      </c>
      <c r="F58" s="2">
        <v>1</v>
      </c>
      <c r="G58" s="19" t="s">
        <v>938</v>
      </c>
      <c r="H58" s="83"/>
      <c r="I58" s="24"/>
      <c r="J58" s="24"/>
      <c r="K58" s="83"/>
      <c r="L58" s="24"/>
      <c r="M58" s="83"/>
      <c r="N58" s="83"/>
      <c r="O58" s="83">
        <f>IFERROR(VLOOKUP(L58,入力表リスト!$A$3:$B$82,2,FALSE),0)</f>
        <v>0</v>
      </c>
      <c r="P58" s="83">
        <f t="shared" si="9"/>
        <v>0</v>
      </c>
      <c r="Q58" s="83">
        <f t="shared" si="16"/>
        <v>0</v>
      </c>
      <c r="R58" s="26"/>
      <c r="S58" s="3"/>
      <c r="T58" s="83"/>
      <c r="U58" s="24"/>
      <c r="V58" s="24"/>
      <c r="W58" s="83"/>
      <c r="X58" s="22"/>
      <c r="Y58" s="83"/>
      <c r="Z58" s="83"/>
      <c r="AA58" s="83">
        <f>IFERROR(VLOOKUP(X58,入力表リスト!$A$3:$B$82,2,FALSE),0)</f>
        <v>0</v>
      </c>
      <c r="AB58" s="83">
        <f t="shared" si="10"/>
        <v>0</v>
      </c>
      <c r="AC58" s="83">
        <f t="shared" si="17"/>
        <v>0</v>
      </c>
      <c r="AD58" s="26"/>
      <c r="AE58" s="26"/>
      <c r="AF58" s="83">
        <v>16</v>
      </c>
      <c r="AG58" s="24" t="s">
        <v>939</v>
      </c>
      <c r="AH58" s="24"/>
      <c r="AI58" s="83">
        <v>4</v>
      </c>
      <c r="AJ58" s="22" t="s">
        <v>1048</v>
      </c>
      <c r="AK58" s="83">
        <v>16</v>
      </c>
      <c r="AL58" s="83">
        <v>1728</v>
      </c>
      <c r="AM58" s="83">
        <f>IFERROR(VLOOKUP(AJ58,入力表リスト!$A$3:$B$82,2,FALSE),0)</f>
        <v>116</v>
      </c>
      <c r="AN58" s="83">
        <f t="shared" si="11"/>
        <v>3207.1680000000001</v>
      </c>
      <c r="AO58" s="83">
        <f t="shared" si="18"/>
        <v>96215.040000000008</v>
      </c>
      <c r="AP58" s="26"/>
      <c r="AQ58" s="26"/>
      <c r="AR58" s="83">
        <f t="shared" si="12"/>
        <v>3207.1680000000001</v>
      </c>
      <c r="AS58" s="83">
        <f t="shared" si="19"/>
        <v>96215.040000000008</v>
      </c>
      <c r="AT58" s="48"/>
      <c r="AU58" s="96"/>
      <c r="AV58" s="96">
        <f t="shared" si="20"/>
        <v>1728</v>
      </c>
      <c r="AW58" s="96"/>
      <c r="AX58" s="96">
        <f t="shared" si="13"/>
        <v>0</v>
      </c>
      <c r="AY58" s="96">
        <f t="shared" si="14"/>
        <v>0</v>
      </c>
      <c r="AZ58" s="96">
        <f t="shared" si="21"/>
        <v>3207.1680000000001</v>
      </c>
      <c r="BA58" s="96">
        <f t="shared" si="22"/>
        <v>96215.040000000008</v>
      </c>
      <c r="BB58" s="96"/>
      <c r="BC58" s="96"/>
      <c r="BD58" s="96"/>
      <c r="BE58" s="96">
        <f t="shared" si="15"/>
        <v>0</v>
      </c>
      <c r="BG58" s="58">
        <f t="shared" si="23"/>
        <v>16</v>
      </c>
      <c r="BH58" s="58">
        <f t="shared" si="24"/>
        <v>16</v>
      </c>
    </row>
    <row r="59" spans="1:60" s="58" customFormat="1" x14ac:dyDescent="0.45">
      <c r="A59" s="64"/>
      <c r="B59" s="48">
        <v>45</v>
      </c>
      <c r="C59" s="48"/>
      <c r="D59" s="48" t="s">
        <v>845</v>
      </c>
      <c r="E59" s="49" t="s">
        <v>846</v>
      </c>
      <c r="F59" s="2">
        <v>1</v>
      </c>
      <c r="G59" s="19" t="s">
        <v>938</v>
      </c>
      <c r="H59" s="83"/>
      <c r="I59" s="24"/>
      <c r="J59" s="24"/>
      <c r="K59" s="83"/>
      <c r="L59" s="24"/>
      <c r="M59" s="83"/>
      <c r="N59" s="83"/>
      <c r="O59" s="83">
        <f>IFERROR(VLOOKUP(L59,入力表リスト!$A$3:$B$82,2,FALSE),0)</f>
        <v>0</v>
      </c>
      <c r="P59" s="83">
        <f t="shared" si="9"/>
        <v>0</v>
      </c>
      <c r="Q59" s="83">
        <f t="shared" si="16"/>
        <v>0</v>
      </c>
      <c r="R59" s="26"/>
      <c r="S59" s="3"/>
      <c r="T59" s="83"/>
      <c r="U59" s="24"/>
      <c r="V59" s="24"/>
      <c r="W59" s="83"/>
      <c r="X59" s="22"/>
      <c r="Y59" s="83"/>
      <c r="Z59" s="83"/>
      <c r="AA59" s="83">
        <f>IFERROR(VLOOKUP(X59,入力表リスト!$A$3:$B$82,2,FALSE),0)</f>
        <v>0</v>
      </c>
      <c r="AB59" s="83">
        <f t="shared" si="10"/>
        <v>0</v>
      </c>
      <c r="AC59" s="83">
        <f t="shared" si="17"/>
        <v>0</v>
      </c>
      <c r="AD59" s="26"/>
      <c r="AE59" s="26"/>
      <c r="AF59" s="83">
        <v>22</v>
      </c>
      <c r="AG59" s="24" t="s">
        <v>904</v>
      </c>
      <c r="AH59" s="24"/>
      <c r="AI59" s="83">
        <v>22</v>
      </c>
      <c r="AJ59" s="22" t="s">
        <v>1045</v>
      </c>
      <c r="AK59" s="83">
        <v>22</v>
      </c>
      <c r="AL59" s="83">
        <v>1728</v>
      </c>
      <c r="AM59" s="83">
        <f>IFERROR(VLOOKUP(AJ59,入力表リスト!$A$3:$B$82,2,FALSE),0)</f>
        <v>18</v>
      </c>
      <c r="AN59" s="83">
        <f t="shared" si="11"/>
        <v>684.28800000000001</v>
      </c>
      <c r="AO59" s="83">
        <f t="shared" si="18"/>
        <v>20528.64</v>
      </c>
      <c r="AP59" s="26"/>
      <c r="AQ59" s="26"/>
      <c r="AR59" s="83">
        <f t="shared" si="12"/>
        <v>684.28800000000001</v>
      </c>
      <c r="AS59" s="83">
        <f t="shared" si="19"/>
        <v>20528.64</v>
      </c>
      <c r="AT59" s="48"/>
      <c r="AU59" s="96"/>
      <c r="AV59" s="96">
        <f t="shared" si="20"/>
        <v>1728</v>
      </c>
      <c r="AW59" s="96"/>
      <c r="AX59" s="96">
        <f t="shared" si="13"/>
        <v>0</v>
      </c>
      <c r="AY59" s="96">
        <f t="shared" si="14"/>
        <v>0</v>
      </c>
      <c r="AZ59" s="96">
        <f t="shared" si="21"/>
        <v>684.28800000000001</v>
      </c>
      <c r="BA59" s="96">
        <f t="shared" si="22"/>
        <v>20528.64</v>
      </c>
      <c r="BB59" s="96"/>
      <c r="BC59" s="96"/>
      <c r="BD59" s="96"/>
      <c r="BE59" s="96">
        <f t="shared" si="15"/>
        <v>0</v>
      </c>
      <c r="BG59" s="58">
        <f t="shared" si="23"/>
        <v>22</v>
      </c>
      <c r="BH59" s="58">
        <f t="shared" si="24"/>
        <v>22</v>
      </c>
    </row>
    <row r="60" spans="1:60" s="58" customFormat="1" x14ac:dyDescent="0.45">
      <c r="A60" s="64"/>
      <c r="B60" s="20">
        <v>46</v>
      </c>
      <c r="C60" s="20"/>
      <c r="D60" s="20" t="s">
        <v>845</v>
      </c>
      <c r="E60" s="19" t="s">
        <v>846</v>
      </c>
      <c r="F60" s="2">
        <v>1</v>
      </c>
      <c r="G60" s="19" t="s">
        <v>938</v>
      </c>
      <c r="H60" s="83"/>
      <c r="I60" s="24"/>
      <c r="J60" s="24"/>
      <c r="K60" s="83"/>
      <c r="L60" s="24"/>
      <c r="M60" s="83"/>
      <c r="N60" s="83"/>
      <c r="O60" s="83">
        <f>IFERROR(VLOOKUP(L60,入力表リスト!$A$3:$B$82,2,FALSE),0)</f>
        <v>0</v>
      </c>
      <c r="P60" s="83">
        <f t="shared" si="9"/>
        <v>0</v>
      </c>
      <c r="Q60" s="83">
        <f t="shared" si="16"/>
        <v>0</v>
      </c>
      <c r="R60" s="26"/>
      <c r="S60" s="3"/>
      <c r="T60" s="83"/>
      <c r="U60" s="24"/>
      <c r="V60" s="24"/>
      <c r="W60" s="83"/>
      <c r="X60" s="22"/>
      <c r="Y60" s="83"/>
      <c r="Z60" s="83"/>
      <c r="AA60" s="83">
        <f>IFERROR(VLOOKUP(X60,入力表リスト!$A$3:$B$82,2,FALSE),0)</f>
        <v>0</v>
      </c>
      <c r="AB60" s="83">
        <f t="shared" si="10"/>
        <v>0</v>
      </c>
      <c r="AC60" s="83">
        <f t="shared" si="17"/>
        <v>0</v>
      </c>
      <c r="AD60" s="26"/>
      <c r="AE60" s="26"/>
      <c r="AF60" s="83">
        <v>1</v>
      </c>
      <c r="AG60" s="24" t="s">
        <v>940</v>
      </c>
      <c r="AH60" s="24"/>
      <c r="AI60" s="83">
        <v>1</v>
      </c>
      <c r="AJ60" s="22" t="s">
        <v>914</v>
      </c>
      <c r="AK60" s="83">
        <v>1</v>
      </c>
      <c r="AL60" s="83">
        <v>1728</v>
      </c>
      <c r="AM60" s="83">
        <f>IFERROR(VLOOKUP(AJ60,入力表リスト!$A$3:$B$82,2,FALSE),0)</f>
        <v>0</v>
      </c>
      <c r="AN60" s="83">
        <f t="shared" si="11"/>
        <v>0</v>
      </c>
      <c r="AO60" s="83">
        <f t="shared" si="18"/>
        <v>0</v>
      </c>
      <c r="AP60" s="123" t="s">
        <v>1158</v>
      </c>
      <c r="AQ60" s="26"/>
      <c r="AR60" s="83">
        <f t="shared" si="12"/>
        <v>0</v>
      </c>
      <c r="AS60" s="83">
        <f t="shared" si="19"/>
        <v>0</v>
      </c>
      <c r="AT60" s="48"/>
      <c r="AU60" s="96"/>
      <c r="AV60" s="96">
        <f t="shared" si="20"/>
        <v>1728</v>
      </c>
      <c r="AW60" s="96"/>
      <c r="AX60" s="96">
        <f t="shared" si="13"/>
        <v>0</v>
      </c>
      <c r="AY60" s="96">
        <f t="shared" si="14"/>
        <v>0</v>
      </c>
      <c r="AZ60" s="96">
        <f t="shared" si="21"/>
        <v>0</v>
      </c>
      <c r="BA60" s="96">
        <f t="shared" si="22"/>
        <v>0</v>
      </c>
      <c r="BB60" s="96"/>
      <c r="BC60" s="96"/>
      <c r="BD60" s="96"/>
      <c r="BE60" s="96">
        <f t="shared" si="15"/>
        <v>0</v>
      </c>
      <c r="BG60" s="58">
        <f t="shared" si="23"/>
        <v>1</v>
      </c>
      <c r="BH60" s="58">
        <f t="shared" si="24"/>
        <v>1</v>
      </c>
    </row>
    <row r="61" spans="1:60" s="58" customFormat="1" x14ac:dyDescent="0.45">
      <c r="A61" s="64"/>
      <c r="B61" s="48">
        <v>47</v>
      </c>
      <c r="C61" s="48"/>
      <c r="D61" s="48" t="s">
        <v>845</v>
      </c>
      <c r="E61" s="49" t="s">
        <v>846</v>
      </c>
      <c r="F61" s="2">
        <v>1</v>
      </c>
      <c r="G61" s="19" t="s">
        <v>938</v>
      </c>
      <c r="H61" s="83"/>
      <c r="I61" s="24"/>
      <c r="J61" s="24"/>
      <c r="K61" s="83"/>
      <c r="L61" s="24"/>
      <c r="M61" s="83"/>
      <c r="N61" s="83"/>
      <c r="O61" s="83">
        <f>IFERROR(VLOOKUP(L61,入力表リスト!$A$3:$B$82,2,FALSE),0)</f>
        <v>0</v>
      </c>
      <c r="P61" s="83">
        <f t="shared" si="9"/>
        <v>0</v>
      </c>
      <c r="Q61" s="83">
        <f t="shared" si="16"/>
        <v>0</v>
      </c>
      <c r="R61" s="26"/>
      <c r="S61" s="3"/>
      <c r="T61" s="83"/>
      <c r="U61" s="24"/>
      <c r="V61" s="24"/>
      <c r="W61" s="83"/>
      <c r="X61" s="22"/>
      <c r="Y61" s="83"/>
      <c r="Z61" s="83"/>
      <c r="AA61" s="83">
        <f>IFERROR(VLOOKUP(X61,入力表リスト!$A$3:$B$82,2,FALSE),0)</f>
        <v>0</v>
      </c>
      <c r="AB61" s="83">
        <f t="shared" si="10"/>
        <v>0</v>
      </c>
      <c r="AC61" s="83">
        <f t="shared" si="17"/>
        <v>0</v>
      </c>
      <c r="AD61" s="26"/>
      <c r="AE61" s="26"/>
      <c r="AF61" s="83">
        <v>2</v>
      </c>
      <c r="AG61" s="24" t="s">
        <v>933</v>
      </c>
      <c r="AH61" s="24"/>
      <c r="AI61" s="83">
        <v>1</v>
      </c>
      <c r="AJ61" s="22" t="s">
        <v>1049</v>
      </c>
      <c r="AK61" s="83">
        <v>2</v>
      </c>
      <c r="AL61" s="83">
        <v>1728</v>
      </c>
      <c r="AM61" s="83">
        <f>IFERROR(VLOOKUP(AJ61,入力表リスト!$A$3:$B$82,2,FALSE),0)</f>
        <v>34</v>
      </c>
      <c r="AN61" s="83">
        <f t="shared" si="11"/>
        <v>117.504</v>
      </c>
      <c r="AO61" s="83">
        <f t="shared" si="18"/>
        <v>3525.1200000000003</v>
      </c>
      <c r="AP61" s="26"/>
      <c r="AQ61" s="26"/>
      <c r="AR61" s="83">
        <f t="shared" si="12"/>
        <v>117.504</v>
      </c>
      <c r="AS61" s="83">
        <f t="shared" si="19"/>
        <v>3525.1200000000003</v>
      </c>
      <c r="AT61" s="48"/>
      <c r="AU61" s="96"/>
      <c r="AV61" s="96">
        <f t="shared" si="20"/>
        <v>1728</v>
      </c>
      <c r="AW61" s="96"/>
      <c r="AX61" s="96">
        <f t="shared" si="13"/>
        <v>0</v>
      </c>
      <c r="AY61" s="96">
        <f t="shared" si="14"/>
        <v>0</v>
      </c>
      <c r="AZ61" s="96">
        <f t="shared" si="21"/>
        <v>117.504</v>
      </c>
      <c r="BA61" s="96">
        <f t="shared" si="22"/>
        <v>3525.1200000000003</v>
      </c>
      <c r="BB61" s="96"/>
      <c r="BC61" s="96"/>
      <c r="BD61" s="96"/>
      <c r="BE61" s="96">
        <f t="shared" si="15"/>
        <v>0</v>
      </c>
      <c r="BG61" s="58">
        <f t="shared" si="23"/>
        <v>2</v>
      </c>
      <c r="BH61" s="58">
        <f t="shared" si="24"/>
        <v>2</v>
      </c>
    </row>
    <row r="62" spans="1:60" s="58" customFormat="1" x14ac:dyDescent="0.45">
      <c r="A62" s="64"/>
      <c r="B62" s="48">
        <v>48</v>
      </c>
      <c r="C62" s="48"/>
      <c r="D62" s="48" t="s">
        <v>845</v>
      </c>
      <c r="E62" s="49" t="s">
        <v>846</v>
      </c>
      <c r="F62" s="2">
        <v>1</v>
      </c>
      <c r="G62" s="19" t="s">
        <v>941</v>
      </c>
      <c r="H62" s="83"/>
      <c r="I62" s="24"/>
      <c r="J62" s="24"/>
      <c r="K62" s="83"/>
      <c r="L62" s="24"/>
      <c r="M62" s="83"/>
      <c r="N62" s="83"/>
      <c r="O62" s="83">
        <f>IFERROR(VLOOKUP(L62,入力表リスト!$A$3:$B$82,2,FALSE),0)</f>
        <v>0</v>
      </c>
      <c r="P62" s="83">
        <f t="shared" si="9"/>
        <v>0</v>
      </c>
      <c r="Q62" s="83">
        <f t="shared" si="16"/>
        <v>0</v>
      </c>
      <c r="R62" s="26"/>
      <c r="S62" s="3"/>
      <c r="T62" s="83"/>
      <c r="U62" s="24"/>
      <c r="V62" s="24"/>
      <c r="W62" s="83"/>
      <c r="X62" s="22"/>
      <c r="Y62" s="83"/>
      <c r="Z62" s="83"/>
      <c r="AA62" s="83">
        <f>IFERROR(VLOOKUP(X62,入力表リスト!$A$3:$B$82,2,FALSE),0)</f>
        <v>0</v>
      </c>
      <c r="AB62" s="83">
        <f t="shared" si="10"/>
        <v>0</v>
      </c>
      <c r="AC62" s="83">
        <f t="shared" si="17"/>
        <v>0</v>
      </c>
      <c r="AD62" s="26"/>
      <c r="AE62" s="26"/>
      <c r="AF62" s="83">
        <v>4</v>
      </c>
      <c r="AG62" s="24" t="s">
        <v>933</v>
      </c>
      <c r="AH62" s="24"/>
      <c r="AI62" s="83">
        <v>2</v>
      </c>
      <c r="AJ62" s="22" t="s">
        <v>1050</v>
      </c>
      <c r="AK62" s="83">
        <v>4</v>
      </c>
      <c r="AL62" s="83">
        <v>1728</v>
      </c>
      <c r="AM62" s="83">
        <f>IFERROR(VLOOKUP(AJ62,入力表リスト!$A$3:$B$82,2,FALSE),0)</f>
        <v>45</v>
      </c>
      <c r="AN62" s="83">
        <f t="shared" si="11"/>
        <v>311.04000000000002</v>
      </c>
      <c r="AO62" s="83">
        <f t="shared" si="18"/>
        <v>9331.2000000000007</v>
      </c>
      <c r="AP62" s="26"/>
      <c r="AQ62" s="26"/>
      <c r="AR62" s="83">
        <f t="shared" si="12"/>
        <v>311.04000000000002</v>
      </c>
      <c r="AS62" s="83">
        <f t="shared" si="19"/>
        <v>9331.2000000000007</v>
      </c>
      <c r="AT62" s="48"/>
      <c r="AU62" s="96"/>
      <c r="AV62" s="96">
        <f t="shared" si="20"/>
        <v>1728</v>
      </c>
      <c r="AW62" s="96"/>
      <c r="AX62" s="96">
        <f t="shared" si="13"/>
        <v>0</v>
      </c>
      <c r="AY62" s="96">
        <f t="shared" si="14"/>
        <v>0</v>
      </c>
      <c r="AZ62" s="96">
        <f t="shared" si="21"/>
        <v>311.04000000000002</v>
      </c>
      <c r="BA62" s="96">
        <f t="shared" si="22"/>
        <v>9331.2000000000007</v>
      </c>
      <c r="BB62" s="96"/>
      <c r="BC62" s="96"/>
      <c r="BD62" s="96"/>
      <c r="BE62" s="96">
        <f t="shared" si="15"/>
        <v>0</v>
      </c>
      <c r="BG62" s="58">
        <f t="shared" si="23"/>
        <v>4</v>
      </c>
      <c r="BH62" s="58">
        <f t="shared" si="24"/>
        <v>4</v>
      </c>
    </row>
    <row r="63" spans="1:60" s="58" customFormat="1" ht="32.4" x14ac:dyDescent="0.45">
      <c r="A63" s="64"/>
      <c r="B63" s="48">
        <v>49</v>
      </c>
      <c r="C63" s="48"/>
      <c r="D63" s="48" t="s">
        <v>845</v>
      </c>
      <c r="E63" s="49" t="s">
        <v>846</v>
      </c>
      <c r="F63" s="2" t="s">
        <v>927</v>
      </c>
      <c r="G63" s="19" t="s">
        <v>942</v>
      </c>
      <c r="H63" s="83"/>
      <c r="I63" s="24"/>
      <c r="J63" s="24"/>
      <c r="K63" s="83"/>
      <c r="L63" s="24"/>
      <c r="M63" s="83"/>
      <c r="N63" s="83"/>
      <c r="O63" s="83">
        <f>IFERROR(VLOOKUP(L63,入力表リスト!$A$3:$B$82,2,FALSE),0)</f>
        <v>0</v>
      </c>
      <c r="P63" s="83">
        <f t="shared" si="9"/>
        <v>0</v>
      </c>
      <c r="Q63" s="83">
        <f t="shared" si="16"/>
        <v>0</v>
      </c>
      <c r="R63" s="26"/>
      <c r="S63" s="3"/>
      <c r="T63" s="83">
        <v>2</v>
      </c>
      <c r="U63" s="24" t="s">
        <v>929</v>
      </c>
      <c r="V63" s="24"/>
      <c r="W63" s="83">
        <v>2</v>
      </c>
      <c r="X63" s="22" t="s">
        <v>1038</v>
      </c>
      <c r="Y63" s="83">
        <v>2</v>
      </c>
      <c r="Z63" s="83">
        <v>0</v>
      </c>
      <c r="AA63" s="83">
        <f>IFERROR(VLOOKUP(X63,入力表リスト!$A$3:$B$82,2,FALSE),0)</f>
        <v>36</v>
      </c>
      <c r="AB63" s="83">
        <f t="shared" si="10"/>
        <v>0</v>
      </c>
      <c r="AC63" s="83">
        <f t="shared" si="17"/>
        <v>0</v>
      </c>
      <c r="AD63" s="26" t="s">
        <v>1037</v>
      </c>
      <c r="AE63" s="26"/>
      <c r="AF63" s="83"/>
      <c r="AG63" s="24"/>
      <c r="AH63" s="24"/>
      <c r="AI63" s="83"/>
      <c r="AJ63" s="22"/>
      <c r="AK63" s="83"/>
      <c r="AL63" s="83"/>
      <c r="AM63" s="83">
        <f>IFERROR(VLOOKUP(AJ63,入力表リスト!$A$3:$B$82,2,FALSE),0)</f>
        <v>0</v>
      </c>
      <c r="AN63" s="83">
        <f t="shared" si="11"/>
        <v>0</v>
      </c>
      <c r="AO63" s="83">
        <f t="shared" si="18"/>
        <v>0</v>
      </c>
      <c r="AP63" s="26"/>
      <c r="AQ63" s="26"/>
      <c r="AR63" s="83">
        <f t="shared" si="12"/>
        <v>0</v>
      </c>
      <c r="AS63" s="83">
        <f t="shared" si="19"/>
        <v>0</v>
      </c>
      <c r="AT63" s="48"/>
      <c r="AU63" s="96"/>
      <c r="AV63" s="96">
        <f t="shared" si="20"/>
        <v>0</v>
      </c>
      <c r="AW63" s="96"/>
      <c r="AX63" s="96">
        <f t="shared" si="13"/>
        <v>0</v>
      </c>
      <c r="AY63" s="96">
        <f t="shared" si="14"/>
        <v>0</v>
      </c>
      <c r="AZ63" s="96">
        <f t="shared" si="21"/>
        <v>0</v>
      </c>
      <c r="BA63" s="96">
        <f t="shared" si="22"/>
        <v>0</v>
      </c>
      <c r="BB63" s="96"/>
      <c r="BC63" s="96"/>
      <c r="BD63" s="96"/>
      <c r="BE63" s="96">
        <f t="shared" si="15"/>
        <v>0</v>
      </c>
      <c r="BG63" s="58">
        <f t="shared" si="23"/>
        <v>2</v>
      </c>
      <c r="BH63" s="58">
        <f t="shared" si="24"/>
        <v>2</v>
      </c>
    </row>
    <row r="64" spans="1:60" s="58" customFormat="1" ht="32.4" x14ac:dyDescent="0.45">
      <c r="A64" s="64"/>
      <c r="B64" s="48">
        <v>50</v>
      </c>
      <c r="C64" s="48"/>
      <c r="D64" s="48" t="s">
        <v>845</v>
      </c>
      <c r="E64" s="49" t="s">
        <v>846</v>
      </c>
      <c r="F64" s="2" t="s">
        <v>927</v>
      </c>
      <c r="G64" s="19" t="s">
        <v>943</v>
      </c>
      <c r="H64" s="83"/>
      <c r="I64" s="24"/>
      <c r="J64" s="24"/>
      <c r="K64" s="83"/>
      <c r="L64" s="24"/>
      <c r="M64" s="83"/>
      <c r="N64" s="83"/>
      <c r="O64" s="83">
        <f>IFERROR(VLOOKUP(L64,入力表リスト!$A$3:$B$82,2,FALSE),0)</f>
        <v>0</v>
      </c>
      <c r="P64" s="83">
        <f t="shared" si="9"/>
        <v>0</v>
      </c>
      <c r="Q64" s="83">
        <f t="shared" si="16"/>
        <v>0</v>
      </c>
      <c r="R64" s="26"/>
      <c r="S64" s="3"/>
      <c r="T64" s="83">
        <v>1</v>
      </c>
      <c r="U64" s="24" t="s">
        <v>944</v>
      </c>
      <c r="V64" s="24"/>
      <c r="W64" s="83">
        <v>1</v>
      </c>
      <c r="X64" s="22" t="s">
        <v>1039</v>
      </c>
      <c r="Y64" s="83">
        <v>1</v>
      </c>
      <c r="Z64" s="83">
        <v>0</v>
      </c>
      <c r="AA64" s="83">
        <f>IFERROR(VLOOKUP(X64,入力表リスト!$A$3:$B$82,2,FALSE),0)</f>
        <v>22</v>
      </c>
      <c r="AB64" s="83">
        <f t="shared" si="10"/>
        <v>0</v>
      </c>
      <c r="AC64" s="83">
        <f t="shared" si="17"/>
        <v>0</v>
      </c>
      <c r="AD64" s="26" t="s">
        <v>1037</v>
      </c>
      <c r="AE64" s="26"/>
      <c r="AF64" s="83"/>
      <c r="AG64" s="24"/>
      <c r="AH64" s="24"/>
      <c r="AI64" s="83"/>
      <c r="AJ64" s="22"/>
      <c r="AK64" s="83"/>
      <c r="AL64" s="83"/>
      <c r="AM64" s="83">
        <f>IFERROR(VLOOKUP(AJ64,入力表リスト!$A$3:$B$82,2,FALSE),0)</f>
        <v>0</v>
      </c>
      <c r="AN64" s="83">
        <f t="shared" si="11"/>
        <v>0</v>
      </c>
      <c r="AO64" s="83">
        <f t="shared" si="18"/>
        <v>0</v>
      </c>
      <c r="AP64" s="26"/>
      <c r="AQ64" s="26"/>
      <c r="AR64" s="83">
        <f t="shared" si="12"/>
        <v>0</v>
      </c>
      <c r="AS64" s="83">
        <f t="shared" si="19"/>
        <v>0</v>
      </c>
      <c r="AT64" s="48"/>
      <c r="AU64" s="96"/>
      <c r="AV64" s="96">
        <f t="shared" si="20"/>
        <v>0</v>
      </c>
      <c r="AW64" s="96"/>
      <c r="AX64" s="96">
        <f t="shared" si="13"/>
        <v>0</v>
      </c>
      <c r="AY64" s="96">
        <f t="shared" si="14"/>
        <v>0</v>
      </c>
      <c r="AZ64" s="96">
        <f t="shared" si="21"/>
        <v>0</v>
      </c>
      <c r="BA64" s="96">
        <f t="shared" si="22"/>
        <v>0</v>
      </c>
      <c r="BB64" s="96"/>
      <c r="BC64" s="96"/>
      <c r="BD64" s="96"/>
      <c r="BE64" s="96">
        <f t="shared" si="15"/>
        <v>0</v>
      </c>
      <c r="BG64" s="58">
        <f t="shared" si="23"/>
        <v>1</v>
      </c>
      <c r="BH64" s="58">
        <f t="shared" si="24"/>
        <v>1</v>
      </c>
    </row>
    <row r="65" spans="1:64" s="58" customFormat="1" x14ac:dyDescent="0.45">
      <c r="A65" s="64"/>
      <c r="B65" s="48">
        <v>51</v>
      </c>
      <c r="C65" s="48"/>
      <c r="D65" s="48" t="s">
        <v>845</v>
      </c>
      <c r="E65" s="49" t="s">
        <v>846</v>
      </c>
      <c r="F65" s="2">
        <v>1</v>
      </c>
      <c r="G65" s="19" t="s">
        <v>945</v>
      </c>
      <c r="H65" s="83"/>
      <c r="I65" s="24"/>
      <c r="J65" s="24"/>
      <c r="K65" s="83"/>
      <c r="L65" s="24"/>
      <c r="M65" s="83"/>
      <c r="N65" s="83"/>
      <c r="O65" s="83">
        <f>IFERROR(VLOOKUP(L65,入力表リスト!$A$3:$B$82,2,FALSE),0)</f>
        <v>0</v>
      </c>
      <c r="P65" s="83">
        <f t="shared" si="9"/>
        <v>0</v>
      </c>
      <c r="Q65" s="83">
        <f t="shared" si="16"/>
        <v>0</v>
      </c>
      <c r="R65" s="26"/>
      <c r="S65" s="3"/>
      <c r="T65" s="83"/>
      <c r="U65" s="24"/>
      <c r="V65" s="24"/>
      <c r="W65" s="83"/>
      <c r="X65" s="22"/>
      <c r="Y65" s="83"/>
      <c r="Z65" s="83"/>
      <c r="AA65" s="83">
        <f>IFERROR(VLOOKUP(X65,入力表リスト!$A$3:$B$82,2,FALSE),0)</f>
        <v>0</v>
      </c>
      <c r="AB65" s="83">
        <f t="shared" si="10"/>
        <v>0</v>
      </c>
      <c r="AC65" s="83">
        <f t="shared" si="17"/>
        <v>0</v>
      </c>
      <c r="AD65" s="26"/>
      <c r="AE65" s="26"/>
      <c r="AF65" s="83">
        <v>60</v>
      </c>
      <c r="AG65" s="24" t="s">
        <v>946</v>
      </c>
      <c r="AH65" s="24"/>
      <c r="AI65" s="83">
        <v>20</v>
      </c>
      <c r="AJ65" s="22" t="s">
        <v>1022</v>
      </c>
      <c r="AK65" s="83">
        <v>60</v>
      </c>
      <c r="AL65" s="83">
        <v>3648</v>
      </c>
      <c r="AM65" s="83">
        <f>IFERROR(VLOOKUP(AJ65,入力表リスト!$A$3:$B$82,2,FALSE),0)</f>
        <v>44</v>
      </c>
      <c r="AN65" s="83">
        <f t="shared" si="11"/>
        <v>9630.7199999999993</v>
      </c>
      <c r="AO65" s="83">
        <f t="shared" si="18"/>
        <v>288921.59999999998</v>
      </c>
      <c r="AP65" s="26"/>
      <c r="AQ65" s="26"/>
      <c r="AR65" s="83">
        <f t="shared" si="12"/>
        <v>9630.7199999999993</v>
      </c>
      <c r="AS65" s="83">
        <f t="shared" si="19"/>
        <v>288921.59999999998</v>
      </c>
      <c r="AT65" s="48"/>
      <c r="AU65" s="96"/>
      <c r="AV65" s="96">
        <f t="shared" si="20"/>
        <v>3648</v>
      </c>
      <c r="AW65" s="96"/>
      <c r="AX65" s="96">
        <f t="shared" si="13"/>
        <v>0</v>
      </c>
      <c r="AY65" s="96">
        <f t="shared" si="14"/>
        <v>0</v>
      </c>
      <c r="AZ65" s="96">
        <f t="shared" si="21"/>
        <v>9630.7199999999993</v>
      </c>
      <c r="BA65" s="96">
        <f t="shared" si="22"/>
        <v>288921.59999999998</v>
      </c>
      <c r="BB65" s="96"/>
      <c r="BC65" s="96"/>
      <c r="BD65" s="96"/>
      <c r="BE65" s="96">
        <f t="shared" si="15"/>
        <v>0</v>
      </c>
      <c r="BG65" s="58">
        <f t="shared" si="23"/>
        <v>60</v>
      </c>
      <c r="BH65" s="58">
        <f t="shared" si="24"/>
        <v>60</v>
      </c>
    </row>
    <row r="66" spans="1:64" s="58" customFormat="1" x14ac:dyDescent="0.45">
      <c r="A66" s="64"/>
      <c r="B66" s="48">
        <v>52</v>
      </c>
      <c r="C66" s="48"/>
      <c r="D66" s="48" t="s">
        <v>845</v>
      </c>
      <c r="E66" s="49" t="s">
        <v>846</v>
      </c>
      <c r="F66" s="2">
        <v>1</v>
      </c>
      <c r="G66" s="19" t="s">
        <v>945</v>
      </c>
      <c r="H66" s="83"/>
      <c r="I66" s="24"/>
      <c r="J66" s="24"/>
      <c r="K66" s="83"/>
      <c r="L66" s="24"/>
      <c r="M66" s="83"/>
      <c r="N66" s="83"/>
      <c r="O66" s="83">
        <f>IFERROR(VLOOKUP(L66,入力表リスト!$A$3:$B$82,2,FALSE),0)</f>
        <v>0</v>
      </c>
      <c r="P66" s="83">
        <f t="shared" si="9"/>
        <v>0</v>
      </c>
      <c r="Q66" s="83">
        <f t="shared" si="16"/>
        <v>0</v>
      </c>
      <c r="R66" s="26"/>
      <c r="S66" s="3"/>
      <c r="T66" s="83"/>
      <c r="U66" s="24"/>
      <c r="V66" s="24"/>
      <c r="W66" s="83"/>
      <c r="X66" s="22"/>
      <c r="Y66" s="83"/>
      <c r="Z66" s="83"/>
      <c r="AA66" s="83">
        <f>IFERROR(VLOOKUP(X66,入力表リスト!$A$3:$B$82,2,FALSE),0)</f>
        <v>0</v>
      </c>
      <c r="AB66" s="83">
        <f t="shared" si="10"/>
        <v>0</v>
      </c>
      <c r="AC66" s="83">
        <f t="shared" si="17"/>
        <v>0</v>
      </c>
      <c r="AD66" s="26"/>
      <c r="AE66" s="26"/>
      <c r="AF66" s="83">
        <v>8</v>
      </c>
      <c r="AG66" s="24" t="s">
        <v>904</v>
      </c>
      <c r="AH66" s="24"/>
      <c r="AI66" s="83">
        <v>8</v>
      </c>
      <c r="AJ66" s="22" t="s">
        <v>1038</v>
      </c>
      <c r="AK66" s="83">
        <v>8</v>
      </c>
      <c r="AL66" s="83">
        <v>3648</v>
      </c>
      <c r="AM66" s="83">
        <f>IFERROR(VLOOKUP(AJ66,入力表リスト!$A$3:$B$82,2,FALSE),0)</f>
        <v>36</v>
      </c>
      <c r="AN66" s="83">
        <f t="shared" si="11"/>
        <v>1050.624</v>
      </c>
      <c r="AO66" s="83">
        <f t="shared" si="18"/>
        <v>31518.720000000001</v>
      </c>
      <c r="AP66" s="26"/>
      <c r="AQ66" s="26"/>
      <c r="AR66" s="83">
        <f t="shared" si="12"/>
        <v>1050.624</v>
      </c>
      <c r="AS66" s="83">
        <f t="shared" si="19"/>
        <v>31518.720000000001</v>
      </c>
      <c r="AT66" s="48"/>
      <c r="AU66" s="96"/>
      <c r="AV66" s="96">
        <f t="shared" si="20"/>
        <v>3648</v>
      </c>
      <c r="AW66" s="96"/>
      <c r="AX66" s="96">
        <f t="shared" si="13"/>
        <v>0</v>
      </c>
      <c r="AY66" s="96">
        <f t="shared" si="14"/>
        <v>0</v>
      </c>
      <c r="AZ66" s="96">
        <f t="shared" si="21"/>
        <v>1050.624</v>
      </c>
      <c r="BA66" s="96">
        <f t="shared" si="22"/>
        <v>31518.720000000001</v>
      </c>
      <c r="BB66" s="96"/>
      <c r="BC66" s="96"/>
      <c r="BD66" s="96"/>
      <c r="BE66" s="96">
        <f t="shared" si="15"/>
        <v>0</v>
      </c>
      <c r="BG66" s="58">
        <f t="shared" si="23"/>
        <v>8</v>
      </c>
      <c r="BH66" s="58">
        <f t="shared" si="24"/>
        <v>8</v>
      </c>
    </row>
    <row r="67" spans="1:64" s="58" customFormat="1" x14ac:dyDescent="0.45">
      <c r="A67" s="64"/>
      <c r="B67" s="48">
        <v>53</v>
      </c>
      <c r="C67" s="48"/>
      <c r="D67" s="48" t="s">
        <v>845</v>
      </c>
      <c r="E67" s="49" t="s">
        <v>846</v>
      </c>
      <c r="F67" s="2">
        <v>1</v>
      </c>
      <c r="G67" s="19" t="s">
        <v>945</v>
      </c>
      <c r="H67" s="83"/>
      <c r="I67" s="24"/>
      <c r="J67" s="24"/>
      <c r="K67" s="83"/>
      <c r="L67" s="24"/>
      <c r="M67" s="83"/>
      <c r="N67" s="83"/>
      <c r="O67" s="83">
        <f>IFERROR(VLOOKUP(L67,入力表リスト!$A$3:$B$82,2,FALSE),0)</f>
        <v>0</v>
      </c>
      <c r="P67" s="83">
        <f t="shared" si="9"/>
        <v>0</v>
      </c>
      <c r="Q67" s="83">
        <f t="shared" si="16"/>
        <v>0</v>
      </c>
      <c r="R67" s="26"/>
      <c r="S67" s="3"/>
      <c r="T67" s="83"/>
      <c r="U67" s="24"/>
      <c r="V67" s="24"/>
      <c r="W67" s="83"/>
      <c r="X67" s="22"/>
      <c r="Y67" s="83"/>
      <c r="Z67" s="83"/>
      <c r="AA67" s="83">
        <f>IFERROR(VLOOKUP(X67,入力表リスト!$A$3:$B$82,2,FALSE),0)</f>
        <v>0</v>
      </c>
      <c r="AB67" s="83">
        <f t="shared" si="10"/>
        <v>0</v>
      </c>
      <c r="AC67" s="83">
        <f t="shared" si="17"/>
        <v>0</v>
      </c>
      <c r="AD67" s="26"/>
      <c r="AE67" s="26"/>
      <c r="AF67" s="83">
        <v>3</v>
      </c>
      <c r="AG67" s="24" t="s">
        <v>1312</v>
      </c>
      <c r="AH67" s="24"/>
      <c r="AI67" s="83">
        <v>3</v>
      </c>
      <c r="AJ67" s="22" t="s">
        <v>1051</v>
      </c>
      <c r="AK67" s="83">
        <v>3</v>
      </c>
      <c r="AL67" s="83">
        <v>8760</v>
      </c>
      <c r="AM67" s="83">
        <f>IFERROR(VLOOKUP(AJ67,入力表リスト!$A$3:$B$82,2,FALSE),0)</f>
        <v>10</v>
      </c>
      <c r="AN67" s="83">
        <f t="shared" si="11"/>
        <v>262.8</v>
      </c>
      <c r="AO67" s="83">
        <f t="shared" si="18"/>
        <v>7884</v>
      </c>
      <c r="AP67" s="26"/>
      <c r="AQ67" s="26"/>
      <c r="AR67" s="83">
        <f t="shared" si="12"/>
        <v>262.8</v>
      </c>
      <c r="AS67" s="83">
        <f t="shared" si="19"/>
        <v>7884</v>
      </c>
      <c r="AT67" s="48"/>
      <c r="AU67" s="96"/>
      <c r="AV67" s="96">
        <f t="shared" si="20"/>
        <v>8760</v>
      </c>
      <c r="AW67" s="96"/>
      <c r="AX67" s="96">
        <f t="shared" si="13"/>
        <v>0</v>
      </c>
      <c r="AY67" s="96">
        <f t="shared" si="14"/>
        <v>0</v>
      </c>
      <c r="AZ67" s="96">
        <f t="shared" si="21"/>
        <v>262.8</v>
      </c>
      <c r="BA67" s="96">
        <f t="shared" si="22"/>
        <v>7884</v>
      </c>
      <c r="BB67" s="96"/>
      <c r="BC67" s="96"/>
      <c r="BD67" s="96"/>
      <c r="BE67" s="96">
        <f t="shared" si="15"/>
        <v>0</v>
      </c>
      <c r="BG67" s="58">
        <f t="shared" si="23"/>
        <v>3</v>
      </c>
      <c r="BH67" s="58">
        <f t="shared" si="24"/>
        <v>3</v>
      </c>
    </row>
    <row r="68" spans="1:64" s="58" customFormat="1" x14ac:dyDescent="0.45">
      <c r="A68" s="64"/>
      <c r="B68" s="48">
        <v>54</v>
      </c>
      <c r="C68" s="48"/>
      <c r="D68" s="48" t="s">
        <v>845</v>
      </c>
      <c r="E68" s="49" t="s">
        <v>846</v>
      </c>
      <c r="F68" s="2">
        <v>1</v>
      </c>
      <c r="G68" s="19" t="s">
        <v>945</v>
      </c>
      <c r="H68" s="83"/>
      <c r="I68" s="24"/>
      <c r="J68" s="24"/>
      <c r="K68" s="83"/>
      <c r="L68" s="24"/>
      <c r="M68" s="83"/>
      <c r="N68" s="83"/>
      <c r="O68" s="83">
        <f>IFERROR(VLOOKUP(L68,入力表リスト!$A$3:$B$82,2,FALSE),0)</f>
        <v>0</v>
      </c>
      <c r="P68" s="83">
        <f t="shared" si="9"/>
        <v>0</v>
      </c>
      <c r="Q68" s="83">
        <f t="shared" si="16"/>
        <v>0</v>
      </c>
      <c r="R68" s="26"/>
      <c r="S68" s="3"/>
      <c r="T68" s="83"/>
      <c r="U68" s="24"/>
      <c r="V68" s="24"/>
      <c r="W68" s="83"/>
      <c r="X68" s="22"/>
      <c r="Y68" s="83"/>
      <c r="Z68" s="83"/>
      <c r="AA68" s="83">
        <f>IFERROR(VLOOKUP(X68,入力表リスト!$A$3:$B$82,2,FALSE),0)</f>
        <v>0</v>
      </c>
      <c r="AB68" s="83">
        <f t="shared" si="10"/>
        <v>0</v>
      </c>
      <c r="AC68" s="83">
        <f t="shared" si="17"/>
        <v>0</v>
      </c>
      <c r="AD68" s="26"/>
      <c r="AE68" s="26"/>
      <c r="AF68" s="83">
        <v>1</v>
      </c>
      <c r="AG68" s="24" t="s">
        <v>1312</v>
      </c>
      <c r="AH68" s="24"/>
      <c r="AI68" s="83">
        <v>1</v>
      </c>
      <c r="AJ68" s="22" t="s">
        <v>1000</v>
      </c>
      <c r="AK68" s="83">
        <v>1</v>
      </c>
      <c r="AL68" s="83">
        <v>8760</v>
      </c>
      <c r="AM68" s="83">
        <f>IFERROR(VLOOKUP(AJ68,入力表リスト!$A$3:$B$82,2,FALSE),0)</f>
        <v>42</v>
      </c>
      <c r="AN68" s="83">
        <f t="shared" si="11"/>
        <v>367.92</v>
      </c>
      <c r="AO68" s="83">
        <f t="shared" si="18"/>
        <v>11037.6</v>
      </c>
      <c r="AP68" s="26"/>
      <c r="AQ68" s="26"/>
      <c r="AR68" s="83">
        <f t="shared" si="12"/>
        <v>367.92</v>
      </c>
      <c r="AS68" s="83">
        <f t="shared" si="19"/>
        <v>11037.6</v>
      </c>
      <c r="AT68" s="48"/>
      <c r="AU68" s="96"/>
      <c r="AV68" s="96">
        <f t="shared" si="20"/>
        <v>8760</v>
      </c>
      <c r="AW68" s="96"/>
      <c r="AX68" s="96">
        <f t="shared" si="13"/>
        <v>0</v>
      </c>
      <c r="AY68" s="96">
        <f t="shared" si="14"/>
        <v>0</v>
      </c>
      <c r="AZ68" s="96">
        <f t="shared" si="21"/>
        <v>367.92</v>
      </c>
      <c r="BA68" s="96">
        <f t="shared" si="22"/>
        <v>11037.6</v>
      </c>
      <c r="BB68" s="96"/>
      <c r="BC68" s="96"/>
      <c r="BD68" s="96"/>
      <c r="BE68" s="96">
        <f t="shared" si="15"/>
        <v>0</v>
      </c>
      <c r="BG68" s="58">
        <f t="shared" si="23"/>
        <v>1</v>
      </c>
      <c r="BH68" s="58">
        <f t="shared" si="24"/>
        <v>1</v>
      </c>
    </row>
    <row r="69" spans="1:64" s="60" customFormat="1" x14ac:dyDescent="0.45">
      <c r="A69" s="64"/>
      <c r="B69" s="48">
        <v>55</v>
      </c>
      <c r="C69" s="48"/>
      <c r="D69" s="48" t="s">
        <v>845</v>
      </c>
      <c r="E69" s="49" t="s">
        <v>846</v>
      </c>
      <c r="F69" s="2">
        <v>1</v>
      </c>
      <c r="G69" s="19" t="s">
        <v>947</v>
      </c>
      <c r="H69" s="83"/>
      <c r="I69" s="24"/>
      <c r="J69" s="24"/>
      <c r="K69" s="83"/>
      <c r="L69" s="24"/>
      <c r="M69" s="83"/>
      <c r="N69" s="83"/>
      <c r="O69" s="83">
        <f>IFERROR(VLOOKUP(L69,入力表リスト!$A$3:$B$82,2,FALSE),0)</f>
        <v>0</v>
      </c>
      <c r="P69" s="83">
        <f t="shared" si="9"/>
        <v>0</v>
      </c>
      <c r="Q69" s="83">
        <f t="shared" si="16"/>
        <v>0</v>
      </c>
      <c r="R69" s="26"/>
      <c r="S69" s="3"/>
      <c r="T69" s="83"/>
      <c r="U69" s="24"/>
      <c r="V69" s="24"/>
      <c r="W69" s="83"/>
      <c r="X69" s="22"/>
      <c r="Y69" s="83"/>
      <c r="Z69" s="83"/>
      <c r="AA69" s="83">
        <f>IFERROR(VLOOKUP(X69,入力表リスト!$A$3:$B$82,2,FALSE),0)</f>
        <v>0</v>
      </c>
      <c r="AB69" s="83">
        <f t="shared" si="10"/>
        <v>0</v>
      </c>
      <c r="AC69" s="83">
        <f t="shared" si="17"/>
        <v>0</v>
      </c>
      <c r="AD69" s="26"/>
      <c r="AE69" s="26"/>
      <c r="AF69" s="83">
        <v>12</v>
      </c>
      <c r="AG69" s="24" t="s">
        <v>946</v>
      </c>
      <c r="AH69" s="24"/>
      <c r="AI69" s="83">
        <v>4</v>
      </c>
      <c r="AJ69" s="22" t="s">
        <v>1022</v>
      </c>
      <c r="AK69" s="83">
        <v>12</v>
      </c>
      <c r="AL69" s="83">
        <v>3648</v>
      </c>
      <c r="AM69" s="83">
        <f>IFERROR(VLOOKUP(AJ69,入力表リスト!$A$3:$B$82,2,FALSE),0)</f>
        <v>44</v>
      </c>
      <c r="AN69" s="83">
        <f t="shared" si="11"/>
        <v>1926.144</v>
      </c>
      <c r="AO69" s="83">
        <f t="shared" si="18"/>
        <v>57784.32</v>
      </c>
      <c r="AP69" s="26"/>
      <c r="AQ69" s="26"/>
      <c r="AR69" s="83">
        <f t="shared" si="12"/>
        <v>1926.144</v>
      </c>
      <c r="AS69" s="83">
        <f t="shared" si="19"/>
        <v>57784.32</v>
      </c>
      <c r="AT69" s="48"/>
      <c r="AU69" s="96"/>
      <c r="AV69" s="96">
        <f t="shared" si="20"/>
        <v>3648</v>
      </c>
      <c r="AW69" s="96"/>
      <c r="AX69" s="96">
        <f t="shared" si="13"/>
        <v>0</v>
      </c>
      <c r="AY69" s="96">
        <f t="shared" si="14"/>
        <v>0</v>
      </c>
      <c r="AZ69" s="96">
        <f t="shared" si="21"/>
        <v>1926.144</v>
      </c>
      <c r="BA69" s="96">
        <f t="shared" si="22"/>
        <v>57784.32</v>
      </c>
      <c r="BB69" s="96"/>
      <c r="BC69" s="96"/>
      <c r="BD69" s="96"/>
      <c r="BE69" s="96">
        <f t="shared" si="15"/>
        <v>0</v>
      </c>
      <c r="BG69" s="58">
        <f t="shared" si="23"/>
        <v>12</v>
      </c>
      <c r="BH69" s="58">
        <f t="shared" si="24"/>
        <v>12</v>
      </c>
      <c r="BI69" s="58"/>
      <c r="BK69" s="58"/>
      <c r="BL69" s="58"/>
    </row>
    <row r="70" spans="1:64" s="60" customFormat="1" x14ac:dyDescent="0.45">
      <c r="A70" s="64"/>
      <c r="B70" s="48">
        <v>56</v>
      </c>
      <c r="C70" s="48"/>
      <c r="D70" s="48" t="s">
        <v>845</v>
      </c>
      <c r="E70" s="49" t="s">
        <v>846</v>
      </c>
      <c r="F70" s="2">
        <v>1</v>
      </c>
      <c r="G70" s="19" t="s">
        <v>947</v>
      </c>
      <c r="H70" s="83"/>
      <c r="I70" s="24"/>
      <c r="J70" s="24"/>
      <c r="K70" s="83"/>
      <c r="L70" s="24"/>
      <c r="M70" s="83"/>
      <c r="N70" s="83"/>
      <c r="O70" s="83">
        <f>IFERROR(VLOOKUP(L70,入力表リスト!$A$3:$B$82,2,FALSE),0)</f>
        <v>0</v>
      </c>
      <c r="P70" s="83">
        <f t="shared" si="9"/>
        <v>0</v>
      </c>
      <c r="Q70" s="83">
        <f t="shared" si="16"/>
        <v>0</v>
      </c>
      <c r="R70" s="26"/>
      <c r="S70" s="3"/>
      <c r="T70" s="83"/>
      <c r="U70" s="24"/>
      <c r="V70" s="24"/>
      <c r="W70" s="83"/>
      <c r="X70" s="22"/>
      <c r="Y70" s="83"/>
      <c r="Z70" s="83"/>
      <c r="AA70" s="83">
        <f>IFERROR(VLOOKUP(X70,入力表リスト!$A$3:$B$82,2,FALSE),0)</f>
        <v>0</v>
      </c>
      <c r="AB70" s="83">
        <f t="shared" si="10"/>
        <v>0</v>
      </c>
      <c r="AC70" s="83">
        <f t="shared" si="17"/>
        <v>0</v>
      </c>
      <c r="AD70" s="26"/>
      <c r="AE70" s="26"/>
      <c r="AF70" s="83">
        <v>1</v>
      </c>
      <c r="AG70" s="24" t="s">
        <v>904</v>
      </c>
      <c r="AH70" s="24"/>
      <c r="AI70" s="83">
        <v>1</v>
      </c>
      <c r="AJ70" s="22" t="s">
        <v>1038</v>
      </c>
      <c r="AK70" s="83">
        <v>1</v>
      </c>
      <c r="AL70" s="83">
        <v>3648</v>
      </c>
      <c r="AM70" s="83">
        <f>IFERROR(VLOOKUP(AJ70,入力表リスト!$A$3:$B$82,2,FALSE),0)</f>
        <v>36</v>
      </c>
      <c r="AN70" s="83">
        <f t="shared" si="11"/>
        <v>131.328</v>
      </c>
      <c r="AO70" s="83">
        <f t="shared" si="18"/>
        <v>3939.84</v>
      </c>
      <c r="AP70" s="26"/>
      <c r="AQ70" s="26"/>
      <c r="AR70" s="83">
        <f t="shared" si="12"/>
        <v>131.328</v>
      </c>
      <c r="AS70" s="83">
        <f t="shared" si="19"/>
        <v>3939.84</v>
      </c>
      <c r="AT70" s="48"/>
      <c r="AU70" s="96"/>
      <c r="AV70" s="96">
        <f t="shared" si="20"/>
        <v>3648</v>
      </c>
      <c r="AW70" s="96"/>
      <c r="AX70" s="96">
        <f t="shared" si="13"/>
        <v>0</v>
      </c>
      <c r="AY70" s="96">
        <f t="shared" si="14"/>
        <v>0</v>
      </c>
      <c r="AZ70" s="96">
        <f t="shared" si="21"/>
        <v>131.328</v>
      </c>
      <c r="BA70" s="96">
        <f t="shared" si="22"/>
        <v>3939.84</v>
      </c>
      <c r="BB70" s="96"/>
      <c r="BC70" s="96"/>
      <c r="BD70" s="96"/>
      <c r="BE70" s="96">
        <f t="shared" si="15"/>
        <v>0</v>
      </c>
      <c r="BG70" s="58">
        <f t="shared" si="23"/>
        <v>1</v>
      </c>
      <c r="BH70" s="58">
        <f t="shared" si="24"/>
        <v>1</v>
      </c>
      <c r="BI70" s="58"/>
      <c r="BK70" s="58"/>
      <c r="BL70" s="58"/>
    </row>
    <row r="71" spans="1:64" s="60" customFormat="1" x14ac:dyDescent="0.45">
      <c r="A71" s="64"/>
      <c r="B71" s="48">
        <v>57</v>
      </c>
      <c r="C71" s="48"/>
      <c r="D71" s="48" t="s">
        <v>845</v>
      </c>
      <c r="E71" s="49" t="s">
        <v>846</v>
      </c>
      <c r="F71" s="2">
        <v>1</v>
      </c>
      <c r="G71" s="19" t="s">
        <v>947</v>
      </c>
      <c r="H71" s="83"/>
      <c r="I71" s="24"/>
      <c r="J71" s="24"/>
      <c r="K71" s="83"/>
      <c r="L71" s="24"/>
      <c r="M71" s="83"/>
      <c r="N71" s="83"/>
      <c r="O71" s="83">
        <f>IFERROR(VLOOKUP(L71,入力表リスト!$A$3:$B$82,2,FALSE),0)</f>
        <v>0</v>
      </c>
      <c r="P71" s="83">
        <f t="shared" si="9"/>
        <v>0</v>
      </c>
      <c r="Q71" s="83">
        <f t="shared" si="16"/>
        <v>0</v>
      </c>
      <c r="R71" s="26"/>
      <c r="S71" s="3"/>
      <c r="T71" s="83"/>
      <c r="U71" s="24"/>
      <c r="V71" s="24"/>
      <c r="W71" s="83"/>
      <c r="X71" s="22"/>
      <c r="Y71" s="83"/>
      <c r="Z71" s="83"/>
      <c r="AA71" s="83">
        <f>IFERROR(VLOOKUP(X71,入力表リスト!$A$3:$B$82,2,FALSE),0)</f>
        <v>0</v>
      </c>
      <c r="AB71" s="83">
        <f t="shared" si="10"/>
        <v>0</v>
      </c>
      <c r="AC71" s="83">
        <f t="shared" si="17"/>
        <v>0</v>
      </c>
      <c r="AD71" s="26"/>
      <c r="AE71" s="26"/>
      <c r="AF71" s="83">
        <v>1</v>
      </c>
      <c r="AG71" s="24" t="s">
        <v>1312</v>
      </c>
      <c r="AH71" s="24"/>
      <c r="AI71" s="83">
        <v>1</v>
      </c>
      <c r="AJ71" s="22" t="s">
        <v>1000</v>
      </c>
      <c r="AK71" s="83">
        <v>1</v>
      </c>
      <c r="AL71" s="83">
        <v>8760</v>
      </c>
      <c r="AM71" s="83">
        <f>IFERROR(VLOOKUP(AJ71,入力表リスト!$A$3:$B$82,2,FALSE),0)</f>
        <v>42</v>
      </c>
      <c r="AN71" s="83">
        <f t="shared" si="11"/>
        <v>367.92</v>
      </c>
      <c r="AO71" s="83">
        <f t="shared" si="18"/>
        <v>11037.6</v>
      </c>
      <c r="AP71" s="26"/>
      <c r="AQ71" s="26"/>
      <c r="AR71" s="83">
        <f t="shared" si="12"/>
        <v>367.92</v>
      </c>
      <c r="AS71" s="83">
        <f t="shared" si="19"/>
        <v>11037.6</v>
      </c>
      <c r="AT71" s="48"/>
      <c r="AU71" s="96"/>
      <c r="AV71" s="96">
        <f t="shared" si="20"/>
        <v>8760</v>
      </c>
      <c r="AW71" s="96"/>
      <c r="AX71" s="96">
        <f t="shared" si="13"/>
        <v>0</v>
      </c>
      <c r="AY71" s="96">
        <f t="shared" si="14"/>
        <v>0</v>
      </c>
      <c r="AZ71" s="96">
        <f t="shared" si="21"/>
        <v>367.92</v>
      </c>
      <c r="BA71" s="96">
        <f t="shared" si="22"/>
        <v>11037.6</v>
      </c>
      <c r="BB71" s="96"/>
      <c r="BC71" s="96"/>
      <c r="BD71" s="96"/>
      <c r="BE71" s="96">
        <f t="shared" si="15"/>
        <v>0</v>
      </c>
      <c r="BG71" s="58">
        <f t="shared" si="23"/>
        <v>1</v>
      </c>
      <c r="BH71" s="58">
        <f t="shared" si="24"/>
        <v>1</v>
      </c>
      <c r="BI71" s="58"/>
      <c r="BK71" s="58"/>
      <c r="BL71" s="58"/>
    </row>
    <row r="72" spans="1:64" s="60" customFormat="1" x14ac:dyDescent="0.45">
      <c r="A72" s="64"/>
      <c r="B72" s="48">
        <v>58</v>
      </c>
      <c r="C72" s="48"/>
      <c r="D72" s="48" t="s">
        <v>845</v>
      </c>
      <c r="E72" s="49" t="s">
        <v>846</v>
      </c>
      <c r="F72" s="2" t="s">
        <v>927</v>
      </c>
      <c r="G72" s="19" t="s">
        <v>947</v>
      </c>
      <c r="H72" s="83"/>
      <c r="I72" s="24"/>
      <c r="J72" s="24"/>
      <c r="K72" s="83"/>
      <c r="L72" s="24"/>
      <c r="M72" s="83"/>
      <c r="N72" s="83"/>
      <c r="O72" s="83">
        <f>IFERROR(VLOOKUP(L72,入力表リスト!$A$3:$B$82,2,FALSE),0)</f>
        <v>0</v>
      </c>
      <c r="P72" s="83">
        <f t="shared" si="9"/>
        <v>0</v>
      </c>
      <c r="Q72" s="83">
        <f t="shared" si="16"/>
        <v>0</v>
      </c>
      <c r="R72" s="26"/>
      <c r="S72" s="3"/>
      <c r="T72" s="83">
        <v>1</v>
      </c>
      <c r="U72" s="24" t="s">
        <v>929</v>
      </c>
      <c r="V72" s="24"/>
      <c r="W72" s="83">
        <v>1</v>
      </c>
      <c r="X72" s="22" t="s">
        <v>1040</v>
      </c>
      <c r="Y72" s="83">
        <v>1</v>
      </c>
      <c r="Z72" s="83">
        <v>0</v>
      </c>
      <c r="AA72" s="83">
        <f>IFERROR(VLOOKUP(X72,入力表リスト!$A$3:$B$82,2,FALSE),0)</f>
        <v>40</v>
      </c>
      <c r="AB72" s="83">
        <f t="shared" si="10"/>
        <v>0</v>
      </c>
      <c r="AC72" s="83">
        <f t="shared" si="17"/>
        <v>0</v>
      </c>
      <c r="AD72" s="26"/>
      <c r="AE72" s="26"/>
      <c r="AF72" s="83"/>
      <c r="AG72" s="24"/>
      <c r="AH72" s="24"/>
      <c r="AI72" s="83"/>
      <c r="AJ72" s="22"/>
      <c r="AK72" s="83"/>
      <c r="AL72" s="83"/>
      <c r="AM72" s="83">
        <f>IFERROR(VLOOKUP(AJ72,入力表リスト!$A$3:$B$82,2,FALSE),0)</f>
        <v>0</v>
      </c>
      <c r="AN72" s="83">
        <f t="shared" si="11"/>
        <v>0</v>
      </c>
      <c r="AO72" s="83">
        <f t="shared" si="18"/>
        <v>0</v>
      </c>
      <c r="AP72" s="26"/>
      <c r="AQ72" s="26"/>
      <c r="AR72" s="83">
        <f t="shared" si="12"/>
        <v>0</v>
      </c>
      <c r="AS72" s="83">
        <f t="shared" si="19"/>
        <v>0</v>
      </c>
      <c r="AT72" s="48"/>
      <c r="AU72" s="96"/>
      <c r="AV72" s="96">
        <f t="shared" si="20"/>
        <v>0</v>
      </c>
      <c r="AW72" s="96"/>
      <c r="AX72" s="96">
        <f t="shared" si="13"/>
        <v>0</v>
      </c>
      <c r="AY72" s="96">
        <f t="shared" si="14"/>
        <v>0</v>
      </c>
      <c r="AZ72" s="96">
        <f t="shared" si="21"/>
        <v>0</v>
      </c>
      <c r="BA72" s="96">
        <f t="shared" si="22"/>
        <v>0</v>
      </c>
      <c r="BB72" s="96"/>
      <c r="BC72" s="96"/>
      <c r="BD72" s="96"/>
      <c r="BE72" s="96">
        <f t="shared" si="15"/>
        <v>0</v>
      </c>
      <c r="BG72" s="58">
        <f t="shared" si="23"/>
        <v>1</v>
      </c>
      <c r="BH72" s="58">
        <f t="shared" si="24"/>
        <v>1</v>
      </c>
      <c r="BI72" s="58"/>
      <c r="BK72" s="58"/>
      <c r="BL72" s="58"/>
    </row>
    <row r="73" spans="1:64" s="60" customFormat="1" x14ac:dyDescent="0.45">
      <c r="A73" s="64"/>
      <c r="B73" s="48">
        <v>59</v>
      </c>
      <c r="C73" s="48"/>
      <c r="D73" s="48" t="s">
        <v>845</v>
      </c>
      <c r="E73" s="49" t="s">
        <v>846</v>
      </c>
      <c r="F73" s="2">
        <v>1</v>
      </c>
      <c r="G73" s="19" t="s">
        <v>948</v>
      </c>
      <c r="H73" s="83"/>
      <c r="I73" s="24"/>
      <c r="J73" s="24"/>
      <c r="K73" s="83"/>
      <c r="L73" s="24"/>
      <c r="M73" s="83"/>
      <c r="N73" s="83"/>
      <c r="O73" s="83">
        <f>IFERROR(VLOOKUP(L73,入力表リスト!$A$3:$B$82,2,FALSE),0)</f>
        <v>0</v>
      </c>
      <c r="P73" s="83">
        <f t="shared" si="9"/>
        <v>0</v>
      </c>
      <c r="Q73" s="83">
        <f t="shared" si="16"/>
        <v>0</v>
      </c>
      <c r="R73" s="26"/>
      <c r="S73" s="3"/>
      <c r="T73" s="83"/>
      <c r="U73" s="24"/>
      <c r="V73" s="24"/>
      <c r="W73" s="83"/>
      <c r="X73" s="22"/>
      <c r="Y73" s="83"/>
      <c r="Z73" s="83"/>
      <c r="AA73" s="83">
        <f>IFERROR(VLOOKUP(X73,入力表リスト!$A$3:$B$82,2,FALSE),0)</f>
        <v>0</v>
      </c>
      <c r="AB73" s="83">
        <f t="shared" si="10"/>
        <v>0</v>
      </c>
      <c r="AC73" s="83">
        <f t="shared" si="17"/>
        <v>0</v>
      </c>
      <c r="AD73" s="26"/>
      <c r="AE73" s="26"/>
      <c r="AF73" s="83">
        <v>4</v>
      </c>
      <c r="AG73" s="24" t="s">
        <v>949</v>
      </c>
      <c r="AH73" s="24"/>
      <c r="AI73" s="83">
        <v>1</v>
      </c>
      <c r="AJ73" s="22" t="s">
        <v>1048</v>
      </c>
      <c r="AK73" s="83">
        <v>4</v>
      </c>
      <c r="AL73" s="83">
        <v>3648</v>
      </c>
      <c r="AM73" s="83">
        <f>IFERROR(VLOOKUP(AJ73,入力表リスト!$A$3:$B$82,2,FALSE),0)</f>
        <v>116</v>
      </c>
      <c r="AN73" s="83">
        <f t="shared" si="11"/>
        <v>1692.672</v>
      </c>
      <c r="AO73" s="83">
        <f t="shared" si="18"/>
        <v>50780.160000000003</v>
      </c>
      <c r="AP73" s="26"/>
      <c r="AQ73" s="26"/>
      <c r="AR73" s="83">
        <f t="shared" si="12"/>
        <v>1692.672</v>
      </c>
      <c r="AS73" s="83">
        <f t="shared" si="19"/>
        <v>50780.160000000003</v>
      </c>
      <c r="AT73" s="48"/>
      <c r="AU73" s="96"/>
      <c r="AV73" s="96">
        <f t="shared" si="20"/>
        <v>3648</v>
      </c>
      <c r="AW73" s="96"/>
      <c r="AX73" s="96">
        <f t="shared" si="13"/>
        <v>0</v>
      </c>
      <c r="AY73" s="96">
        <f t="shared" si="14"/>
        <v>0</v>
      </c>
      <c r="AZ73" s="96">
        <f t="shared" si="21"/>
        <v>1692.672</v>
      </c>
      <c r="BA73" s="96">
        <f t="shared" si="22"/>
        <v>50780.160000000003</v>
      </c>
      <c r="BB73" s="96"/>
      <c r="BC73" s="96"/>
      <c r="BD73" s="96"/>
      <c r="BE73" s="96">
        <f t="shared" si="15"/>
        <v>0</v>
      </c>
      <c r="BG73" s="58">
        <f t="shared" si="23"/>
        <v>4</v>
      </c>
      <c r="BH73" s="58">
        <f t="shared" si="24"/>
        <v>4</v>
      </c>
      <c r="BI73" s="58"/>
      <c r="BK73" s="58"/>
      <c r="BL73" s="58"/>
    </row>
    <row r="74" spans="1:64" s="60" customFormat="1" x14ac:dyDescent="0.45">
      <c r="A74" s="64"/>
      <c r="B74" s="48">
        <v>60</v>
      </c>
      <c r="C74" s="48"/>
      <c r="D74" s="48" t="s">
        <v>845</v>
      </c>
      <c r="E74" s="49" t="s">
        <v>846</v>
      </c>
      <c r="F74" s="2">
        <v>1</v>
      </c>
      <c r="G74" s="19" t="s">
        <v>948</v>
      </c>
      <c r="H74" s="83"/>
      <c r="I74" s="24"/>
      <c r="J74" s="24"/>
      <c r="K74" s="83"/>
      <c r="L74" s="24"/>
      <c r="M74" s="83"/>
      <c r="N74" s="83"/>
      <c r="O74" s="83">
        <f>IFERROR(VLOOKUP(L74,入力表リスト!$A$3:$B$82,2,FALSE),0)</f>
        <v>0</v>
      </c>
      <c r="P74" s="83">
        <f t="shared" si="9"/>
        <v>0</v>
      </c>
      <c r="Q74" s="83">
        <f t="shared" si="16"/>
        <v>0</v>
      </c>
      <c r="R74" s="26"/>
      <c r="S74" s="3"/>
      <c r="T74" s="83"/>
      <c r="U74" s="24"/>
      <c r="V74" s="24"/>
      <c r="W74" s="83"/>
      <c r="X74" s="22"/>
      <c r="Y74" s="83"/>
      <c r="Z74" s="83"/>
      <c r="AA74" s="83">
        <f>IFERROR(VLOOKUP(X74,入力表リスト!$A$3:$B$82,2,FALSE),0)</f>
        <v>0</v>
      </c>
      <c r="AB74" s="83">
        <f t="shared" si="10"/>
        <v>0</v>
      </c>
      <c r="AC74" s="83">
        <f t="shared" si="17"/>
        <v>0</v>
      </c>
      <c r="AD74" s="26"/>
      <c r="AE74" s="26"/>
      <c r="AF74" s="83">
        <v>33</v>
      </c>
      <c r="AG74" s="24" t="s">
        <v>946</v>
      </c>
      <c r="AH74" s="24"/>
      <c r="AI74" s="83">
        <v>11</v>
      </c>
      <c r="AJ74" s="22" t="s">
        <v>1022</v>
      </c>
      <c r="AK74" s="83">
        <v>33</v>
      </c>
      <c r="AL74" s="83">
        <v>3648</v>
      </c>
      <c r="AM74" s="83">
        <f>IFERROR(VLOOKUP(AJ74,入力表リスト!$A$3:$B$82,2,FALSE),0)</f>
        <v>44</v>
      </c>
      <c r="AN74" s="83">
        <f t="shared" si="11"/>
        <v>5296.8959999999997</v>
      </c>
      <c r="AO74" s="83">
        <f t="shared" si="18"/>
        <v>158906.88</v>
      </c>
      <c r="AP74" s="26"/>
      <c r="AQ74" s="26"/>
      <c r="AR74" s="83">
        <f t="shared" si="12"/>
        <v>5296.8959999999997</v>
      </c>
      <c r="AS74" s="83">
        <f t="shared" si="19"/>
        <v>158906.88</v>
      </c>
      <c r="AT74" s="48"/>
      <c r="AU74" s="96"/>
      <c r="AV74" s="96">
        <f t="shared" si="20"/>
        <v>3648</v>
      </c>
      <c r="AW74" s="96"/>
      <c r="AX74" s="96">
        <f t="shared" si="13"/>
        <v>0</v>
      </c>
      <c r="AY74" s="96">
        <f t="shared" si="14"/>
        <v>0</v>
      </c>
      <c r="AZ74" s="96">
        <f t="shared" si="21"/>
        <v>5296.8959999999997</v>
      </c>
      <c r="BA74" s="96">
        <f t="shared" si="22"/>
        <v>158906.88</v>
      </c>
      <c r="BB74" s="96"/>
      <c r="BC74" s="96"/>
      <c r="BD74" s="96"/>
      <c r="BE74" s="96">
        <f t="shared" si="15"/>
        <v>0</v>
      </c>
      <c r="BG74" s="58">
        <f t="shared" si="23"/>
        <v>33</v>
      </c>
      <c r="BH74" s="58">
        <f t="shared" si="24"/>
        <v>33</v>
      </c>
      <c r="BI74" s="58"/>
      <c r="BK74" s="58"/>
      <c r="BL74" s="58"/>
    </row>
    <row r="75" spans="1:64" s="60" customFormat="1" x14ac:dyDescent="0.45">
      <c r="A75" s="64"/>
      <c r="B75" s="48">
        <v>61</v>
      </c>
      <c r="C75" s="48"/>
      <c r="D75" s="48" t="s">
        <v>845</v>
      </c>
      <c r="E75" s="49" t="s">
        <v>846</v>
      </c>
      <c r="F75" s="2">
        <v>1</v>
      </c>
      <c r="G75" s="19" t="s">
        <v>948</v>
      </c>
      <c r="H75" s="83"/>
      <c r="I75" s="24"/>
      <c r="J75" s="24"/>
      <c r="K75" s="83"/>
      <c r="L75" s="24"/>
      <c r="M75" s="83"/>
      <c r="N75" s="83"/>
      <c r="O75" s="83">
        <f>IFERROR(VLOOKUP(L75,入力表リスト!$A$3:$B$82,2,FALSE),0)</f>
        <v>0</v>
      </c>
      <c r="P75" s="83">
        <f t="shared" si="9"/>
        <v>0</v>
      </c>
      <c r="Q75" s="83">
        <f t="shared" si="16"/>
        <v>0</v>
      </c>
      <c r="R75" s="26"/>
      <c r="S75" s="3"/>
      <c r="T75" s="83"/>
      <c r="U75" s="24"/>
      <c r="V75" s="24"/>
      <c r="W75" s="83"/>
      <c r="X75" s="22"/>
      <c r="Y75" s="83"/>
      <c r="Z75" s="83"/>
      <c r="AA75" s="83">
        <f>IFERROR(VLOOKUP(X75,入力表リスト!$A$3:$B$82,2,FALSE),0)</f>
        <v>0</v>
      </c>
      <c r="AB75" s="83">
        <f t="shared" si="10"/>
        <v>0</v>
      </c>
      <c r="AC75" s="83">
        <f t="shared" si="17"/>
        <v>0</v>
      </c>
      <c r="AD75" s="26"/>
      <c r="AE75" s="26"/>
      <c r="AF75" s="83">
        <v>6</v>
      </c>
      <c r="AG75" s="24" t="s">
        <v>908</v>
      </c>
      <c r="AH75" s="24"/>
      <c r="AI75" s="83">
        <v>3</v>
      </c>
      <c r="AJ75" s="22" t="s">
        <v>1000</v>
      </c>
      <c r="AK75" s="83">
        <v>6</v>
      </c>
      <c r="AL75" s="83">
        <v>3648</v>
      </c>
      <c r="AM75" s="83">
        <f>IFERROR(VLOOKUP(AJ75,入力表リスト!$A$3:$B$82,2,FALSE),0)</f>
        <v>42</v>
      </c>
      <c r="AN75" s="83">
        <f t="shared" si="11"/>
        <v>919.29600000000005</v>
      </c>
      <c r="AO75" s="83">
        <f t="shared" si="18"/>
        <v>27578.880000000001</v>
      </c>
      <c r="AP75" s="26" t="s">
        <v>1052</v>
      </c>
      <c r="AQ75" s="26"/>
      <c r="AR75" s="83">
        <f t="shared" si="12"/>
        <v>919.29600000000005</v>
      </c>
      <c r="AS75" s="83">
        <f t="shared" si="19"/>
        <v>27578.880000000001</v>
      </c>
      <c r="AT75" s="48"/>
      <c r="AU75" s="96"/>
      <c r="AV75" s="96">
        <f t="shared" si="20"/>
        <v>3648</v>
      </c>
      <c r="AW75" s="96"/>
      <c r="AX75" s="96">
        <f t="shared" si="13"/>
        <v>0</v>
      </c>
      <c r="AY75" s="96">
        <f t="shared" si="14"/>
        <v>0</v>
      </c>
      <c r="AZ75" s="96">
        <f t="shared" si="21"/>
        <v>919.29600000000005</v>
      </c>
      <c r="BA75" s="96">
        <f t="shared" si="22"/>
        <v>27578.880000000001</v>
      </c>
      <c r="BB75" s="96"/>
      <c r="BC75" s="96"/>
      <c r="BD75" s="96"/>
      <c r="BE75" s="96">
        <f t="shared" si="15"/>
        <v>0</v>
      </c>
      <c r="BG75" s="58">
        <f t="shared" si="23"/>
        <v>6</v>
      </c>
      <c r="BH75" s="58">
        <f t="shared" si="24"/>
        <v>6</v>
      </c>
      <c r="BI75" s="58"/>
      <c r="BK75" s="58"/>
      <c r="BL75" s="58"/>
    </row>
    <row r="76" spans="1:64" s="58" customFormat="1" x14ac:dyDescent="0.45">
      <c r="A76" s="64"/>
      <c r="B76" s="48">
        <v>62</v>
      </c>
      <c r="C76" s="48"/>
      <c r="D76" s="48" t="s">
        <v>845</v>
      </c>
      <c r="E76" s="49" t="s">
        <v>846</v>
      </c>
      <c r="F76" s="2">
        <v>1</v>
      </c>
      <c r="G76" s="19" t="s">
        <v>948</v>
      </c>
      <c r="H76" s="83"/>
      <c r="I76" s="24"/>
      <c r="J76" s="24"/>
      <c r="K76" s="83"/>
      <c r="L76" s="24"/>
      <c r="M76" s="83"/>
      <c r="N76" s="83"/>
      <c r="O76" s="83">
        <f>IFERROR(VLOOKUP(L76,入力表リスト!$A$3:$B$82,2,FALSE),0)</f>
        <v>0</v>
      </c>
      <c r="P76" s="83">
        <f t="shared" si="9"/>
        <v>0</v>
      </c>
      <c r="Q76" s="83">
        <f t="shared" si="16"/>
        <v>0</v>
      </c>
      <c r="R76" s="26"/>
      <c r="S76" s="3"/>
      <c r="T76" s="83"/>
      <c r="U76" s="24"/>
      <c r="V76" s="24"/>
      <c r="W76" s="83"/>
      <c r="X76" s="22"/>
      <c r="Y76" s="83"/>
      <c r="Z76" s="83"/>
      <c r="AA76" s="83">
        <f>IFERROR(VLOOKUP(X76,入力表リスト!$A$3:$B$82,2,FALSE),0)</f>
        <v>0</v>
      </c>
      <c r="AB76" s="83">
        <f t="shared" si="10"/>
        <v>0</v>
      </c>
      <c r="AC76" s="83">
        <f t="shared" si="17"/>
        <v>0</v>
      </c>
      <c r="AD76" s="26"/>
      <c r="AE76" s="26"/>
      <c r="AF76" s="83">
        <v>9</v>
      </c>
      <c r="AG76" s="24" t="s">
        <v>904</v>
      </c>
      <c r="AH76" s="24"/>
      <c r="AI76" s="83">
        <v>9</v>
      </c>
      <c r="AJ76" s="22" t="s">
        <v>1046</v>
      </c>
      <c r="AK76" s="83">
        <v>9</v>
      </c>
      <c r="AL76" s="83">
        <v>3648</v>
      </c>
      <c r="AM76" s="83">
        <f>IFERROR(VLOOKUP(AJ76,入力表リスト!$A$3:$B$82,2,FALSE),0)</f>
        <v>54</v>
      </c>
      <c r="AN76" s="83">
        <f t="shared" si="11"/>
        <v>1772.9280000000001</v>
      </c>
      <c r="AO76" s="83">
        <f t="shared" si="18"/>
        <v>53187.840000000004</v>
      </c>
      <c r="AP76" s="26" t="s">
        <v>1052</v>
      </c>
      <c r="AQ76" s="26"/>
      <c r="AR76" s="83">
        <f t="shared" si="12"/>
        <v>1772.9280000000001</v>
      </c>
      <c r="AS76" s="83">
        <f t="shared" si="19"/>
        <v>53187.840000000004</v>
      </c>
      <c r="AT76" s="48"/>
      <c r="AU76" s="96"/>
      <c r="AV76" s="96">
        <f t="shared" si="20"/>
        <v>3648</v>
      </c>
      <c r="AW76" s="96"/>
      <c r="AX76" s="96">
        <f t="shared" si="13"/>
        <v>0</v>
      </c>
      <c r="AY76" s="96">
        <f t="shared" si="14"/>
        <v>0</v>
      </c>
      <c r="AZ76" s="96">
        <f t="shared" si="21"/>
        <v>1772.9280000000001</v>
      </c>
      <c r="BA76" s="96">
        <f t="shared" si="22"/>
        <v>53187.840000000004</v>
      </c>
      <c r="BB76" s="96"/>
      <c r="BC76" s="96"/>
      <c r="BD76" s="96"/>
      <c r="BE76" s="96">
        <f t="shared" si="15"/>
        <v>0</v>
      </c>
      <c r="BG76" s="58">
        <f t="shared" si="23"/>
        <v>9</v>
      </c>
      <c r="BH76" s="58">
        <f t="shared" si="24"/>
        <v>9</v>
      </c>
    </row>
    <row r="77" spans="1:64" s="58" customFormat="1" x14ac:dyDescent="0.45">
      <c r="A77" s="64"/>
      <c r="B77" s="48">
        <v>63</v>
      </c>
      <c r="C77" s="48"/>
      <c r="D77" s="48" t="s">
        <v>845</v>
      </c>
      <c r="E77" s="49" t="s">
        <v>846</v>
      </c>
      <c r="F77" s="2">
        <v>1</v>
      </c>
      <c r="G77" s="19" t="s">
        <v>948</v>
      </c>
      <c r="H77" s="83"/>
      <c r="I77" s="24"/>
      <c r="J77" s="24"/>
      <c r="K77" s="83"/>
      <c r="L77" s="24"/>
      <c r="M77" s="83"/>
      <c r="N77" s="83"/>
      <c r="O77" s="83">
        <f>IFERROR(VLOOKUP(L77,入力表リスト!$A$3:$B$82,2,FALSE),0)</f>
        <v>0</v>
      </c>
      <c r="P77" s="83">
        <f t="shared" si="9"/>
        <v>0</v>
      </c>
      <c r="Q77" s="83">
        <f t="shared" si="16"/>
        <v>0</v>
      </c>
      <c r="R77" s="26"/>
      <c r="S77" s="3"/>
      <c r="T77" s="83"/>
      <c r="U77" s="24"/>
      <c r="V77" s="24"/>
      <c r="W77" s="83"/>
      <c r="X77" s="22"/>
      <c r="Y77" s="83"/>
      <c r="Z77" s="83"/>
      <c r="AA77" s="83">
        <f>IFERROR(VLOOKUP(X77,入力表リスト!$A$3:$B$82,2,FALSE),0)</f>
        <v>0</v>
      </c>
      <c r="AB77" s="83">
        <f t="shared" si="10"/>
        <v>0</v>
      </c>
      <c r="AC77" s="83">
        <f t="shared" si="17"/>
        <v>0</v>
      </c>
      <c r="AD77" s="26"/>
      <c r="AE77" s="26"/>
      <c r="AF77" s="83">
        <v>3</v>
      </c>
      <c r="AG77" s="24" t="s">
        <v>904</v>
      </c>
      <c r="AH77" s="24"/>
      <c r="AI77" s="83">
        <v>3</v>
      </c>
      <c r="AJ77" s="22" t="s">
        <v>1038</v>
      </c>
      <c r="AK77" s="83">
        <v>3</v>
      </c>
      <c r="AL77" s="83">
        <v>3648</v>
      </c>
      <c r="AM77" s="83">
        <f>IFERROR(VLOOKUP(AJ77,入力表リスト!$A$3:$B$82,2,FALSE),0)</f>
        <v>36</v>
      </c>
      <c r="AN77" s="83">
        <f t="shared" si="11"/>
        <v>393.98399999999998</v>
      </c>
      <c r="AO77" s="83">
        <f t="shared" si="18"/>
        <v>11819.519999999999</v>
      </c>
      <c r="AP77" s="26"/>
      <c r="AQ77" s="26"/>
      <c r="AR77" s="83">
        <f t="shared" si="12"/>
        <v>393.98399999999998</v>
      </c>
      <c r="AS77" s="83">
        <f t="shared" si="19"/>
        <v>11819.519999999999</v>
      </c>
      <c r="AT77" s="48"/>
      <c r="AU77" s="96"/>
      <c r="AV77" s="96">
        <f t="shared" si="20"/>
        <v>3648</v>
      </c>
      <c r="AW77" s="96"/>
      <c r="AX77" s="96">
        <f t="shared" si="13"/>
        <v>0</v>
      </c>
      <c r="AY77" s="96">
        <f t="shared" si="14"/>
        <v>0</v>
      </c>
      <c r="AZ77" s="96">
        <f t="shared" si="21"/>
        <v>393.98399999999998</v>
      </c>
      <c r="BA77" s="96">
        <f t="shared" si="22"/>
        <v>11819.519999999999</v>
      </c>
      <c r="BB77" s="96"/>
      <c r="BC77" s="96"/>
      <c r="BD77" s="96"/>
      <c r="BE77" s="96">
        <f t="shared" si="15"/>
        <v>0</v>
      </c>
      <c r="BG77" s="58">
        <f t="shared" si="23"/>
        <v>3</v>
      </c>
      <c r="BH77" s="58">
        <f t="shared" si="24"/>
        <v>3</v>
      </c>
    </row>
    <row r="78" spans="1:64" s="58" customFormat="1" x14ac:dyDescent="0.45">
      <c r="A78" s="64"/>
      <c r="B78" s="48">
        <v>64</v>
      </c>
      <c r="C78" s="48"/>
      <c r="D78" s="48" t="s">
        <v>845</v>
      </c>
      <c r="E78" s="49" t="s">
        <v>846</v>
      </c>
      <c r="F78" s="2">
        <v>1</v>
      </c>
      <c r="G78" s="19" t="s">
        <v>948</v>
      </c>
      <c r="H78" s="83"/>
      <c r="I78" s="24"/>
      <c r="J78" s="24"/>
      <c r="K78" s="83"/>
      <c r="L78" s="24"/>
      <c r="M78" s="83"/>
      <c r="N78" s="83"/>
      <c r="O78" s="83">
        <f>IFERROR(VLOOKUP(L78,入力表リスト!$A$3:$B$82,2,FALSE),0)</f>
        <v>0</v>
      </c>
      <c r="P78" s="83">
        <f t="shared" si="9"/>
        <v>0</v>
      </c>
      <c r="Q78" s="83">
        <f t="shared" si="16"/>
        <v>0</v>
      </c>
      <c r="R78" s="26"/>
      <c r="S78" s="3"/>
      <c r="T78" s="83"/>
      <c r="U78" s="24"/>
      <c r="V78" s="24"/>
      <c r="W78" s="83"/>
      <c r="X78" s="22"/>
      <c r="Y78" s="83"/>
      <c r="Z78" s="83"/>
      <c r="AA78" s="83">
        <f>IFERROR(VLOOKUP(X78,入力表リスト!$A$3:$B$82,2,FALSE),0)</f>
        <v>0</v>
      </c>
      <c r="AB78" s="83">
        <f t="shared" si="10"/>
        <v>0</v>
      </c>
      <c r="AC78" s="83">
        <f t="shared" si="17"/>
        <v>0</v>
      </c>
      <c r="AD78" s="26"/>
      <c r="AE78" s="26"/>
      <c r="AF78" s="83">
        <v>1</v>
      </c>
      <c r="AG78" s="24" t="s">
        <v>1312</v>
      </c>
      <c r="AH78" s="24"/>
      <c r="AI78" s="83">
        <v>1</v>
      </c>
      <c r="AJ78" s="22" t="s">
        <v>1000</v>
      </c>
      <c r="AK78" s="83">
        <v>1</v>
      </c>
      <c r="AL78" s="83">
        <v>8760</v>
      </c>
      <c r="AM78" s="83">
        <f>IFERROR(VLOOKUP(AJ78,入力表リスト!$A$3:$B$82,2,FALSE),0)</f>
        <v>42</v>
      </c>
      <c r="AN78" s="83">
        <f t="shared" si="11"/>
        <v>367.92</v>
      </c>
      <c r="AO78" s="83">
        <f t="shared" si="18"/>
        <v>11037.6</v>
      </c>
      <c r="AP78" s="26"/>
      <c r="AQ78" s="26"/>
      <c r="AR78" s="83">
        <f t="shared" si="12"/>
        <v>367.92</v>
      </c>
      <c r="AS78" s="83">
        <f t="shared" si="19"/>
        <v>11037.6</v>
      </c>
      <c r="AT78" s="48"/>
      <c r="AU78" s="96"/>
      <c r="AV78" s="96">
        <f t="shared" si="20"/>
        <v>8760</v>
      </c>
      <c r="AW78" s="96"/>
      <c r="AX78" s="96">
        <f t="shared" si="13"/>
        <v>0</v>
      </c>
      <c r="AY78" s="96">
        <f t="shared" si="14"/>
        <v>0</v>
      </c>
      <c r="AZ78" s="96">
        <f t="shared" si="21"/>
        <v>367.92</v>
      </c>
      <c r="BA78" s="96">
        <f t="shared" si="22"/>
        <v>11037.6</v>
      </c>
      <c r="BB78" s="96"/>
      <c r="BC78" s="96"/>
      <c r="BD78" s="96"/>
      <c r="BE78" s="96">
        <f t="shared" si="15"/>
        <v>0</v>
      </c>
      <c r="BG78" s="58">
        <f t="shared" si="23"/>
        <v>1</v>
      </c>
      <c r="BH78" s="58">
        <f t="shared" si="24"/>
        <v>1</v>
      </c>
    </row>
    <row r="79" spans="1:64" s="58" customFormat="1" x14ac:dyDescent="0.45">
      <c r="A79" s="64"/>
      <c r="B79" s="48">
        <v>65</v>
      </c>
      <c r="C79" s="48"/>
      <c r="D79" s="48" t="s">
        <v>845</v>
      </c>
      <c r="E79" s="49" t="s">
        <v>846</v>
      </c>
      <c r="F79" s="2">
        <v>1</v>
      </c>
      <c r="G79" s="19" t="s">
        <v>948</v>
      </c>
      <c r="H79" s="83"/>
      <c r="I79" s="24"/>
      <c r="J79" s="24"/>
      <c r="K79" s="83"/>
      <c r="L79" s="24"/>
      <c r="M79" s="83"/>
      <c r="N79" s="83"/>
      <c r="O79" s="83">
        <f>IFERROR(VLOOKUP(L79,入力表リスト!$A$3:$B$82,2,FALSE),0)</f>
        <v>0</v>
      </c>
      <c r="P79" s="83">
        <f t="shared" si="9"/>
        <v>0</v>
      </c>
      <c r="Q79" s="83">
        <f t="shared" ref="Q79:Q110" si="25">P79*$AY$10</f>
        <v>0</v>
      </c>
      <c r="R79" s="26"/>
      <c r="S79" s="3"/>
      <c r="T79" s="83"/>
      <c r="U79" s="24"/>
      <c r="V79" s="24"/>
      <c r="W79" s="83"/>
      <c r="X79" s="22"/>
      <c r="Y79" s="83"/>
      <c r="Z79" s="83"/>
      <c r="AA79" s="83">
        <f>IFERROR(VLOOKUP(X79,入力表リスト!$A$3:$B$82,2,FALSE),0)</f>
        <v>0</v>
      </c>
      <c r="AB79" s="83">
        <f t="shared" si="10"/>
        <v>0</v>
      </c>
      <c r="AC79" s="83">
        <f t="shared" ref="AC79:AC110" si="26">AB79*$AY$10</f>
        <v>0</v>
      </c>
      <c r="AD79" s="26"/>
      <c r="AE79" s="26"/>
      <c r="AF79" s="83">
        <v>1</v>
      </c>
      <c r="AG79" s="24" t="s">
        <v>1312</v>
      </c>
      <c r="AH79" s="24"/>
      <c r="AI79" s="83">
        <v>1</v>
      </c>
      <c r="AJ79" s="22" t="s">
        <v>1039</v>
      </c>
      <c r="AK79" s="83">
        <v>1</v>
      </c>
      <c r="AL79" s="83">
        <v>8760</v>
      </c>
      <c r="AM79" s="83">
        <f>IFERROR(VLOOKUP(AJ79,入力表リスト!$A$3:$B$82,2,FALSE),0)</f>
        <v>22</v>
      </c>
      <c r="AN79" s="83">
        <f t="shared" si="11"/>
        <v>192.72</v>
      </c>
      <c r="AO79" s="83">
        <f t="shared" ref="AO79:AO110" si="27">AN79*$AY$10</f>
        <v>5781.6</v>
      </c>
      <c r="AP79" s="26"/>
      <c r="AQ79" s="26"/>
      <c r="AR79" s="83">
        <f t="shared" si="12"/>
        <v>192.72</v>
      </c>
      <c r="AS79" s="83">
        <f t="shared" ref="AS79:AS110" si="28">AR79*$AY$10</f>
        <v>5781.6</v>
      </c>
      <c r="AT79" s="48"/>
      <c r="AU79" s="96"/>
      <c r="AV79" s="96">
        <f t="shared" ref="AV79:AV110" si="29">N79+Z79+AL79</f>
        <v>8760</v>
      </c>
      <c r="AW79" s="96"/>
      <c r="AX79" s="96">
        <f t="shared" si="13"/>
        <v>0</v>
      </c>
      <c r="AY79" s="96">
        <f t="shared" si="14"/>
        <v>0</v>
      </c>
      <c r="AZ79" s="96">
        <f t="shared" ref="AZ79:AZ110" si="30">P79+AB79+AN79-AX79</f>
        <v>192.72</v>
      </c>
      <c r="BA79" s="96">
        <f t="shared" ref="BA79:BA110" si="31">Q79+AC79+AO79-AY79</f>
        <v>5781.6</v>
      </c>
      <c r="BB79" s="96"/>
      <c r="BC79" s="96"/>
      <c r="BD79" s="96"/>
      <c r="BE79" s="96">
        <f t="shared" si="15"/>
        <v>0</v>
      </c>
      <c r="BG79" s="58">
        <f t="shared" ref="BG79:BG110" si="32">SUM(H79,T79,AF79)</f>
        <v>1</v>
      </c>
      <c r="BH79" s="58">
        <f t="shared" ref="BH79:BH110" si="33">SUM(M79,Y79,AK79)</f>
        <v>1</v>
      </c>
    </row>
    <row r="80" spans="1:64" s="58" customFormat="1" x14ac:dyDescent="0.45">
      <c r="A80" s="64"/>
      <c r="B80" s="48">
        <v>66</v>
      </c>
      <c r="C80" s="48"/>
      <c r="D80" s="48" t="s">
        <v>845</v>
      </c>
      <c r="E80" s="49" t="s">
        <v>846</v>
      </c>
      <c r="F80" s="2">
        <v>1</v>
      </c>
      <c r="G80" s="19" t="s">
        <v>950</v>
      </c>
      <c r="H80" s="83"/>
      <c r="I80" s="24"/>
      <c r="J80" s="24"/>
      <c r="K80" s="83"/>
      <c r="L80" s="24"/>
      <c r="M80" s="83"/>
      <c r="N80" s="83"/>
      <c r="O80" s="83">
        <f>IFERROR(VLOOKUP(L80,入力表リスト!$A$3:$B$82,2,FALSE),0)</f>
        <v>0</v>
      </c>
      <c r="P80" s="83">
        <f t="shared" ref="P80:P143" si="34">M80*N80*O80/1000</f>
        <v>0</v>
      </c>
      <c r="Q80" s="83">
        <f t="shared" si="25"/>
        <v>0</v>
      </c>
      <c r="R80" s="26"/>
      <c r="S80" s="3"/>
      <c r="T80" s="83"/>
      <c r="U80" s="24"/>
      <c r="V80" s="24"/>
      <c r="W80" s="83"/>
      <c r="X80" s="22"/>
      <c r="Y80" s="83"/>
      <c r="Z80" s="83"/>
      <c r="AA80" s="83">
        <f>IFERROR(VLOOKUP(X80,入力表リスト!$A$3:$B$82,2,FALSE),0)</f>
        <v>0</v>
      </c>
      <c r="AB80" s="83">
        <f t="shared" ref="AB80:AB143" si="35">Y80*Z80*AA80/1000</f>
        <v>0</v>
      </c>
      <c r="AC80" s="83">
        <f t="shared" si="26"/>
        <v>0</v>
      </c>
      <c r="AD80" s="26"/>
      <c r="AE80" s="26"/>
      <c r="AF80" s="83">
        <v>6</v>
      </c>
      <c r="AG80" s="24" t="s">
        <v>946</v>
      </c>
      <c r="AH80" s="24"/>
      <c r="AI80" s="83">
        <v>2</v>
      </c>
      <c r="AJ80" s="22" t="s">
        <v>1022</v>
      </c>
      <c r="AK80" s="83">
        <v>6</v>
      </c>
      <c r="AL80" s="83">
        <v>3648</v>
      </c>
      <c r="AM80" s="83">
        <f>IFERROR(VLOOKUP(AJ80,入力表リスト!$A$3:$B$82,2,FALSE),0)</f>
        <v>44</v>
      </c>
      <c r="AN80" s="83">
        <f t="shared" ref="AN80:AN143" si="36">AK80*AL80*AM80/1000</f>
        <v>963.072</v>
      </c>
      <c r="AO80" s="83">
        <f t="shared" si="27"/>
        <v>28892.16</v>
      </c>
      <c r="AP80" s="26"/>
      <c r="AQ80" s="26"/>
      <c r="AR80" s="83">
        <f t="shared" ref="AR80:AR143" si="37">P80+AB80+AN80</f>
        <v>963.072</v>
      </c>
      <c r="AS80" s="83">
        <f t="shared" si="28"/>
        <v>28892.16</v>
      </c>
      <c r="AT80" s="48"/>
      <c r="AU80" s="96"/>
      <c r="AV80" s="96">
        <f t="shared" si="29"/>
        <v>3648</v>
      </c>
      <c r="AW80" s="96"/>
      <c r="AX80" s="96">
        <f t="shared" ref="AX80:AX143" si="38">AU80*AV80*AW80/1000</f>
        <v>0</v>
      </c>
      <c r="AY80" s="96">
        <f t="shared" ref="AY80:AY143" si="39">AX80*$AY$10</f>
        <v>0</v>
      </c>
      <c r="AZ80" s="96">
        <f t="shared" si="30"/>
        <v>963.072</v>
      </c>
      <c r="BA80" s="96">
        <f t="shared" si="31"/>
        <v>28892.16</v>
      </c>
      <c r="BB80" s="96"/>
      <c r="BC80" s="96"/>
      <c r="BD80" s="96"/>
      <c r="BE80" s="96">
        <f t="shared" ref="BE80:BE143" si="40">SUM(BB80:BD80)</f>
        <v>0</v>
      </c>
      <c r="BG80" s="58">
        <f t="shared" si="32"/>
        <v>6</v>
      </c>
      <c r="BH80" s="58">
        <f t="shared" si="33"/>
        <v>6</v>
      </c>
    </row>
    <row r="81" spans="1:60" s="58" customFormat="1" x14ac:dyDescent="0.45">
      <c r="A81" s="64"/>
      <c r="B81" s="48">
        <v>67</v>
      </c>
      <c r="C81" s="48"/>
      <c r="D81" s="48" t="s">
        <v>845</v>
      </c>
      <c r="E81" s="49" t="s">
        <v>846</v>
      </c>
      <c r="F81" s="2">
        <v>1</v>
      </c>
      <c r="G81" s="19" t="s">
        <v>950</v>
      </c>
      <c r="H81" s="83"/>
      <c r="I81" s="24"/>
      <c r="J81" s="24"/>
      <c r="K81" s="83"/>
      <c r="L81" s="24"/>
      <c r="M81" s="83"/>
      <c r="N81" s="83"/>
      <c r="O81" s="83">
        <f>IFERROR(VLOOKUP(L81,入力表リスト!$A$3:$B$82,2,FALSE),0)</f>
        <v>0</v>
      </c>
      <c r="P81" s="83">
        <f t="shared" si="34"/>
        <v>0</v>
      </c>
      <c r="Q81" s="83">
        <f t="shared" si="25"/>
        <v>0</v>
      </c>
      <c r="R81" s="26"/>
      <c r="S81" s="3"/>
      <c r="T81" s="83"/>
      <c r="U81" s="24"/>
      <c r="V81" s="24"/>
      <c r="W81" s="83"/>
      <c r="X81" s="22"/>
      <c r="Y81" s="83"/>
      <c r="Z81" s="83"/>
      <c r="AA81" s="83">
        <f>IFERROR(VLOOKUP(X81,入力表リスト!$A$3:$B$82,2,FALSE),0)</f>
        <v>0</v>
      </c>
      <c r="AB81" s="83">
        <f t="shared" si="35"/>
        <v>0</v>
      </c>
      <c r="AC81" s="83">
        <f t="shared" si="26"/>
        <v>0</v>
      </c>
      <c r="AD81" s="26"/>
      <c r="AE81" s="26"/>
      <c r="AF81" s="83">
        <v>1</v>
      </c>
      <c r="AG81" s="24" t="s">
        <v>904</v>
      </c>
      <c r="AH81" s="24"/>
      <c r="AI81" s="83">
        <v>1</v>
      </c>
      <c r="AJ81" s="22" t="s">
        <v>1038</v>
      </c>
      <c r="AK81" s="83">
        <v>1</v>
      </c>
      <c r="AL81" s="83">
        <v>3648</v>
      </c>
      <c r="AM81" s="83">
        <f>IFERROR(VLOOKUP(AJ81,入力表リスト!$A$3:$B$82,2,FALSE),0)</f>
        <v>36</v>
      </c>
      <c r="AN81" s="83">
        <f t="shared" si="36"/>
        <v>131.328</v>
      </c>
      <c r="AO81" s="83">
        <f t="shared" si="27"/>
        <v>3939.84</v>
      </c>
      <c r="AP81" s="26"/>
      <c r="AQ81" s="26"/>
      <c r="AR81" s="83">
        <f t="shared" si="37"/>
        <v>131.328</v>
      </c>
      <c r="AS81" s="83">
        <f t="shared" si="28"/>
        <v>3939.84</v>
      </c>
      <c r="AT81" s="48"/>
      <c r="AU81" s="96"/>
      <c r="AV81" s="96">
        <f t="shared" si="29"/>
        <v>3648</v>
      </c>
      <c r="AW81" s="96"/>
      <c r="AX81" s="96">
        <f t="shared" si="38"/>
        <v>0</v>
      </c>
      <c r="AY81" s="96">
        <f t="shared" si="39"/>
        <v>0</v>
      </c>
      <c r="AZ81" s="96">
        <f t="shared" si="30"/>
        <v>131.328</v>
      </c>
      <c r="BA81" s="96">
        <f t="shared" si="31"/>
        <v>3939.84</v>
      </c>
      <c r="BB81" s="96"/>
      <c r="BC81" s="96"/>
      <c r="BD81" s="96"/>
      <c r="BE81" s="96">
        <f t="shared" si="40"/>
        <v>0</v>
      </c>
      <c r="BG81" s="58">
        <f t="shared" si="32"/>
        <v>1</v>
      </c>
      <c r="BH81" s="58">
        <f t="shared" si="33"/>
        <v>1</v>
      </c>
    </row>
    <row r="82" spans="1:60" s="58" customFormat="1" x14ac:dyDescent="0.45">
      <c r="A82" s="64"/>
      <c r="B82" s="48">
        <v>68</v>
      </c>
      <c r="C82" s="48"/>
      <c r="D82" s="48" t="s">
        <v>845</v>
      </c>
      <c r="E82" s="49" t="s">
        <v>846</v>
      </c>
      <c r="F82" s="2">
        <v>1</v>
      </c>
      <c r="G82" s="19" t="s">
        <v>950</v>
      </c>
      <c r="H82" s="83"/>
      <c r="I82" s="24"/>
      <c r="J82" s="24"/>
      <c r="K82" s="83"/>
      <c r="L82" s="24"/>
      <c r="M82" s="83"/>
      <c r="N82" s="83"/>
      <c r="O82" s="83">
        <f>IFERROR(VLOOKUP(L82,入力表リスト!$A$3:$B$82,2,FALSE),0)</f>
        <v>0</v>
      </c>
      <c r="P82" s="83">
        <f t="shared" si="34"/>
        <v>0</v>
      </c>
      <c r="Q82" s="83">
        <f t="shared" si="25"/>
        <v>0</v>
      </c>
      <c r="R82" s="26"/>
      <c r="S82" s="3"/>
      <c r="T82" s="83"/>
      <c r="U82" s="24"/>
      <c r="V82" s="24"/>
      <c r="W82" s="83"/>
      <c r="X82" s="22"/>
      <c r="Y82" s="83"/>
      <c r="Z82" s="83"/>
      <c r="AA82" s="83">
        <f>IFERROR(VLOOKUP(X82,入力表リスト!$A$3:$B$82,2,FALSE),0)</f>
        <v>0</v>
      </c>
      <c r="AB82" s="83">
        <f t="shared" si="35"/>
        <v>0</v>
      </c>
      <c r="AC82" s="83">
        <f t="shared" si="26"/>
        <v>0</v>
      </c>
      <c r="AD82" s="26"/>
      <c r="AE82" s="26"/>
      <c r="AF82" s="83">
        <v>1</v>
      </c>
      <c r="AG82" s="24" t="s">
        <v>1312</v>
      </c>
      <c r="AH82" s="24"/>
      <c r="AI82" s="83">
        <v>1</v>
      </c>
      <c r="AJ82" s="22" t="s">
        <v>1000</v>
      </c>
      <c r="AK82" s="83">
        <v>1</v>
      </c>
      <c r="AL82" s="83">
        <v>8760</v>
      </c>
      <c r="AM82" s="83">
        <f>IFERROR(VLOOKUP(AJ82,入力表リスト!$A$3:$B$82,2,FALSE),0)</f>
        <v>42</v>
      </c>
      <c r="AN82" s="83">
        <f t="shared" si="36"/>
        <v>367.92</v>
      </c>
      <c r="AO82" s="83">
        <f t="shared" si="27"/>
        <v>11037.6</v>
      </c>
      <c r="AP82" s="26"/>
      <c r="AQ82" s="26"/>
      <c r="AR82" s="83">
        <f t="shared" si="37"/>
        <v>367.92</v>
      </c>
      <c r="AS82" s="83">
        <f t="shared" si="28"/>
        <v>11037.6</v>
      </c>
      <c r="AT82" s="48"/>
      <c r="AU82" s="96"/>
      <c r="AV82" s="96">
        <f t="shared" si="29"/>
        <v>8760</v>
      </c>
      <c r="AW82" s="96"/>
      <c r="AX82" s="96">
        <f t="shared" si="38"/>
        <v>0</v>
      </c>
      <c r="AY82" s="96">
        <f t="shared" si="39"/>
        <v>0</v>
      </c>
      <c r="AZ82" s="96">
        <f t="shared" si="30"/>
        <v>367.92</v>
      </c>
      <c r="BA82" s="96">
        <f t="shared" si="31"/>
        <v>11037.6</v>
      </c>
      <c r="BB82" s="96"/>
      <c r="BC82" s="96"/>
      <c r="BD82" s="96"/>
      <c r="BE82" s="96">
        <f t="shared" si="40"/>
        <v>0</v>
      </c>
      <c r="BG82" s="58">
        <f t="shared" si="32"/>
        <v>1</v>
      </c>
      <c r="BH82" s="58">
        <f t="shared" si="33"/>
        <v>1</v>
      </c>
    </row>
    <row r="83" spans="1:60" s="58" customFormat="1" x14ac:dyDescent="0.45">
      <c r="A83" s="64"/>
      <c r="B83" s="48">
        <v>69</v>
      </c>
      <c r="C83" s="48"/>
      <c r="D83" s="48" t="s">
        <v>845</v>
      </c>
      <c r="E83" s="49" t="s">
        <v>846</v>
      </c>
      <c r="F83" s="2" t="s">
        <v>927</v>
      </c>
      <c r="G83" s="19" t="s">
        <v>951</v>
      </c>
      <c r="H83" s="83"/>
      <c r="I83" s="24"/>
      <c r="J83" s="24"/>
      <c r="K83" s="83"/>
      <c r="L83" s="24"/>
      <c r="M83" s="83"/>
      <c r="N83" s="83"/>
      <c r="O83" s="83">
        <f>IFERROR(VLOOKUP(L83,入力表リスト!$A$3:$B$82,2,FALSE),0)</f>
        <v>0</v>
      </c>
      <c r="P83" s="83">
        <f t="shared" si="34"/>
        <v>0</v>
      </c>
      <c r="Q83" s="83">
        <f t="shared" si="25"/>
        <v>0</v>
      </c>
      <c r="R83" s="26"/>
      <c r="S83" s="3"/>
      <c r="T83" s="83">
        <v>4</v>
      </c>
      <c r="U83" s="24" t="s">
        <v>906</v>
      </c>
      <c r="V83" s="24"/>
      <c r="W83" s="83">
        <v>2</v>
      </c>
      <c r="X83" s="22" t="s">
        <v>1042</v>
      </c>
      <c r="Y83" s="83">
        <v>4</v>
      </c>
      <c r="Z83" s="83">
        <v>3648</v>
      </c>
      <c r="AA83" s="83">
        <f>IFERROR(VLOOKUP(X83,入力表リスト!$A$3:$B$82,2,FALSE),0)</f>
        <v>32</v>
      </c>
      <c r="AB83" s="83">
        <f t="shared" si="35"/>
        <v>466.94400000000002</v>
      </c>
      <c r="AC83" s="83">
        <f t="shared" si="26"/>
        <v>14008.32</v>
      </c>
      <c r="AD83" s="26"/>
      <c r="AE83" s="26"/>
      <c r="AF83" s="83"/>
      <c r="AG83" s="24"/>
      <c r="AH83" s="24"/>
      <c r="AI83" s="83"/>
      <c r="AJ83" s="22"/>
      <c r="AK83" s="83"/>
      <c r="AL83" s="83"/>
      <c r="AM83" s="83">
        <f>IFERROR(VLOOKUP(AJ83,入力表リスト!$A$3:$B$82,2,FALSE),0)</f>
        <v>0</v>
      </c>
      <c r="AN83" s="83">
        <f t="shared" si="36"/>
        <v>0</v>
      </c>
      <c r="AO83" s="83">
        <f t="shared" si="27"/>
        <v>0</v>
      </c>
      <c r="AP83" s="26"/>
      <c r="AQ83" s="26"/>
      <c r="AR83" s="83">
        <f t="shared" si="37"/>
        <v>466.94400000000002</v>
      </c>
      <c r="AS83" s="83">
        <f t="shared" si="28"/>
        <v>14008.32</v>
      </c>
      <c r="AT83" s="48"/>
      <c r="AU83" s="96"/>
      <c r="AV83" s="96">
        <f t="shared" si="29"/>
        <v>3648</v>
      </c>
      <c r="AW83" s="96"/>
      <c r="AX83" s="96">
        <f t="shared" si="38"/>
        <v>0</v>
      </c>
      <c r="AY83" s="96">
        <f t="shared" si="39"/>
        <v>0</v>
      </c>
      <c r="AZ83" s="96">
        <f t="shared" si="30"/>
        <v>466.94400000000002</v>
      </c>
      <c r="BA83" s="96">
        <f t="shared" si="31"/>
        <v>14008.32</v>
      </c>
      <c r="BB83" s="96"/>
      <c r="BC83" s="96"/>
      <c r="BD83" s="96"/>
      <c r="BE83" s="96">
        <f t="shared" si="40"/>
        <v>0</v>
      </c>
      <c r="BG83" s="58">
        <f t="shared" si="32"/>
        <v>4</v>
      </c>
      <c r="BH83" s="58">
        <f t="shared" si="33"/>
        <v>4</v>
      </c>
    </row>
    <row r="84" spans="1:60" s="58" customFormat="1" x14ac:dyDescent="0.45">
      <c r="A84" s="64"/>
      <c r="B84" s="48">
        <v>70</v>
      </c>
      <c r="C84" s="48"/>
      <c r="D84" s="48" t="s">
        <v>845</v>
      </c>
      <c r="E84" s="49" t="s">
        <v>846</v>
      </c>
      <c r="F84" s="2" t="s">
        <v>927</v>
      </c>
      <c r="G84" s="19" t="s">
        <v>951</v>
      </c>
      <c r="H84" s="83"/>
      <c r="I84" s="24"/>
      <c r="J84" s="24"/>
      <c r="K84" s="83"/>
      <c r="L84" s="24"/>
      <c r="M84" s="83"/>
      <c r="N84" s="83"/>
      <c r="O84" s="83">
        <f>IFERROR(VLOOKUP(L84,入力表リスト!$A$3:$B$82,2,FALSE),0)</f>
        <v>0</v>
      </c>
      <c r="P84" s="83">
        <f t="shared" si="34"/>
        <v>0</v>
      </c>
      <c r="Q84" s="83">
        <f t="shared" si="25"/>
        <v>0</v>
      </c>
      <c r="R84" s="26"/>
      <c r="S84" s="3"/>
      <c r="T84" s="83">
        <v>1</v>
      </c>
      <c r="U84" s="24" t="s">
        <v>929</v>
      </c>
      <c r="V84" s="24"/>
      <c r="W84" s="83">
        <v>1</v>
      </c>
      <c r="X84" s="22" t="s">
        <v>1040</v>
      </c>
      <c r="Y84" s="83">
        <v>1</v>
      </c>
      <c r="Z84" s="83">
        <v>3648</v>
      </c>
      <c r="AA84" s="83">
        <f>IFERROR(VLOOKUP(X84,入力表リスト!$A$3:$B$82,2,FALSE),0)</f>
        <v>40</v>
      </c>
      <c r="AB84" s="83">
        <f t="shared" si="35"/>
        <v>145.91999999999999</v>
      </c>
      <c r="AC84" s="83">
        <f t="shared" si="26"/>
        <v>4377.5999999999995</v>
      </c>
      <c r="AD84" s="26"/>
      <c r="AE84" s="26"/>
      <c r="AF84" s="83"/>
      <c r="AG84" s="24"/>
      <c r="AH84" s="24"/>
      <c r="AI84" s="83"/>
      <c r="AJ84" s="22"/>
      <c r="AK84" s="83"/>
      <c r="AL84" s="83"/>
      <c r="AM84" s="83">
        <f>IFERROR(VLOOKUP(AJ84,入力表リスト!$A$3:$B$82,2,FALSE),0)</f>
        <v>0</v>
      </c>
      <c r="AN84" s="83">
        <f t="shared" si="36"/>
        <v>0</v>
      </c>
      <c r="AO84" s="83">
        <f t="shared" si="27"/>
        <v>0</v>
      </c>
      <c r="AP84" s="26"/>
      <c r="AQ84" s="26"/>
      <c r="AR84" s="83">
        <f t="shared" si="37"/>
        <v>145.91999999999999</v>
      </c>
      <c r="AS84" s="83">
        <f t="shared" si="28"/>
        <v>4377.5999999999995</v>
      </c>
      <c r="AT84" s="48"/>
      <c r="AU84" s="96"/>
      <c r="AV84" s="96">
        <f t="shared" si="29"/>
        <v>3648</v>
      </c>
      <c r="AW84" s="96"/>
      <c r="AX84" s="96">
        <f t="shared" si="38"/>
        <v>0</v>
      </c>
      <c r="AY84" s="96">
        <f t="shared" si="39"/>
        <v>0</v>
      </c>
      <c r="AZ84" s="96">
        <f t="shared" si="30"/>
        <v>145.91999999999999</v>
      </c>
      <c r="BA84" s="96">
        <f t="shared" si="31"/>
        <v>4377.5999999999995</v>
      </c>
      <c r="BB84" s="96"/>
      <c r="BC84" s="96"/>
      <c r="BD84" s="96"/>
      <c r="BE84" s="96">
        <f t="shared" si="40"/>
        <v>0</v>
      </c>
      <c r="BG84" s="58">
        <f t="shared" si="32"/>
        <v>1</v>
      </c>
      <c r="BH84" s="58">
        <f t="shared" si="33"/>
        <v>1</v>
      </c>
    </row>
    <row r="85" spans="1:60" s="58" customFormat="1" x14ac:dyDescent="0.45">
      <c r="A85" s="64"/>
      <c r="B85" s="48">
        <v>71</v>
      </c>
      <c r="C85" s="48"/>
      <c r="D85" s="48" t="s">
        <v>845</v>
      </c>
      <c r="E85" s="49" t="s">
        <v>846</v>
      </c>
      <c r="F85" s="2">
        <v>1</v>
      </c>
      <c r="G85" s="19" t="s">
        <v>952</v>
      </c>
      <c r="H85" s="83"/>
      <c r="I85" s="24"/>
      <c r="J85" s="24"/>
      <c r="K85" s="83"/>
      <c r="L85" s="24"/>
      <c r="M85" s="83"/>
      <c r="N85" s="83"/>
      <c r="O85" s="83">
        <f>IFERROR(VLOOKUP(L85,入力表リスト!$A$3:$B$82,2,FALSE),0)</f>
        <v>0</v>
      </c>
      <c r="P85" s="83">
        <f t="shared" si="34"/>
        <v>0</v>
      </c>
      <c r="Q85" s="83">
        <f t="shared" si="25"/>
        <v>0</v>
      </c>
      <c r="R85" s="26"/>
      <c r="S85" s="3"/>
      <c r="T85" s="83"/>
      <c r="U85" s="24"/>
      <c r="V85" s="24"/>
      <c r="W85" s="83"/>
      <c r="X85" s="22"/>
      <c r="Y85" s="83"/>
      <c r="Z85" s="83"/>
      <c r="AA85" s="83">
        <f>IFERROR(VLOOKUP(X85,入力表リスト!$A$3:$B$82,2,FALSE),0)</f>
        <v>0</v>
      </c>
      <c r="AB85" s="83">
        <f t="shared" si="35"/>
        <v>0</v>
      </c>
      <c r="AC85" s="83">
        <f t="shared" si="26"/>
        <v>0</v>
      </c>
      <c r="AD85" s="26"/>
      <c r="AE85" s="26"/>
      <c r="AF85" s="83">
        <v>1</v>
      </c>
      <c r="AG85" s="24" t="s">
        <v>1312</v>
      </c>
      <c r="AH85" s="24"/>
      <c r="AI85" s="83">
        <v>1</v>
      </c>
      <c r="AJ85" s="22" t="s">
        <v>1053</v>
      </c>
      <c r="AK85" s="83">
        <v>1</v>
      </c>
      <c r="AL85" s="83">
        <v>0</v>
      </c>
      <c r="AM85" s="83">
        <f>IFERROR(VLOOKUP(AJ85,入力表リスト!$A$3:$B$82,2,FALSE),0)</f>
        <v>40</v>
      </c>
      <c r="AN85" s="83">
        <f t="shared" si="36"/>
        <v>0</v>
      </c>
      <c r="AO85" s="83">
        <f t="shared" si="27"/>
        <v>0</v>
      </c>
      <c r="AP85" s="26"/>
      <c r="AQ85" s="26"/>
      <c r="AR85" s="83">
        <f t="shared" si="37"/>
        <v>0</v>
      </c>
      <c r="AS85" s="83">
        <f t="shared" si="28"/>
        <v>0</v>
      </c>
      <c r="AT85" s="48"/>
      <c r="AU85" s="96"/>
      <c r="AV85" s="96">
        <f t="shared" si="29"/>
        <v>0</v>
      </c>
      <c r="AW85" s="96"/>
      <c r="AX85" s="96">
        <f t="shared" si="38"/>
        <v>0</v>
      </c>
      <c r="AY85" s="96">
        <f t="shared" si="39"/>
        <v>0</v>
      </c>
      <c r="AZ85" s="96">
        <f t="shared" si="30"/>
        <v>0</v>
      </c>
      <c r="BA85" s="96">
        <f t="shared" si="31"/>
        <v>0</v>
      </c>
      <c r="BB85" s="96"/>
      <c r="BC85" s="96"/>
      <c r="BD85" s="96"/>
      <c r="BE85" s="96">
        <f t="shared" si="40"/>
        <v>0</v>
      </c>
      <c r="BG85" s="58">
        <f t="shared" si="32"/>
        <v>1</v>
      </c>
      <c r="BH85" s="58">
        <f t="shared" si="33"/>
        <v>1</v>
      </c>
    </row>
    <row r="86" spans="1:60" s="58" customFormat="1" x14ac:dyDescent="0.45">
      <c r="A86" s="64"/>
      <c r="B86" s="48">
        <v>72</v>
      </c>
      <c r="C86" s="48"/>
      <c r="D86" s="48" t="s">
        <v>845</v>
      </c>
      <c r="E86" s="49" t="s">
        <v>846</v>
      </c>
      <c r="F86" s="2">
        <v>1</v>
      </c>
      <c r="G86" s="19" t="s">
        <v>953</v>
      </c>
      <c r="H86" s="83"/>
      <c r="I86" s="24"/>
      <c r="J86" s="24"/>
      <c r="K86" s="83"/>
      <c r="L86" s="24"/>
      <c r="M86" s="83"/>
      <c r="N86" s="83"/>
      <c r="O86" s="83">
        <f>IFERROR(VLOOKUP(L86,入力表リスト!$A$3:$B$82,2,FALSE),0)</f>
        <v>0</v>
      </c>
      <c r="P86" s="83">
        <f t="shared" si="34"/>
        <v>0</v>
      </c>
      <c r="Q86" s="83">
        <f t="shared" si="25"/>
        <v>0</v>
      </c>
      <c r="R86" s="26"/>
      <c r="S86" s="3"/>
      <c r="T86" s="83"/>
      <c r="U86" s="24"/>
      <c r="V86" s="24"/>
      <c r="W86" s="83"/>
      <c r="X86" s="22"/>
      <c r="Y86" s="83"/>
      <c r="Z86" s="83"/>
      <c r="AA86" s="83">
        <f>IFERROR(VLOOKUP(X86,入力表リスト!$A$3:$B$82,2,FALSE),0)</f>
        <v>0</v>
      </c>
      <c r="AB86" s="83">
        <f t="shared" si="35"/>
        <v>0</v>
      </c>
      <c r="AC86" s="83">
        <f t="shared" si="26"/>
        <v>0</v>
      </c>
      <c r="AD86" s="26"/>
      <c r="AE86" s="26"/>
      <c r="AF86" s="83">
        <v>1</v>
      </c>
      <c r="AG86" s="24" t="s">
        <v>913</v>
      </c>
      <c r="AH86" s="24"/>
      <c r="AI86" s="83">
        <v>1</v>
      </c>
      <c r="AJ86" s="22" t="s">
        <v>1000</v>
      </c>
      <c r="AK86" s="83">
        <v>1</v>
      </c>
      <c r="AL86" s="83">
        <v>0</v>
      </c>
      <c r="AM86" s="83">
        <f>IFERROR(VLOOKUP(AJ86,入力表リスト!$A$3:$B$82,2,FALSE),0)</f>
        <v>42</v>
      </c>
      <c r="AN86" s="83">
        <f t="shared" si="36"/>
        <v>0</v>
      </c>
      <c r="AO86" s="83">
        <f t="shared" si="27"/>
        <v>0</v>
      </c>
      <c r="AP86" s="26"/>
      <c r="AQ86" s="26"/>
      <c r="AR86" s="83">
        <f t="shared" si="37"/>
        <v>0</v>
      </c>
      <c r="AS86" s="83">
        <f t="shared" si="28"/>
        <v>0</v>
      </c>
      <c r="AT86" s="48"/>
      <c r="AU86" s="96"/>
      <c r="AV86" s="96">
        <f t="shared" si="29"/>
        <v>0</v>
      </c>
      <c r="AW86" s="96"/>
      <c r="AX86" s="96">
        <f t="shared" si="38"/>
        <v>0</v>
      </c>
      <c r="AY86" s="96">
        <f t="shared" si="39"/>
        <v>0</v>
      </c>
      <c r="AZ86" s="96">
        <f t="shared" si="30"/>
        <v>0</v>
      </c>
      <c r="BA86" s="96">
        <f t="shared" si="31"/>
        <v>0</v>
      </c>
      <c r="BB86" s="96"/>
      <c r="BC86" s="96"/>
      <c r="BD86" s="96"/>
      <c r="BE86" s="96">
        <f t="shared" si="40"/>
        <v>0</v>
      </c>
      <c r="BG86" s="58">
        <f t="shared" si="32"/>
        <v>1</v>
      </c>
      <c r="BH86" s="58">
        <f t="shared" si="33"/>
        <v>1</v>
      </c>
    </row>
    <row r="87" spans="1:60" s="58" customFormat="1" x14ac:dyDescent="0.45">
      <c r="A87" s="64"/>
      <c r="B87" s="48">
        <v>73</v>
      </c>
      <c r="C87" s="48"/>
      <c r="D87" s="48" t="s">
        <v>845</v>
      </c>
      <c r="E87" s="49" t="s">
        <v>846</v>
      </c>
      <c r="F87" s="2">
        <v>2</v>
      </c>
      <c r="G87" s="19" t="s">
        <v>954</v>
      </c>
      <c r="H87" s="83"/>
      <c r="I87" s="24"/>
      <c r="J87" s="24"/>
      <c r="K87" s="83"/>
      <c r="L87" s="24"/>
      <c r="M87" s="83"/>
      <c r="N87" s="83"/>
      <c r="O87" s="83">
        <f>IFERROR(VLOOKUP(L87,入力表リスト!$A$3:$B$82,2,FALSE),0)</f>
        <v>0</v>
      </c>
      <c r="P87" s="83">
        <f t="shared" si="34"/>
        <v>0</v>
      </c>
      <c r="Q87" s="83">
        <f t="shared" si="25"/>
        <v>0</v>
      </c>
      <c r="R87" s="26"/>
      <c r="S87" s="3"/>
      <c r="T87" s="83"/>
      <c r="U87" s="24"/>
      <c r="V87" s="24"/>
      <c r="W87" s="83"/>
      <c r="X87" s="22"/>
      <c r="Y87" s="83"/>
      <c r="Z87" s="83"/>
      <c r="AA87" s="83">
        <f>IFERROR(VLOOKUP(X87,入力表リスト!$A$3:$B$82,2,FALSE),0)</f>
        <v>0</v>
      </c>
      <c r="AB87" s="83">
        <f t="shared" si="35"/>
        <v>0</v>
      </c>
      <c r="AC87" s="83">
        <f t="shared" si="26"/>
        <v>0</v>
      </c>
      <c r="AD87" s="26"/>
      <c r="AE87" s="26"/>
      <c r="AF87" s="83">
        <v>24</v>
      </c>
      <c r="AG87" s="24" t="s">
        <v>903</v>
      </c>
      <c r="AH87" s="24"/>
      <c r="AI87" s="83">
        <v>4</v>
      </c>
      <c r="AJ87" s="22" t="s">
        <v>1044</v>
      </c>
      <c r="AK87" s="83">
        <v>24</v>
      </c>
      <c r="AL87" s="83">
        <v>1920</v>
      </c>
      <c r="AM87" s="83">
        <f>IFERROR(VLOOKUP(AJ87,入力表リスト!$A$3:$B$82,2,FALSE),0)</f>
        <v>34</v>
      </c>
      <c r="AN87" s="83">
        <f t="shared" si="36"/>
        <v>1566.72</v>
      </c>
      <c r="AO87" s="83">
        <f t="shared" si="27"/>
        <v>47001.599999999999</v>
      </c>
      <c r="AP87" s="26"/>
      <c r="AQ87" s="26"/>
      <c r="AR87" s="83">
        <f t="shared" si="37"/>
        <v>1566.72</v>
      </c>
      <c r="AS87" s="83">
        <f t="shared" si="28"/>
        <v>47001.599999999999</v>
      </c>
      <c r="AT87" s="48"/>
      <c r="AU87" s="96"/>
      <c r="AV87" s="96">
        <f t="shared" si="29"/>
        <v>1920</v>
      </c>
      <c r="AW87" s="96"/>
      <c r="AX87" s="96">
        <f t="shared" si="38"/>
        <v>0</v>
      </c>
      <c r="AY87" s="96">
        <f t="shared" si="39"/>
        <v>0</v>
      </c>
      <c r="AZ87" s="96">
        <f t="shared" si="30"/>
        <v>1566.72</v>
      </c>
      <c r="BA87" s="96">
        <f t="shared" si="31"/>
        <v>47001.599999999999</v>
      </c>
      <c r="BB87" s="96"/>
      <c r="BC87" s="96"/>
      <c r="BD87" s="96"/>
      <c r="BE87" s="96">
        <f t="shared" si="40"/>
        <v>0</v>
      </c>
      <c r="BG87" s="58">
        <f t="shared" si="32"/>
        <v>24</v>
      </c>
      <c r="BH87" s="58">
        <f t="shared" si="33"/>
        <v>24</v>
      </c>
    </row>
    <row r="88" spans="1:60" s="58" customFormat="1" x14ac:dyDescent="0.45">
      <c r="A88" s="64"/>
      <c r="B88" s="48">
        <v>74</v>
      </c>
      <c r="C88" s="48"/>
      <c r="D88" s="48" t="s">
        <v>845</v>
      </c>
      <c r="E88" s="49" t="s">
        <v>846</v>
      </c>
      <c r="F88" s="2">
        <v>2</v>
      </c>
      <c r="G88" s="19" t="s">
        <v>954</v>
      </c>
      <c r="H88" s="83"/>
      <c r="I88" s="24"/>
      <c r="J88" s="24"/>
      <c r="K88" s="83"/>
      <c r="L88" s="24"/>
      <c r="M88" s="83"/>
      <c r="N88" s="83"/>
      <c r="O88" s="83">
        <f>IFERROR(VLOOKUP(L88,入力表リスト!$A$3:$B$82,2,FALSE),0)</f>
        <v>0</v>
      </c>
      <c r="P88" s="83">
        <f t="shared" si="34"/>
        <v>0</v>
      </c>
      <c r="Q88" s="83">
        <f t="shared" si="25"/>
        <v>0</v>
      </c>
      <c r="R88" s="26"/>
      <c r="S88" s="3"/>
      <c r="T88" s="83"/>
      <c r="U88" s="24"/>
      <c r="V88" s="24"/>
      <c r="W88" s="83"/>
      <c r="X88" s="22"/>
      <c r="Y88" s="83"/>
      <c r="Z88" s="83"/>
      <c r="AA88" s="83">
        <f>IFERROR(VLOOKUP(X88,入力表リスト!$A$3:$B$82,2,FALSE),0)</f>
        <v>0</v>
      </c>
      <c r="AB88" s="83">
        <f t="shared" si="35"/>
        <v>0</v>
      </c>
      <c r="AC88" s="83">
        <f t="shared" si="26"/>
        <v>0</v>
      </c>
      <c r="AD88" s="26"/>
      <c r="AE88" s="26"/>
      <c r="AF88" s="83">
        <v>1</v>
      </c>
      <c r="AG88" s="24" t="s">
        <v>904</v>
      </c>
      <c r="AH88" s="24"/>
      <c r="AI88" s="83">
        <v>1</v>
      </c>
      <c r="AJ88" s="22" t="s">
        <v>1038</v>
      </c>
      <c r="AK88" s="83">
        <v>1</v>
      </c>
      <c r="AL88" s="83">
        <v>1920</v>
      </c>
      <c r="AM88" s="83">
        <f>IFERROR(VLOOKUP(AJ88,入力表リスト!$A$3:$B$82,2,FALSE),0)</f>
        <v>36</v>
      </c>
      <c r="AN88" s="83">
        <f t="shared" si="36"/>
        <v>69.12</v>
      </c>
      <c r="AO88" s="83">
        <f t="shared" si="27"/>
        <v>2073.6000000000004</v>
      </c>
      <c r="AP88" s="26"/>
      <c r="AQ88" s="26"/>
      <c r="AR88" s="83">
        <f t="shared" si="37"/>
        <v>69.12</v>
      </c>
      <c r="AS88" s="83">
        <f t="shared" si="28"/>
        <v>2073.6000000000004</v>
      </c>
      <c r="AT88" s="48"/>
      <c r="AU88" s="96"/>
      <c r="AV88" s="96">
        <f t="shared" si="29"/>
        <v>1920</v>
      </c>
      <c r="AW88" s="96"/>
      <c r="AX88" s="96">
        <f t="shared" si="38"/>
        <v>0</v>
      </c>
      <c r="AY88" s="96">
        <f t="shared" si="39"/>
        <v>0</v>
      </c>
      <c r="AZ88" s="96">
        <f t="shared" si="30"/>
        <v>69.12</v>
      </c>
      <c r="BA88" s="96">
        <f t="shared" si="31"/>
        <v>2073.6000000000004</v>
      </c>
      <c r="BB88" s="96"/>
      <c r="BC88" s="96"/>
      <c r="BD88" s="96"/>
      <c r="BE88" s="96">
        <f t="shared" si="40"/>
        <v>0</v>
      </c>
      <c r="BG88" s="58">
        <f t="shared" si="32"/>
        <v>1</v>
      </c>
      <c r="BH88" s="58">
        <f t="shared" si="33"/>
        <v>1</v>
      </c>
    </row>
    <row r="89" spans="1:60" s="58" customFormat="1" x14ac:dyDescent="0.45">
      <c r="A89" s="64"/>
      <c r="B89" s="48">
        <v>75</v>
      </c>
      <c r="C89" s="48"/>
      <c r="D89" s="48" t="s">
        <v>845</v>
      </c>
      <c r="E89" s="49" t="s">
        <v>846</v>
      </c>
      <c r="F89" s="2">
        <v>2</v>
      </c>
      <c r="G89" s="19" t="s">
        <v>905</v>
      </c>
      <c r="H89" s="83"/>
      <c r="I89" s="24"/>
      <c r="J89" s="24"/>
      <c r="K89" s="83"/>
      <c r="L89" s="24"/>
      <c r="M89" s="83"/>
      <c r="N89" s="83"/>
      <c r="O89" s="83">
        <f>IFERROR(VLOOKUP(L89,入力表リスト!$A$3:$B$82,2,FALSE),0)</f>
        <v>0</v>
      </c>
      <c r="P89" s="83">
        <f t="shared" si="34"/>
        <v>0</v>
      </c>
      <c r="Q89" s="83">
        <f t="shared" si="25"/>
        <v>0</v>
      </c>
      <c r="R89" s="26"/>
      <c r="S89" s="3"/>
      <c r="T89" s="83"/>
      <c r="U89" s="24"/>
      <c r="V89" s="24"/>
      <c r="W89" s="83"/>
      <c r="X89" s="22"/>
      <c r="Y89" s="83"/>
      <c r="Z89" s="83"/>
      <c r="AA89" s="83">
        <f>IFERROR(VLOOKUP(X89,入力表リスト!$A$3:$B$82,2,FALSE),0)</f>
        <v>0</v>
      </c>
      <c r="AB89" s="83">
        <f t="shared" si="35"/>
        <v>0</v>
      </c>
      <c r="AC89" s="83">
        <f t="shared" si="26"/>
        <v>0</v>
      </c>
      <c r="AD89" s="26"/>
      <c r="AE89" s="26"/>
      <c r="AF89" s="83">
        <v>2</v>
      </c>
      <c r="AG89" s="24" t="s">
        <v>906</v>
      </c>
      <c r="AH89" s="24"/>
      <c r="AI89" s="83">
        <v>1</v>
      </c>
      <c r="AJ89" s="22" t="s">
        <v>1000</v>
      </c>
      <c r="AK89" s="83">
        <v>2</v>
      </c>
      <c r="AL89" s="83">
        <v>240</v>
      </c>
      <c r="AM89" s="83">
        <f>IFERROR(VLOOKUP(AJ89,入力表リスト!$A$3:$B$82,2,FALSE),0)</f>
        <v>42</v>
      </c>
      <c r="AN89" s="83">
        <f t="shared" si="36"/>
        <v>20.16</v>
      </c>
      <c r="AO89" s="83">
        <f t="shared" si="27"/>
        <v>604.79999999999995</v>
      </c>
      <c r="AP89" s="26"/>
      <c r="AQ89" s="26"/>
      <c r="AR89" s="83">
        <f t="shared" si="37"/>
        <v>20.16</v>
      </c>
      <c r="AS89" s="83">
        <f t="shared" si="28"/>
        <v>604.79999999999995</v>
      </c>
      <c r="AT89" s="48"/>
      <c r="AU89" s="96"/>
      <c r="AV89" s="96">
        <f t="shared" si="29"/>
        <v>240</v>
      </c>
      <c r="AW89" s="96"/>
      <c r="AX89" s="96">
        <f t="shared" si="38"/>
        <v>0</v>
      </c>
      <c r="AY89" s="96">
        <f t="shared" si="39"/>
        <v>0</v>
      </c>
      <c r="AZ89" s="96">
        <f t="shared" si="30"/>
        <v>20.16</v>
      </c>
      <c r="BA89" s="96">
        <f t="shared" si="31"/>
        <v>604.79999999999995</v>
      </c>
      <c r="BB89" s="96"/>
      <c r="BC89" s="96"/>
      <c r="BD89" s="96"/>
      <c r="BE89" s="96">
        <f t="shared" si="40"/>
        <v>0</v>
      </c>
      <c r="BG89" s="58">
        <f t="shared" si="32"/>
        <v>2</v>
      </c>
      <c r="BH89" s="58">
        <f t="shared" si="33"/>
        <v>2</v>
      </c>
    </row>
    <row r="90" spans="1:60" s="58" customFormat="1" x14ac:dyDescent="0.45">
      <c r="A90" s="64"/>
      <c r="B90" s="48">
        <v>76</v>
      </c>
      <c r="C90" s="48"/>
      <c r="D90" s="48" t="s">
        <v>845</v>
      </c>
      <c r="E90" s="49" t="s">
        <v>846</v>
      </c>
      <c r="F90" s="2">
        <v>2</v>
      </c>
      <c r="G90" s="19" t="s">
        <v>905</v>
      </c>
      <c r="H90" s="83"/>
      <c r="I90" s="24"/>
      <c r="J90" s="24"/>
      <c r="K90" s="83"/>
      <c r="L90" s="24"/>
      <c r="M90" s="83"/>
      <c r="N90" s="83"/>
      <c r="O90" s="83">
        <f>IFERROR(VLOOKUP(L90,入力表リスト!$A$3:$B$82,2,FALSE),0)</f>
        <v>0</v>
      </c>
      <c r="P90" s="83">
        <f t="shared" si="34"/>
        <v>0</v>
      </c>
      <c r="Q90" s="83">
        <f t="shared" si="25"/>
        <v>0</v>
      </c>
      <c r="R90" s="26"/>
      <c r="S90" s="3"/>
      <c r="T90" s="83"/>
      <c r="U90" s="24"/>
      <c r="V90" s="24"/>
      <c r="W90" s="83"/>
      <c r="X90" s="22"/>
      <c r="Y90" s="83"/>
      <c r="Z90" s="83"/>
      <c r="AA90" s="83">
        <f>IFERROR(VLOOKUP(X90,入力表リスト!$A$3:$B$82,2,FALSE),0)</f>
        <v>0</v>
      </c>
      <c r="AB90" s="83">
        <f t="shared" si="35"/>
        <v>0</v>
      </c>
      <c r="AC90" s="83">
        <f t="shared" si="26"/>
        <v>0</v>
      </c>
      <c r="AD90" s="26"/>
      <c r="AE90" s="26"/>
      <c r="AF90" s="83">
        <v>1</v>
      </c>
      <c r="AG90" s="24" t="s">
        <v>1312</v>
      </c>
      <c r="AH90" s="24"/>
      <c r="AI90" s="83">
        <v>1</v>
      </c>
      <c r="AJ90" s="22" t="s">
        <v>1039</v>
      </c>
      <c r="AK90" s="83">
        <v>1</v>
      </c>
      <c r="AL90" s="83">
        <v>240</v>
      </c>
      <c r="AM90" s="83">
        <f>IFERROR(VLOOKUP(AJ90,入力表リスト!$A$3:$B$82,2,FALSE),0)</f>
        <v>22</v>
      </c>
      <c r="AN90" s="83">
        <f t="shared" si="36"/>
        <v>5.28</v>
      </c>
      <c r="AO90" s="83">
        <f t="shared" si="27"/>
        <v>158.4</v>
      </c>
      <c r="AP90" s="26"/>
      <c r="AQ90" s="26"/>
      <c r="AR90" s="83">
        <f t="shared" si="37"/>
        <v>5.28</v>
      </c>
      <c r="AS90" s="83">
        <f t="shared" si="28"/>
        <v>158.4</v>
      </c>
      <c r="AT90" s="48"/>
      <c r="AU90" s="96"/>
      <c r="AV90" s="96">
        <f t="shared" si="29"/>
        <v>240</v>
      </c>
      <c r="AW90" s="96"/>
      <c r="AX90" s="96">
        <f t="shared" si="38"/>
        <v>0</v>
      </c>
      <c r="AY90" s="96">
        <f t="shared" si="39"/>
        <v>0</v>
      </c>
      <c r="AZ90" s="96">
        <f t="shared" si="30"/>
        <v>5.28</v>
      </c>
      <c r="BA90" s="96">
        <f t="shared" si="31"/>
        <v>158.4</v>
      </c>
      <c r="BB90" s="96"/>
      <c r="BC90" s="96"/>
      <c r="BD90" s="96"/>
      <c r="BE90" s="96">
        <f t="shared" si="40"/>
        <v>0</v>
      </c>
      <c r="BG90" s="58">
        <f t="shared" si="32"/>
        <v>1</v>
      </c>
      <c r="BH90" s="58">
        <f t="shared" si="33"/>
        <v>1</v>
      </c>
    </row>
    <row r="91" spans="1:60" s="58" customFormat="1" x14ac:dyDescent="0.45">
      <c r="A91" s="64"/>
      <c r="B91" s="48">
        <v>77</v>
      </c>
      <c r="C91" s="48"/>
      <c r="D91" s="48" t="s">
        <v>845</v>
      </c>
      <c r="E91" s="49" t="s">
        <v>846</v>
      </c>
      <c r="F91" s="2">
        <v>2</v>
      </c>
      <c r="G91" s="19" t="s">
        <v>907</v>
      </c>
      <c r="H91" s="83"/>
      <c r="I91" s="24"/>
      <c r="J91" s="24"/>
      <c r="K91" s="83"/>
      <c r="L91" s="24"/>
      <c r="M91" s="83"/>
      <c r="N91" s="83"/>
      <c r="O91" s="83">
        <f>IFERROR(VLOOKUP(L91,入力表リスト!$A$3:$B$82,2,FALSE),0)</f>
        <v>0</v>
      </c>
      <c r="P91" s="83">
        <f t="shared" si="34"/>
        <v>0</v>
      </c>
      <c r="Q91" s="83">
        <f t="shared" si="25"/>
        <v>0</v>
      </c>
      <c r="R91" s="26"/>
      <c r="S91" s="3"/>
      <c r="T91" s="83"/>
      <c r="U91" s="24"/>
      <c r="V91" s="24"/>
      <c r="W91" s="83"/>
      <c r="X91" s="22"/>
      <c r="Y91" s="83"/>
      <c r="Z91" s="83"/>
      <c r="AA91" s="83">
        <f>IFERROR(VLOOKUP(X91,入力表リスト!$A$3:$B$82,2,FALSE),0)</f>
        <v>0</v>
      </c>
      <c r="AB91" s="83">
        <f t="shared" si="35"/>
        <v>0</v>
      </c>
      <c r="AC91" s="83">
        <f t="shared" si="26"/>
        <v>0</v>
      </c>
      <c r="AD91" s="26"/>
      <c r="AE91" s="26"/>
      <c r="AF91" s="83">
        <v>4</v>
      </c>
      <c r="AG91" s="24" t="s">
        <v>906</v>
      </c>
      <c r="AH91" s="24"/>
      <c r="AI91" s="83">
        <v>2</v>
      </c>
      <c r="AJ91" s="22" t="s">
        <v>1000</v>
      </c>
      <c r="AK91" s="83">
        <v>4</v>
      </c>
      <c r="AL91" s="83">
        <v>240</v>
      </c>
      <c r="AM91" s="83">
        <f>IFERROR(VLOOKUP(AJ91,入力表リスト!$A$3:$B$82,2,FALSE),0)</f>
        <v>42</v>
      </c>
      <c r="AN91" s="83">
        <f t="shared" si="36"/>
        <v>40.32</v>
      </c>
      <c r="AO91" s="83">
        <f t="shared" si="27"/>
        <v>1209.5999999999999</v>
      </c>
      <c r="AP91" s="26"/>
      <c r="AQ91" s="26"/>
      <c r="AR91" s="83">
        <f t="shared" si="37"/>
        <v>40.32</v>
      </c>
      <c r="AS91" s="83">
        <f t="shared" si="28"/>
        <v>1209.5999999999999</v>
      </c>
      <c r="AT91" s="48"/>
      <c r="AU91" s="96"/>
      <c r="AV91" s="96">
        <f t="shared" si="29"/>
        <v>240</v>
      </c>
      <c r="AW91" s="96"/>
      <c r="AX91" s="96">
        <f t="shared" si="38"/>
        <v>0</v>
      </c>
      <c r="AY91" s="96">
        <f t="shared" si="39"/>
        <v>0</v>
      </c>
      <c r="AZ91" s="96">
        <f t="shared" si="30"/>
        <v>40.32</v>
      </c>
      <c r="BA91" s="96">
        <f t="shared" si="31"/>
        <v>1209.5999999999999</v>
      </c>
      <c r="BB91" s="96"/>
      <c r="BC91" s="96"/>
      <c r="BD91" s="96"/>
      <c r="BE91" s="96">
        <f t="shared" si="40"/>
        <v>0</v>
      </c>
      <c r="BG91" s="58">
        <f t="shared" si="32"/>
        <v>4</v>
      </c>
      <c r="BH91" s="58">
        <f t="shared" si="33"/>
        <v>4</v>
      </c>
    </row>
    <row r="92" spans="1:60" s="58" customFormat="1" x14ac:dyDescent="0.45">
      <c r="A92" s="64"/>
      <c r="B92" s="48">
        <v>78</v>
      </c>
      <c r="C92" s="48"/>
      <c r="D92" s="48" t="s">
        <v>845</v>
      </c>
      <c r="E92" s="49" t="s">
        <v>846</v>
      </c>
      <c r="F92" s="2">
        <v>2</v>
      </c>
      <c r="G92" s="19" t="s">
        <v>907</v>
      </c>
      <c r="H92" s="83"/>
      <c r="I92" s="24"/>
      <c r="J92" s="24"/>
      <c r="K92" s="83"/>
      <c r="L92" s="24"/>
      <c r="M92" s="83"/>
      <c r="N92" s="83"/>
      <c r="O92" s="83">
        <f>IFERROR(VLOOKUP(L92,入力表リスト!$A$3:$B$82,2,FALSE),0)</f>
        <v>0</v>
      </c>
      <c r="P92" s="83">
        <f t="shared" si="34"/>
        <v>0</v>
      </c>
      <c r="Q92" s="83">
        <f t="shared" si="25"/>
        <v>0</v>
      </c>
      <c r="R92" s="26"/>
      <c r="S92" s="3"/>
      <c r="T92" s="83"/>
      <c r="U92" s="24"/>
      <c r="V92" s="24"/>
      <c r="W92" s="83"/>
      <c r="X92" s="22"/>
      <c r="Y92" s="83"/>
      <c r="Z92" s="83"/>
      <c r="AA92" s="83">
        <f>IFERROR(VLOOKUP(X92,入力表リスト!$A$3:$B$82,2,FALSE),0)</f>
        <v>0</v>
      </c>
      <c r="AB92" s="83">
        <f t="shared" si="35"/>
        <v>0</v>
      </c>
      <c r="AC92" s="83">
        <f t="shared" si="26"/>
        <v>0</v>
      </c>
      <c r="AD92" s="26"/>
      <c r="AE92" s="26"/>
      <c r="AF92" s="83">
        <v>2</v>
      </c>
      <c r="AG92" s="24" t="s">
        <v>1312</v>
      </c>
      <c r="AH92" s="24"/>
      <c r="AI92" s="83">
        <v>2</v>
      </c>
      <c r="AJ92" s="22" t="s">
        <v>1039</v>
      </c>
      <c r="AK92" s="83">
        <v>2</v>
      </c>
      <c r="AL92" s="83">
        <v>240</v>
      </c>
      <c r="AM92" s="83">
        <f>IFERROR(VLOOKUP(AJ92,入力表リスト!$A$3:$B$82,2,FALSE),0)</f>
        <v>22</v>
      </c>
      <c r="AN92" s="83">
        <f t="shared" si="36"/>
        <v>10.56</v>
      </c>
      <c r="AO92" s="83">
        <f t="shared" si="27"/>
        <v>316.8</v>
      </c>
      <c r="AP92" s="26"/>
      <c r="AQ92" s="26"/>
      <c r="AR92" s="83">
        <f t="shared" si="37"/>
        <v>10.56</v>
      </c>
      <c r="AS92" s="83">
        <f t="shared" si="28"/>
        <v>316.8</v>
      </c>
      <c r="AT92" s="48"/>
      <c r="AU92" s="96"/>
      <c r="AV92" s="96">
        <f t="shared" si="29"/>
        <v>240</v>
      </c>
      <c r="AW92" s="96"/>
      <c r="AX92" s="96">
        <f t="shared" si="38"/>
        <v>0</v>
      </c>
      <c r="AY92" s="96">
        <f t="shared" si="39"/>
        <v>0</v>
      </c>
      <c r="AZ92" s="96">
        <f t="shared" si="30"/>
        <v>10.56</v>
      </c>
      <c r="BA92" s="96">
        <f t="shared" si="31"/>
        <v>316.8</v>
      </c>
      <c r="BB92" s="96"/>
      <c r="BC92" s="96"/>
      <c r="BD92" s="96"/>
      <c r="BE92" s="96">
        <f t="shared" si="40"/>
        <v>0</v>
      </c>
      <c r="BG92" s="58">
        <f t="shared" si="32"/>
        <v>2</v>
      </c>
      <c r="BH92" s="58">
        <f t="shared" si="33"/>
        <v>2</v>
      </c>
    </row>
    <row r="93" spans="1:60" s="58" customFormat="1" x14ac:dyDescent="0.45">
      <c r="A93" s="64"/>
      <c r="B93" s="48">
        <v>79</v>
      </c>
      <c r="C93" s="48"/>
      <c r="D93" s="48" t="s">
        <v>845</v>
      </c>
      <c r="E93" s="49" t="s">
        <v>846</v>
      </c>
      <c r="F93" s="2">
        <v>2</v>
      </c>
      <c r="G93" s="19" t="s">
        <v>907</v>
      </c>
      <c r="H93" s="83"/>
      <c r="I93" s="24"/>
      <c r="J93" s="24"/>
      <c r="K93" s="83"/>
      <c r="L93" s="24"/>
      <c r="M93" s="83"/>
      <c r="N93" s="83"/>
      <c r="O93" s="83">
        <f>IFERROR(VLOOKUP(L93,入力表リスト!$A$3:$B$82,2,FALSE),0)</f>
        <v>0</v>
      </c>
      <c r="P93" s="83">
        <f t="shared" si="34"/>
        <v>0</v>
      </c>
      <c r="Q93" s="83">
        <f t="shared" si="25"/>
        <v>0</v>
      </c>
      <c r="R93" s="26"/>
      <c r="S93" s="3"/>
      <c r="T93" s="83"/>
      <c r="U93" s="24"/>
      <c r="V93" s="24"/>
      <c r="W93" s="83"/>
      <c r="X93" s="22"/>
      <c r="Y93" s="83"/>
      <c r="Z93" s="83"/>
      <c r="AA93" s="83">
        <f>IFERROR(VLOOKUP(X93,入力表リスト!$A$3:$B$82,2,FALSE),0)</f>
        <v>0</v>
      </c>
      <c r="AB93" s="83">
        <f t="shared" si="35"/>
        <v>0</v>
      </c>
      <c r="AC93" s="83">
        <f t="shared" si="26"/>
        <v>0</v>
      </c>
      <c r="AD93" s="26"/>
      <c r="AE93" s="26"/>
      <c r="AF93" s="83">
        <v>1</v>
      </c>
      <c r="AG93" s="24" t="s">
        <v>904</v>
      </c>
      <c r="AH93" s="24"/>
      <c r="AI93" s="83">
        <v>1</v>
      </c>
      <c r="AJ93" s="22" t="s">
        <v>1045</v>
      </c>
      <c r="AK93" s="83">
        <v>1</v>
      </c>
      <c r="AL93" s="83">
        <v>240</v>
      </c>
      <c r="AM93" s="83">
        <f>IFERROR(VLOOKUP(AJ93,入力表リスト!$A$3:$B$82,2,FALSE),0)</f>
        <v>18</v>
      </c>
      <c r="AN93" s="83">
        <f t="shared" si="36"/>
        <v>4.32</v>
      </c>
      <c r="AO93" s="83">
        <f t="shared" si="27"/>
        <v>129.60000000000002</v>
      </c>
      <c r="AP93" s="26"/>
      <c r="AQ93" s="26"/>
      <c r="AR93" s="83">
        <f t="shared" si="37"/>
        <v>4.32</v>
      </c>
      <c r="AS93" s="83">
        <f t="shared" si="28"/>
        <v>129.60000000000002</v>
      </c>
      <c r="AT93" s="48"/>
      <c r="AU93" s="96"/>
      <c r="AV93" s="96">
        <f t="shared" si="29"/>
        <v>240</v>
      </c>
      <c r="AW93" s="96"/>
      <c r="AX93" s="96">
        <f t="shared" si="38"/>
        <v>0</v>
      </c>
      <c r="AY93" s="96">
        <f t="shared" si="39"/>
        <v>0</v>
      </c>
      <c r="AZ93" s="96">
        <f t="shared" si="30"/>
        <v>4.32</v>
      </c>
      <c r="BA93" s="96">
        <f t="shared" si="31"/>
        <v>129.60000000000002</v>
      </c>
      <c r="BB93" s="96"/>
      <c r="BC93" s="96"/>
      <c r="BD93" s="96"/>
      <c r="BE93" s="96">
        <f t="shared" si="40"/>
        <v>0</v>
      </c>
      <c r="BG93" s="58">
        <f t="shared" si="32"/>
        <v>1</v>
      </c>
      <c r="BH93" s="58">
        <f t="shared" si="33"/>
        <v>1</v>
      </c>
    </row>
    <row r="94" spans="1:60" s="58" customFormat="1" x14ac:dyDescent="0.45">
      <c r="A94" s="64"/>
      <c r="B94" s="48">
        <v>80</v>
      </c>
      <c r="C94" s="48"/>
      <c r="D94" s="48" t="s">
        <v>845</v>
      </c>
      <c r="E94" s="49" t="s">
        <v>846</v>
      </c>
      <c r="F94" s="2">
        <v>2</v>
      </c>
      <c r="G94" s="19" t="s">
        <v>955</v>
      </c>
      <c r="H94" s="83"/>
      <c r="I94" s="24"/>
      <c r="J94" s="24"/>
      <c r="K94" s="83"/>
      <c r="L94" s="24"/>
      <c r="M94" s="83"/>
      <c r="N94" s="83"/>
      <c r="O94" s="83">
        <f>IFERROR(VLOOKUP(L94,入力表リスト!$A$3:$B$82,2,FALSE),0)</f>
        <v>0</v>
      </c>
      <c r="P94" s="83">
        <f t="shared" si="34"/>
        <v>0</v>
      </c>
      <c r="Q94" s="83">
        <f t="shared" si="25"/>
        <v>0</v>
      </c>
      <c r="R94" s="26"/>
      <c r="S94" s="3"/>
      <c r="T94" s="83"/>
      <c r="U94" s="24"/>
      <c r="V94" s="24"/>
      <c r="W94" s="83"/>
      <c r="X94" s="22"/>
      <c r="Y94" s="83"/>
      <c r="Z94" s="83"/>
      <c r="AA94" s="83">
        <f>IFERROR(VLOOKUP(X94,入力表リスト!$A$3:$B$82,2,FALSE),0)</f>
        <v>0</v>
      </c>
      <c r="AB94" s="83">
        <f t="shared" si="35"/>
        <v>0</v>
      </c>
      <c r="AC94" s="83">
        <f t="shared" si="26"/>
        <v>0</v>
      </c>
      <c r="AD94" s="26"/>
      <c r="AE94" s="26"/>
      <c r="AF94" s="83">
        <v>8</v>
      </c>
      <c r="AG94" s="24" t="s">
        <v>956</v>
      </c>
      <c r="AH94" s="24"/>
      <c r="AI94" s="83">
        <v>4</v>
      </c>
      <c r="AJ94" s="22" t="s">
        <v>1000</v>
      </c>
      <c r="AK94" s="83">
        <v>8</v>
      </c>
      <c r="AL94" s="83">
        <v>0</v>
      </c>
      <c r="AM94" s="83">
        <f>IFERROR(VLOOKUP(AJ94,入力表リスト!$A$3:$B$82,2,FALSE),0)</f>
        <v>42</v>
      </c>
      <c r="AN94" s="83">
        <f t="shared" si="36"/>
        <v>0</v>
      </c>
      <c r="AO94" s="83">
        <f t="shared" si="27"/>
        <v>0</v>
      </c>
      <c r="AP94" s="26"/>
      <c r="AQ94" s="26"/>
      <c r="AR94" s="83">
        <f t="shared" si="37"/>
        <v>0</v>
      </c>
      <c r="AS94" s="83">
        <f t="shared" si="28"/>
        <v>0</v>
      </c>
      <c r="AT94" s="48"/>
      <c r="AU94" s="96"/>
      <c r="AV94" s="96">
        <f t="shared" si="29"/>
        <v>0</v>
      </c>
      <c r="AW94" s="96"/>
      <c r="AX94" s="96">
        <f t="shared" si="38"/>
        <v>0</v>
      </c>
      <c r="AY94" s="96">
        <f t="shared" si="39"/>
        <v>0</v>
      </c>
      <c r="AZ94" s="96">
        <f t="shared" si="30"/>
        <v>0</v>
      </c>
      <c r="BA94" s="96">
        <f t="shared" si="31"/>
        <v>0</v>
      </c>
      <c r="BB94" s="96"/>
      <c r="BC94" s="96"/>
      <c r="BD94" s="96"/>
      <c r="BE94" s="96">
        <f t="shared" si="40"/>
        <v>0</v>
      </c>
      <c r="BG94" s="58">
        <f t="shared" si="32"/>
        <v>8</v>
      </c>
      <c r="BH94" s="58">
        <f t="shared" si="33"/>
        <v>8</v>
      </c>
    </row>
    <row r="95" spans="1:60" s="58" customFormat="1" x14ac:dyDescent="0.45">
      <c r="A95" s="64"/>
      <c r="B95" s="48">
        <v>81</v>
      </c>
      <c r="C95" s="48"/>
      <c r="D95" s="48" t="s">
        <v>845</v>
      </c>
      <c r="E95" s="49" t="s">
        <v>846</v>
      </c>
      <c r="F95" s="2">
        <v>2</v>
      </c>
      <c r="G95" s="19" t="s">
        <v>957</v>
      </c>
      <c r="H95" s="83"/>
      <c r="I95" s="24"/>
      <c r="J95" s="24"/>
      <c r="K95" s="83"/>
      <c r="L95" s="24"/>
      <c r="M95" s="83"/>
      <c r="N95" s="83"/>
      <c r="O95" s="83">
        <f>IFERROR(VLOOKUP(L95,入力表リスト!$A$3:$B$82,2,FALSE),0)</f>
        <v>0</v>
      </c>
      <c r="P95" s="83">
        <f t="shared" si="34"/>
        <v>0</v>
      </c>
      <c r="Q95" s="83">
        <f t="shared" si="25"/>
        <v>0</v>
      </c>
      <c r="R95" s="26"/>
      <c r="S95" s="3"/>
      <c r="T95" s="83"/>
      <c r="U95" s="24"/>
      <c r="V95" s="24"/>
      <c r="W95" s="83"/>
      <c r="X95" s="22"/>
      <c r="Y95" s="83"/>
      <c r="Z95" s="83"/>
      <c r="AA95" s="83">
        <f>IFERROR(VLOOKUP(X95,入力表リスト!$A$3:$B$82,2,FALSE),0)</f>
        <v>0</v>
      </c>
      <c r="AB95" s="83">
        <f t="shared" si="35"/>
        <v>0</v>
      </c>
      <c r="AC95" s="83">
        <f t="shared" si="26"/>
        <v>0</v>
      </c>
      <c r="AD95" s="26"/>
      <c r="AE95" s="26"/>
      <c r="AF95" s="83">
        <v>4</v>
      </c>
      <c r="AG95" s="24" t="s">
        <v>906</v>
      </c>
      <c r="AH95" s="24"/>
      <c r="AI95" s="83">
        <v>2</v>
      </c>
      <c r="AJ95" s="22" t="s">
        <v>1000</v>
      </c>
      <c r="AK95" s="83">
        <v>4</v>
      </c>
      <c r="AL95" s="83">
        <v>1920</v>
      </c>
      <c r="AM95" s="83">
        <f>IFERROR(VLOOKUP(AJ95,入力表リスト!$A$3:$B$82,2,FALSE),0)</f>
        <v>42</v>
      </c>
      <c r="AN95" s="83">
        <f t="shared" si="36"/>
        <v>322.56</v>
      </c>
      <c r="AO95" s="83">
        <f t="shared" si="27"/>
        <v>9676.7999999999993</v>
      </c>
      <c r="AP95" s="26"/>
      <c r="AQ95" s="26"/>
      <c r="AR95" s="83">
        <f t="shared" si="37"/>
        <v>322.56</v>
      </c>
      <c r="AS95" s="83">
        <f t="shared" si="28"/>
        <v>9676.7999999999993</v>
      </c>
      <c r="AT95" s="48"/>
      <c r="AU95" s="96"/>
      <c r="AV95" s="96">
        <f t="shared" si="29"/>
        <v>1920</v>
      </c>
      <c r="AW95" s="96"/>
      <c r="AX95" s="96">
        <f t="shared" si="38"/>
        <v>0</v>
      </c>
      <c r="AY95" s="96">
        <f t="shared" si="39"/>
        <v>0</v>
      </c>
      <c r="AZ95" s="96">
        <f t="shared" si="30"/>
        <v>322.56</v>
      </c>
      <c r="BA95" s="96">
        <f t="shared" si="31"/>
        <v>9676.7999999999993</v>
      </c>
      <c r="BB95" s="96"/>
      <c r="BC95" s="96"/>
      <c r="BD95" s="96"/>
      <c r="BE95" s="96">
        <f t="shared" si="40"/>
        <v>0</v>
      </c>
      <c r="BG95" s="58">
        <f t="shared" si="32"/>
        <v>4</v>
      </c>
      <c r="BH95" s="58">
        <f t="shared" si="33"/>
        <v>4</v>
      </c>
    </row>
    <row r="96" spans="1:60" s="58" customFormat="1" x14ac:dyDescent="0.45">
      <c r="A96" s="64"/>
      <c r="B96" s="48">
        <v>82</v>
      </c>
      <c r="C96" s="48"/>
      <c r="D96" s="48" t="s">
        <v>845</v>
      </c>
      <c r="E96" s="49" t="s">
        <v>846</v>
      </c>
      <c r="F96" s="2">
        <v>2</v>
      </c>
      <c r="G96" s="19" t="s">
        <v>957</v>
      </c>
      <c r="H96" s="83"/>
      <c r="I96" s="24"/>
      <c r="J96" s="24"/>
      <c r="K96" s="83"/>
      <c r="L96" s="24"/>
      <c r="M96" s="83"/>
      <c r="N96" s="83"/>
      <c r="O96" s="83">
        <f>IFERROR(VLOOKUP(L96,入力表リスト!$A$3:$B$82,2,FALSE),0)</f>
        <v>0</v>
      </c>
      <c r="P96" s="83">
        <f t="shared" si="34"/>
        <v>0</v>
      </c>
      <c r="Q96" s="83">
        <f t="shared" si="25"/>
        <v>0</v>
      </c>
      <c r="R96" s="26"/>
      <c r="S96" s="3"/>
      <c r="T96" s="83"/>
      <c r="U96" s="24"/>
      <c r="V96" s="24"/>
      <c r="W96" s="83"/>
      <c r="X96" s="22"/>
      <c r="Y96" s="83"/>
      <c r="Z96" s="83"/>
      <c r="AA96" s="83">
        <f>IFERROR(VLOOKUP(X96,入力表リスト!$A$3:$B$82,2,FALSE),0)</f>
        <v>0</v>
      </c>
      <c r="AB96" s="83">
        <f t="shared" si="35"/>
        <v>0</v>
      </c>
      <c r="AC96" s="83">
        <f t="shared" si="26"/>
        <v>0</v>
      </c>
      <c r="AD96" s="26"/>
      <c r="AE96" s="26"/>
      <c r="AF96" s="83">
        <v>2</v>
      </c>
      <c r="AG96" s="24" t="s">
        <v>958</v>
      </c>
      <c r="AH96" s="24"/>
      <c r="AI96" s="83">
        <v>1</v>
      </c>
      <c r="AJ96" s="22" t="s">
        <v>1000</v>
      </c>
      <c r="AK96" s="83">
        <v>2</v>
      </c>
      <c r="AL96" s="83">
        <v>1920</v>
      </c>
      <c r="AM96" s="83">
        <f>IFERROR(VLOOKUP(AJ96,入力表リスト!$A$3:$B$82,2,FALSE),0)</f>
        <v>42</v>
      </c>
      <c r="AN96" s="83">
        <f t="shared" si="36"/>
        <v>161.28</v>
      </c>
      <c r="AO96" s="83">
        <f t="shared" si="27"/>
        <v>4838.3999999999996</v>
      </c>
      <c r="AP96" s="26"/>
      <c r="AQ96" s="26"/>
      <c r="AR96" s="83">
        <f t="shared" si="37"/>
        <v>161.28</v>
      </c>
      <c r="AS96" s="83">
        <f t="shared" si="28"/>
        <v>4838.3999999999996</v>
      </c>
      <c r="AT96" s="48"/>
      <c r="AU96" s="96"/>
      <c r="AV96" s="96">
        <f t="shared" si="29"/>
        <v>1920</v>
      </c>
      <c r="AW96" s="96"/>
      <c r="AX96" s="96">
        <f t="shared" si="38"/>
        <v>0</v>
      </c>
      <c r="AY96" s="96">
        <f t="shared" si="39"/>
        <v>0</v>
      </c>
      <c r="AZ96" s="96">
        <f t="shared" si="30"/>
        <v>161.28</v>
      </c>
      <c r="BA96" s="96">
        <f t="shared" si="31"/>
        <v>4838.3999999999996</v>
      </c>
      <c r="BB96" s="96"/>
      <c r="BC96" s="96"/>
      <c r="BD96" s="96"/>
      <c r="BE96" s="96">
        <f t="shared" si="40"/>
        <v>0</v>
      </c>
      <c r="BG96" s="58">
        <f t="shared" si="32"/>
        <v>2</v>
      </c>
      <c r="BH96" s="58">
        <f t="shared" si="33"/>
        <v>2</v>
      </c>
    </row>
    <row r="97" spans="1:60" s="58" customFormat="1" x14ac:dyDescent="0.45">
      <c r="A97" s="64"/>
      <c r="B97" s="20">
        <v>83</v>
      </c>
      <c r="C97" s="20"/>
      <c r="D97" s="20" t="s">
        <v>845</v>
      </c>
      <c r="E97" s="19" t="s">
        <v>846</v>
      </c>
      <c r="F97" s="2">
        <v>2</v>
      </c>
      <c r="G97" s="19" t="s">
        <v>959</v>
      </c>
      <c r="H97" s="83"/>
      <c r="I97" s="24"/>
      <c r="J97" s="24"/>
      <c r="K97" s="83"/>
      <c r="L97" s="24"/>
      <c r="M97" s="83"/>
      <c r="N97" s="83"/>
      <c r="O97" s="83">
        <f>IFERROR(VLOOKUP(L97,入力表リスト!$A$3:$B$82,2,FALSE),0)</f>
        <v>0</v>
      </c>
      <c r="P97" s="83">
        <f t="shared" si="34"/>
        <v>0</v>
      </c>
      <c r="Q97" s="83">
        <f t="shared" si="25"/>
        <v>0</v>
      </c>
      <c r="R97" s="26"/>
      <c r="S97" s="3"/>
      <c r="T97" s="83"/>
      <c r="U97" s="24"/>
      <c r="V97" s="24"/>
      <c r="W97" s="83"/>
      <c r="X97" s="22"/>
      <c r="Y97" s="83"/>
      <c r="Z97" s="83"/>
      <c r="AA97" s="83">
        <f>IFERROR(VLOOKUP(X97,入力表リスト!$A$3:$B$82,2,FALSE),0)</f>
        <v>0</v>
      </c>
      <c r="AB97" s="83">
        <f t="shared" si="35"/>
        <v>0</v>
      </c>
      <c r="AC97" s="83">
        <f t="shared" si="26"/>
        <v>0</v>
      </c>
      <c r="AD97" s="26"/>
      <c r="AE97" s="26"/>
      <c r="AF97" s="83">
        <v>2</v>
      </c>
      <c r="AG97" s="24" t="s">
        <v>913</v>
      </c>
      <c r="AH97" s="24"/>
      <c r="AI97" s="83">
        <v>2</v>
      </c>
      <c r="AJ97" s="22" t="s">
        <v>914</v>
      </c>
      <c r="AK97" s="83">
        <v>2</v>
      </c>
      <c r="AL97" s="83">
        <v>1920</v>
      </c>
      <c r="AM97" s="83">
        <f>IFERROR(VLOOKUP(AJ97,入力表リスト!$A$3:$B$82,2,FALSE),0)</f>
        <v>0</v>
      </c>
      <c r="AN97" s="83">
        <f t="shared" si="36"/>
        <v>0</v>
      </c>
      <c r="AO97" s="83">
        <f t="shared" si="27"/>
        <v>0</v>
      </c>
      <c r="AP97" s="123" t="s">
        <v>1158</v>
      </c>
      <c r="AQ97" s="26"/>
      <c r="AR97" s="83">
        <f t="shared" si="37"/>
        <v>0</v>
      </c>
      <c r="AS97" s="83">
        <f t="shared" si="28"/>
        <v>0</v>
      </c>
      <c r="AT97" s="48"/>
      <c r="AU97" s="96"/>
      <c r="AV97" s="96">
        <f t="shared" si="29"/>
        <v>1920</v>
      </c>
      <c r="AW97" s="96"/>
      <c r="AX97" s="96">
        <f t="shared" si="38"/>
        <v>0</v>
      </c>
      <c r="AY97" s="96">
        <f t="shared" si="39"/>
        <v>0</v>
      </c>
      <c r="AZ97" s="96">
        <f t="shared" si="30"/>
        <v>0</v>
      </c>
      <c r="BA97" s="96">
        <f t="shared" si="31"/>
        <v>0</v>
      </c>
      <c r="BB97" s="96"/>
      <c r="BC97" s="96"/>
      <c r="BD97" s="96"/>
      <c r="BE97" s="96">
        <f t="shared" si="40"/>
        <v>0</v>
      </c>
      <c r="BG97" s="58">
        <f t="shared" si="32"/>
        <v>2</v>
      </c>
      <c r="BH97" s="58">
        <f t="shared" si="33"/>
        <v>2</v>
      </c>
    </row>
    <row r="98" spans="1:60" s="58" customFormat="1" x14ac:dyDescent="0.45">
      <c r="A98" s="64"/>
      <c r="B98" s="48">
        <v>84</v>
      </c>
      <c r="C98" s="48"/>
      <c r="D98" s="48" t="s">
        <v>845</v>
      </c>
      <c r="E98" s="49" t="s">
        <v>846</v>
      </c>
      <c r="F98" s="2">
        <v>2</v>
      </c>
      <c r="G98" s="19" t="s">
        <v>960</v>
      </c>
      <c r="H98" s="83"/>
      <c r="I98" s="24"/>
      <c r="J98" s="24"/>
      <c r="K98" s="83"/>
      <c r="L98" s="24"/>
      <c r="M98" s="83"/>
      <c r="N98" s="83"/>
      <c r="O98" s="83">
        <f>IFERROR(VLOOKUP(L98,入力表リスト!$A$3:$B$82,2,FALSE),0)</f>
        <v>0</v>
      </c>
      <c r="P98" s="83">
        <f t="shared" si="34"/>
        <v>0</v>
      </c>
      <c r="Q98" s="83">
        <f t="shared" si="25"/>
        <v>0</v>
      </c>
      <c r="R98" s="26"/>
      <c r="S98" s="3"/>
      <c r="T98" s="83"/>
      <c r="U98" s="24"/>
      <c r="V98" s="24"/>
      <c r="W98" s="83"/>
      <c r="X98" s="22"/>
      <c r="Y98" s="83"/>
      <c r="Z98" s="83"/>
      <c r="AA98" s="83">
        <f>IFERROR(VLOOKUP(X98,入力表リスト!$A$3:$B$82,2,FALSE),0)</f>
        <v>0</v>
      </c>
      <c r="AB98" s="83">
        <f t="shared" si="35"/>
        <v>0</v>
      </c>
      <c r="AC98" s="83">
        <f t="shared" si="26"/>
        <v>0</v>
      </c>
      <c r="AD98" s="26"/>
      <c r="AE98" s="26"/>
      <c r="AF98" s="83">
        <v>6</v>
      </c>
      <c r="AG98" s="24" t="s">
        <v>906</v>
      </c>
      <c r="AH98" s="24"/>
      <c r="AI98" s="83">
        <v>3</v>
      </c>
      <c r="AJ98" s="22" t="s">
        <v>1000</v>
      </c>
      <c r="AK98" s="83">
        <v>6</v>
      </c>
      <c r="AL98" s="83">
        <v>1920</v>
      </c>
      <c r="AM98" s="83">
        <f>IFERROR(VLOOKUP(AJ98,入力表リスト!$A$3:$B$82,2,FALSE),0)</f>
        <v>42</v>
      </c>
      <c r="AN98" s="83">
        <f t="shared" si="36"/>
        <v>483.84</v>
      </c>
      <c r="AO98" s="83">
        <f t="shared" si="27"/>
        <v>14515.199999999999</v>
      </c>
      <c r="AP98" s="26"/>
      <c r="AQ98" s="26"/>
      <c r="AR98" s="83">
        <f t="shared" si="37"/>
        <v>483.84</v>
      </c>
      <c r="AS98" s="83">
        <f t="shared" si="28"/>
        <v>14515.199999999999</v>
      </c>
      <c r="AT98" s="48"/>
      <c r="AU98" s="96"/>
      <c r="AV98" s="96">
        <f t="shared" si="29"/>
        <v>1920</v>
      </c>
      <c r="AW98" s="96"/>
      <c r="AX98" s="96">
        <f t="shared" si="38"/>
        <v>0</v>
      </c>
      <c r="AY98" s="96">
        <f t="shared" si="39"/>
        <v>0</v>
      </c>
      <c r="AZ98" s="96">
        <f t="shared" si="30"/>
        <v>483.84</v>
      </c>
      <c r="BA98" s="96">
        <f t="shared" si="31"/>
        <v>14515.199999999999</v>
      </c>
      <c r="BB98" s="96"/>
      <c r="BC98" s="96"/>
      <c r="BD98" s="96"/>
      <c r="BE98" s="96">
        <f t="shared" si="40"/>
        <v>0</v>
      </c>
      <c r="BG98" s="58">
        <f t="shared" si="32"/>
        <v>6</v>
      </c>
      <c r="BH98" s="58">
        <f t="shared" si="33"/>
        <v>6</v>
      </c>
    </row>
    <row r="99" spans="1:60" s="58" customFormat="1" x14ac:dyDescent="0.45">
      <c r="A99" s="64"/>
      <c r="B99" s="48">
        <v>85</v>
      </c>
      <c r="C99" s="48"/>
      <c r="D99" s="48" t="s">
        <v>845</v>
      </c>
      <c r="E99" s="49" t="s">
        <v>846</v>
      </c>
      <c r="F99" s="2">
        <v>2</v>
      </c>
      <c r="G99" s="19" t="s">
        <v>960</v>
      </c>
      <c r="H99" s="83"/>
      <c r="I99" s="24"/>
      <c r="J99" s="24"/>
      <c r="K99" s="83"/>
      <c r="L99" s="24"/>
      <c r="M99" s="83"/>
      <c r="N99" s="83"/>
      <c r="O99" s="83">
        <f>IFERROR(VLOOKUP(L99,入力表リスト!$A$3:$B$82,2,FALSE),0)</f>
        <v>0</v>
      </c>
      <c r="P99" s="83">
        <f t="shared" si="34"/>
        <v>0</v>
      </c>
      <c r="Q99" s="83">
        <f t="shared" si="25"/>
        <v>0</v>
      </c>
      <c r="R99" s="26"/>
      <c r="S99" s="3"/>
      <c r="T99" s="83"/>
      <c r="U99" s="24"/>
      <c r="V99" s="24"/>
      <c r="W99" s="83"/>
      <c r="X99" s="22"/>
      <c r="Y99" s="83"/>
      <c r="Z99" s="83"/>
      <c r="AA99" s="83">
        <f>IFERROR(VLOOKUP(X99,入力表リスト!$A$3:$B$82,2,FALSE),0)</f>
        <v>0</v>
      </c>
      <c r="AB99" s="83">
        <f t="shared" si="35"/>
        <v>0</v>
      </c>
      <c r="AC99" s="83">
        <f t="shared" si="26"/>
        <v>0</v>
      </c>
      <c r="AD99" s="26"/>
      <c r="AE99" s="26"/>
      <c r="AF99" s="83">
        <v>2</v>
      </c>
      <c r="AG99" s="24" t="s">
        <v>906</v>
      </c>
      <c r="AH99" s="24"/>
      <c r="AI99" s="83">
        <v>1</v>
      </c>
      <c r="AJ99" s="22" t="s">
        <v>1000</v>
      </c>
      <c r="AK99" s="83">
        <v>2</v>
      </c>
      <c r="AL99" s="83">
        <v>1920</v>
      </c>
      <c r="AM99" s="83">
        <f>IFERROR(VLOOKUP(AJ99,入力表リスト!$A$3:$B$82,2,FALSE),0)</f>
        <v>42</v>
      </c>
      <c r="AN99" s="83">
        <f t="shared" si="36"/>
        <v>161.28</v>
      </c>
      <c r="AO99" s="83">
        <f t="shared" si="27"/>
        <v>4838.3999999999996</v>
      </c>
      <c r="AP99" s="26"/>
      <c r="AQ99" s="26"/>
      <c r="AR99" s="83">
        <f t="shared" si="37"/>
        <v>161.28</v>
      </c>
      <c r="AS99" s="83">
        <f t="shared" si="28"/>
        <v>4838.3999999999996</v>
      </c>
      <c r="AT99" s="48"/>
      <c r="AU99" s="96"/>
      <c r="AV99" s="96">
        <f t="shared" si="29"/>
        <v>1920</v>
      </c>
      <c r="AW99" s="96"/>
      <c r="AX99" s="96">
        <f t="shared" si="38"/>
        <v>0</v>
      </c>
      <c r="AY99" s="96">
        <f t="shared" si="39"/>
        <v>0</v>
      </c>
      <c r="AZ99" s="96">
        <f t="shared" si="30"/>
        <v>161.28</v>
      </c>
      <c r="BA99" s="96">
        <f t="shared" si="31"/>
        <v>4838.3999999999996</v>
      </c>
      <c r="BB99" s="96"/>
      <c r="BC99" s="96"/>
      <c r="BD99" s="96"/>
      <c r="BE99" s="96">
        <f t="shared" si="40"/>
        <v>0</v>
      </c>
      <c r="BG99" s="58">
        <f t="shared" si="32"/>
        <v>2</v>
      </c>
      <c r="BH99" s="58">
        <f t="shared" si="33"/>
        <v>2</v>
      </c>
    </row>
    <row r="100" spans="1:60" s="58" customFormat="1" x14ac:dyDescent="0.45">
      <c r="A100" s="64"/>
      <c r="B100" s="48">
        <v>86</v>
      </c>
      <c r="C100" s="48"/>
      <c r="D100" s="48" t="s">
        <v>845</v>
      </c>
      <c r="E100" s="49" t="s">
        <v>846</v>
      </c>
      <c r="F100" s="2">
        <v>2</v>
      </c>
      <c r="G100" s="19" t="s">
        <v>961</v>
      </c>
      <c r="H100" s="83"/>
      <c r="I100" s="24"/>
      <c r="J100" s="24"/>
      <c r="K100" s="83"/>
      <c r="L100" s="24"/>
      <c r="M100" s="83"/>
      <c r="N100" s="83"/>
      <c r="O100" s="83">
        <f>IFERROR(VLOOKUP(L100,入力表リスト!$A$3:$B$82,2,FALSE),0)</f>
        <v>0</v>
      </c>
      <c r="P100" s="83">
        <f t="shared" si="34"/>
        <v>0</v>
      </c>
      <c r="Q100" s="83">
        <f t="shared" si="25"/>
        <v>0</v>
      </c>
      <c r="R100" s="26"/>
      <c r="S100" s="3"/>
      <c r="T100" s="83"/>
      <c r="U100" s="24"/>
      <c r="V100" s="24"/>
      <c r="W100" s="83"/>
      <c r="X100" s="22"/>
      <c r="Y100" s="83"/>
      <c r="Z100" s="83"/>
      <c r="AA100" s="83">
        <f>IFERROR(VLOOKUP(X100,入力表リスト!$A$3:$B$82,2,FALSE),0)</f>
        <v>0</v>
      </c>
      <c r="AB100" s="83">
        <f t="shared" si="35"/>
        <v>0</v>
      </c>
      <c r="AC100" s="83">
        <f t="shared" si="26"/>
        <v>0</v>
      </c>
      <c r="AD100" s="26"/>
      <c r="AE100" s="26"/>
      <c r="AF100" s="83">
        <v>10</v>
      </c>
      <c r="AG100" s="24" t="s">
        <v>906</v>
      </c>
      <c r="AH100" s="24"/>
      <c r="AI100" s="83">
        <v>5</v>
      </c>
      <c r="AJ100" s="22" t="s">
        <v>1000</v>
      </c>
      <c r="AK100" s="83">
        <v>10</v>
      </c>
      <c r="AL100" s="83">
        <v>1920</v>
      </c>
      <c r="AM100" s="83">
        <f>IFERROR(VLOOKUP(AJ100,入力表リスト!$A$3:$B$82,2,FALSE),0)</f>
        <v>42</v>
      </c>
      <c r="AN100" s="83">
        <f t="shared" si="36"/>
        <v>806.4</v>
      </c>
      <c r="AO100" s="83">
        <f t="shared" si="27"/>
        <v>24192</v>
      </c>
      <c r="AP100" s="26"/>
      <c r="AQ100" s="26"/>
      <c r="AR100" s="83">
        <f t="shared" si="37"/>
        <v>806.4</v>
      </c>
      <c r="AS100" s="83">
        <f t="shared" si="28"/>
        <v>24192</v>
      </c>
      <c r="AT100" s="48"/>
      <c r="AU100" s="96"/>
      <c r="AV100" s="96">
        <f t="shared" si="29"/>
        <v>1920</v>
      </c>
      <c r="AW100" s="96"/>
      <c r="AX100" s="96">
        <f t="shared" si="38"/>
        <v>0</v>
      </c>
      <c r="AY100" s="96">
        <f t="shared" si="39"/>
        <v>0</v>
      </c>
      <c r="AZ100" s="96">
        <f t="shared" si="30"/>
        <v>806.4</v>
      </c>
      <c r="BA100" s="96">
        <f t="shared" si="31"/>
        <v>24192</v>
      </c>
      <c r="BB100" s="96"/>
      <c r="BC100" s="96"/>
      <c r="BD100" s="96"/>
      <c r="BE100" s="96">
        <f t="shared" si="40"/>
        <v>0</v>
      </c>
      <c r="BG100" s="58">
        <f t="shared" si="32"/>
        <v>10</v>
      </c>
      <c r="BH100" s="58">
        <f t="shared" si="33"/>
        <v>10</v>
      </c>
    </row>
    <row r="101" spans="1:60" s="58" customFormat="1" x14ac:dyDescent="0.45">
      <c r="A101" s="64"/>
      <c r="B101" s="48">
        <v>87</v>
      </c>
      <c r="C101" s="48"/>
      <c r="D101" s="48" t="s">
        <v>845</v>
      </c>
      <c r="E101" s="49" t="s">
        <v>846</v>
      </c>
      <c r="F101" s="2">
        <v>2</v>
      </c>
      <c r="G101" s="19" t="s">
        <v>961</v>
      </c>
      <c r="H101" s="83"/>
      <c r="I101" s="24"/>
      <c r="J101" s="24"/>
      <c r="K101" s="83"/>
      <c r="L101" s="24"/>
      <c r="M101" s="83"/>
      <c r="N101" s="83"/>
      <c r="O101" s="83">
        <f>IFERROR(VLOOKUP(L101,入力表リスト!$A$3:$B$82,2,FALSE),0)</f>
        <v>0</v>
      </c>
      <c r="P101" s="83">
        <f t="shared" si="34"/>
        <v>0</v>
      </c>
      <c r="Q101" s="83">
        <f t="shared" si="25"/>
        <v>0</v>
      </c>
      <c r="R101" s="26"/>
      <c r="S101" s="3"/>
      <c r="T101" s="83"/>
      <c r="U101" s="24"/>
      <c r="V101" s="24"/>
      <c r="W101" s="83"/>
      <c r="X101" s="22"/>
      <c r="Y101" s="83"/>
      <c r="Z101" s="83"/>
      <c r="AA101" s="83">
        <f>IFERROR(VLOOKUP(X101,入力表リスト!$A$3:$B$82,2,FALSE),0)</f>
        <v>0</v>
      </c>
      <c r="AB101" s="83">
        <f t="shared" si="35"/>
        <v>0</v>
      </c>
      <c r="AC101" s="83">
        <f t="shared" si="26"/>
        <v>0</v>
      </c>
      <c r="AD101" s="26"/>
      <c r="AE101" s="26"/>
      <c r="AF101" s="83">
        <v>2</v>
      </c>
      <c r="AG101" s="24" t="s">
        <v>906</v>
      </c>
      <c r="AH101" s="24"/>
      <c r="AI101" s="83">
        <v>1</v>
      </c>
      <c r="AJ101" s="22" t="s">
        <v>1000</v>
      </c>
      <c r="AK101" s="83">
        <v>2</v>
      </c>
      <c r="AL101" s="83">
        <v>1920</v>
      </c>
      <c r="AM101" s="83">
        <f>IFERROR(VLOOKUP(AJ101,入力表リスト!$A$3:$B$82,2,FALSE),0)</f>
        <v>42</v>
      </c>
      <c r="AN101" s="83">
        <f t="shared" si="36"/>
        <v>161.28</v>
      </c>
      <c r="AO101" s="83">
        <f t="shared" si="27"/>
        <v>4838.3999999999996</v>
      </c>
      <c r="AP101" s="26"/>
      <c r="AQ101" s="26"/>
      <c r="AR101" s="83">
        <f t="shared" si="37"/>
        <v>161.28</v>
      </c>
      <c r="AS101" s="83">
        <f t="shared" si="28"/>
        <v>4838.3999999999996</v>
      </c>
      <c r="AT101" s="48"/>
      <c r="AU101" s="96"/>
      <c r="AV101" s="96">
        <f t="shared" si="29"/>
        <v>1920</v>
      </c>
      <c r="AW101" s="96"/>
      <c r="AX101" s="96">
        <f t="shared" si="38"/>
        <v>0</v>
      </c>
      <c r="AY101" s="96">
        <f t="shared" si="39"/>
        <v>0</v>
      </c>
      <c r="AZ101" s="96">
        <f t="shared" si="30"/>
        <v>161.28</v>
      </c>
      <c r="BA101" s="96">
        <f t="shared" si="31"/>
        <v>4838.3999999999996</v>
      </c>
      <c r="BB101" s="96"/>
      <c r="BC101" s="96"/>
      <c r="BD101" s="96"/>
      <c r="BE101" s="96">
        <f t="shared" si="40"/>
        <v>0</v>
      </c>
      <c r="BG101" s="58">
        <f t="shared" si="32"/>
        <v>2</v>
      </c>
      <c r="BH101" s="58">
        <f t="shared" si="33"/>
        <v>2</v>
      </c>
    </row>
    <row r="102" spans="1:60" s="58" customFormat="1" x14ac:dyDescent="0.45">
      <c r="A102" s="64"/>
      <c r="B102" s="48">
        <v>88</v>
      </c>
      <c r="C102" s="48"/>
      <c r="D102" s="48" t="s">
        <v>845</v>
      </c>
      <c r="E102" s="49" t="s">
        <v>846</v>
      </c>
      <c r="F102" s="2">
        <v>2</v>
      </c>
      <c r="G102" s="19" t="s">
        <v>962</v>
      </c>
      <c r="H102" s="83"/>
      <c r="I102" s="24"/>
      <c r="J102" s="24"/>
      <c r="K102" s="83"/>
      <c r="L102" s="24"/>
      <c r="M102" s="83"/>
      <c r="N102" s="83"/>
      <c r="O102" s="83">
        <f>IFERROR(VLOOKUP(L102,入力表リスト!$A$3:$B$82,2,FALSE),0)</f>
        <v>0</v>
      </c>
      <c r="P102" s="83">
        <f t="shared" si="34"/>
        <v>0</v>
      </c>
      <c r="Q102" s="83">
        <f t="shared" si="25"/>
        <v>0</v>
      </c>
      <c r="R102" s="26"/>
      <c r="S102" s="3"/>
      <c r="T102" s="83"/>
      <c r="U102" s="24"/>
      <c r="V102" s="24"/>
      <c r="W102" s="83"/>
      <c r="X102" s="22"/>
      <c r="Y102" s="83"/>
      <c r="Z102" s="83"/>
      <c r="AA102" s="83">
        <f>IFERROR(VLOOKUP(X102,入力表リスト!$A$3:$B$82,2,FALSE),0)</f>
        <v>0</v>
      </c>
      <c r="AB102" s="83">
        <f t="shared" si="35"/>
        <v>0</v>
      </c>
      <c r="AC102" s="83">
        <f t="shared" si="26"/>
        <v>0</v>
      </c>
      <c r="AD102" s="26"/>
      <c r="AE102" s="26"/>
      <c r="AF102" s="83">
        <v>40</v>
      </c>
      <c r="AG102" s="24" t="s">
        <v>906</v>
      </c>
      <c r="AH102" s="24"/>
      <c r="AI102" s="83">
        <v>20</v>
      </c>
      <c r="AJ102" s="22" t="s">
        <v>1000</v>
      </c>
      <c r="AK102" s="83">
        <v>40</v>
      </c>
      <c r="AL102" s="83">
        <v>2160</v>
      </c>
      <c r="AM102" s="83">
        <f>IFERROR(VLOOKUP(AJ102,入力表リスト!$A$3:$B$82,2,FALSE),0)</f>
        <v>42</v>
      </c>
      <c r="AN102" s="83">
        <f t="shared" si="36"/>
        <v>3628.8</v>
      </c>
      <c r="AO102" s="83">
        <f t="shared" si="27"/>
        <v>108864</v>
      </c>
      <c r="AP102" s="26"/>
      <c r="AQ102" s="26"/>
      <c r="AR102" s="83">
        <f t="shared" si="37"/>
        <v>3628.8</v>
      </c>
      <c r="AS102" s="83">
        <f t="shared" si="28"/>
        <v>108864</v>
      </c>
      <c r="AT102" s="48"/>
      <c r="AU102" s="96"/>
      <c r="AV102" s="96">
        <f t="shared" si="29"/>
        <v>2160</v>
      </c>
      <c r="AW102" s="96"/>
      <c r="AX102" s="96">
        <f t="shared" si="38"/>
        <v>0</v>
      </c>
      <c r="AY102" s="96">
        <f t="shared" si="39"/>
        <v>0</v>
      </c>
      <c r="AZ102" s="96">
        <f t="shared" si="30"/>
        <v>3628.8</v>
      </c>
      <c r="BA102" s="96">
        <f t="shared" si="31"/>
        <v>108864</v>
      </c>
      <c r="BB102" s="96"/>
      <c r="BC102" s="96"/>
      <c r="BD102" s="96"/>
      <c r="BE102" s="96">
        <f t="shared" si="40"/>
        <v>0</v>
      </c>
      <c r="BG102" s="58">
        <f t="shared" si="32"/>
        <v>40</v>
      </c>
      <c r="BH102" s="58">
        <f t="shared" si="33"/>
        <v>40</v>
      </c>
    </row>
    <row r="103" spans="1:60" s="58" customFormat="1" x14ac:dyDescent="0.45">
      <c r="A103" s="64"/>
      <c r="B103" s="48">
        <v>89</v>
      </c>
      <c r="C103" s="48"/>
      <c r="D103" s="48" t="s">
        <v>845</v>
      </c>
      <c r="E103" s="49" t="s">
        <v>846</v>
      </c>
      <c r="F103" s="2">
        <v>2</v>
      </c>
      <c r="G103" s="19" t="s">
        <v>962</v>
      </c>
      <c r="H103" s="83"/>
      <c r="I103" s="24"/>
      <c r="J103" s="24"/>
      <c r="K103" s="83"/>
      <c r="L103" s="24"/>
      <c r="M103" s="83"/>
      <c r="N103" s="83"/>
      <c r="O103" s="83">
        <f>IFERROR(VLOOKUP(L103,入力表リスト!$A$3:$B$82,2,FALSE),0)</f>
        <v>0</v>
      </c>
      <c r="P103" s="83">
        <f t="shared" si="34"/>
        <v>0</v>
      </c>
      <c r="Q103" s="83">
        <f t="shared" si="25"/>
        <v>0</v>
      </c>
      <c r="R103" s="26"/>
      <c r="S103" s="3"/>
      <c r="T103" s="83"/>
      <c r="U103" s="24"/>
      <c r="V103" s="24"/>
      <c r="W103" s="83"/>
      <c r="X103" s="22"/>
      <c r="Y103" s="83"/>
      <c r="Z103" s="83"/>
      <c r="AA103" s="83">
        <f>IFERROR(VLOOKUP(X103,入力表リスト!$A$3:$B$82,2,FALSE),0)</f>
        <v>0</v>
      </c>
      <c r="AB103" s="83">
        <f t="shared" si="35"/>
        <v>0</v>
      </c>
      <c r="AC103" s="83">
        <f t="shared" si="26"/>
        <v>0</v>
      </c>
      <c r="AD103" s="26"/>
      <c r="AE103" s="26"/>
      <c r="AF103" s="83">
        <v>8</v>
      </c>
      <c r="AG103" s="24" t="s">
        <v>906</v>
      </c>
      <c r="AH103" s="24"/>
      <c r="AI103" s="83">
        <v>4</v>
      </c>
      <c r="AJ103" s="22" t="s">
        <v>1000</v>
      </c>
      <c r="AK103" s="83">
        <v>8</v>
      </c>
      <c r="AL103" s="83">
        <v>2160</v>
      </c>
      <c r="AM103" s="83">
        <f>IFERROR(VLOOKUP(AJ103,入力表リスト!$A$3:$B$82,2,FALSE),0)</f>
        <v>42</v>
      </c>
      <c r="AN103" s="83">
        <f t="shared" si="36"/>
        <v>725.76</v>
      </c>
      <c r="AO103" s="83">
        <f t="shared" si="27"/>
        <v>21772.799999999999</v>
      </c>
      <c r="AP103" s="26"/>
      <c r="AQ103" s="26"/>
      <c r="AR103" s="83">
        <f t="shared" si="37"/>
        <v>725.76</v>
      </c>
      <c r="AS103" s="83">
        <f t="shared" si="28"/>
        <v>21772.799999999999</v>
      </c>
      <c r="AT103" s="48"/>
      <c r="AU103" s="96"/>
      <c r="AV103" s="96">
        <f t="shared" si="29"/>
        <v>2160</v>
      </c>
      <c r="AW103" s="96"/>
      <c r="AX103" s="96">
        <f t="shared" si="38"/>
        <v>0</v>
      </c>
      <c r="AY103" s="96">
        <f t="shared" si="39"/>
        <v>0</v>
      </c>
      <c r="AZ103" s="96">
        <f t="shared" si="30"/>
        <v>725.76</v>
      </c>
      <c r="BA103" s="96">
        <f t="shared" si="31"/>
        <v>21772.799999999999</v>
      </c>
      <c r="BB103" s="96"/>
      <c r="BC103" s="96"/>
      <c r="BD103" s="96"/>
      <c r="BE103" s="96">
        <f t="shared" si="40"/>
        <v>0</v>
      </c>
      <c r="BG103" s="58">
        <f t="shared" si="32"/>
        <v>8</v>
      </c>
      <c r="BH103" s="58">
        <f t="shared" si="33"/>
        <v>8</v>
      </c>
    </row>
    <row r="104" spans="1:60" s="58" customFormat="1" x14ac:dyDescent="0.45">
      <c r="A104" s="64"/>
      <c r="B104" s="48">
        <v>90</v>
      </c>
      <c r="C104" s="48"/>
      <c r="D104" s="48" t="s">
        <v>845</v>
      </c>
      <c r="E104" s="49" t="s">
        <v>846</v>
      </c>
      <c r="F104" s="2">
        <v>2</v>
      </c>
      <c r="G104" s="19" t="s">
        <v>955</v>
      </c>
      <c r="H104" s="83"/>
      <c r="I104" s="24"/>
      <c r="J104" s="24"/>
      <c r="K104" s="83"/>
      <c r="L104" s="24"/>
      <c r="M104" s="83"/>
      <c r="N104" s="83"/>
      <c r="O104" s="83">
        <f>IFERROR(VLOOKUP(L104,入力表リスト!$A$3:$B$82,2,FALSE),0)</f>
        <v>0</v>
      </c>
      <c r="P104" s="83">
        <f t="shared" si="34"/>
        <v>0</v>
      </c>
      <c r="Q104" s="83">
        <f t="shared" si="25"/>
        <v>0</v>
      </c>
      <c r="R104" s="26"/>
      <c r="S104" s="3"/>
      <c r="T104" s="83"/>
      <c r="U104" s="24"/>
      <c r="V104" s="24"/>
      <c r="W104" s="83"/>
      <c r="X104" s="22"/>
      <c r="Y104" s="83"/>
      <c r="Z104" s="83"/>
      <c r="AA104" s="83">
        <f>IFERROR(VLOOKUP(X104,入力表リスト!$A$3:$B$82,2,FALSE),0)</f>
        <v>0</v>
      </c>
      <c r="AB104" s="83">
        <f t="shared" si="35"/>
        <v>0</v>
      </c>
      <c r="AC104" s="83">
        <f t="shared" si="26"/>
        <v>0</v>
      </c>
      <c r="AD104" s="26"/>
      <c r="AE104" s="26"/>
      <c r="AF104" s="83">
        <v>4</v>
      </c>
      <c r="AG104" s="24" t="s">
        <v>958</v>
      </c>
      <c r="AH104" s="24"/>
      <c r="AI104" s="83">
        <v>2</v>
      </c>
      <c r="AJ104" s="22" t="s">
        <v>1000</v>
      </c>
      <c r="AK104" s="83">
        <v>4</v>
      </c>
      <c r="AL104" s="83">
        <v>0</v>
      </c>
      <c r="AM104" s="83">
        <f>IFERROR(VLOOKUP(AJ104,入力表リスト!$A$3:$B$82,2,FALSE),0)</f>
        <v>42</v>
      </c>
      <c r="AN104" s="83">
        <f t="shared" si="36"/>
        <v>0</v>
      </c>
      <c r="AO104" s="83">
        <f t="shared" si="27"/>
        <v>0</v>
      </c>
      <c r="AP104" s="26"/>
      <c r="AQ104" s="26"/>
      <c r="AR104" s="83">
        <f t="shared" si="37"/>
        <v>0</v>
      </c>
      <c r="AS104" s="83">
        <f t="shared" si="28"/>
        <v>0</v>
      </c>
      <c r="AT104" s="48"/>
      <c r="AU104" s="96"/>
      <c r="AV104" s="96">
        <f t="shared" si="29"/>
        <v>0</v>
      </c>
      <c r="AW104" s="96"/>
      <c r="AX104" s="96">
        <f t="shared" si="38"/>
        <v>0</v>
      </c>
      <c r="AY104" s="96">
        <f t="shared" si="39"/>
        <v>0</v>
      </c>
      <c r="AZ104" s="96">
        <f t="shared" si="30"/>
        <v>0</v>
      </c>
      <c r="BA104" s="96">
        <f t="shared" si="31"/>
        <v>0</v>
      </c>
      <c r="BB104" s="96"/>
      <c r="BC104" s="96"/>
      <c r="BD104" s="96"/>
      <c r="BE104" s="96">
        <f t="shared" si="40"/>
        <v>0</v>
      </c>
      <c r="BG104" s="58">
        <f t="shared" si="32"/>
        <v>4</v>
      </c>
      <c r="BH104" s="58">
        <f t="shared" si="33"/>
        <v>4</v>
      </c>
    </row>
    <row r="105" spans="1:60" s="58" customFormat="1" x14ac:dyDescent="0.45">
      <c r="A105" s="64"/>
      <c r="B105" s="48">
        <v>91</v>
      </c>
      <c r="C105" s="48"/>
      <c r="D105" s="48" t="s">
        <v>845</v>
      </c>
      <c r="E105" s="49" t="s">
        <v>846</v>
      </c>
      <c r="F105" s="2">
        <v>2</v>
      </c>
      <c r="G105" s="19" t="s">
        <v>932</v>
      </c>
      <c r="H105" s="83"/>
      <c r="I105" s="24"/>
      <c r="J105" s="24"/>
      <c r="K105" s="83"/>
      <c r="L105" s="24"/>
      <c r="M105" s="83"/>
      <c r="N105" s="83"/>
      <c r="O105" s="83">
        <f>IFERROR(VLOOKUP(L105,入力表リスト!$A$3:$B$82,2,FALSE),0)</f>
        <v>0</v>
      </c>
      <c r="P105" s="83">
        <f t="shared" si="34"/>
        <v>0</v>
      </c>
      <c r="Q105" s="83">
        <f t="shared" si="25"/>
        <v>0</v>
      </c>
      <c r="R105" s="26"/>
      <c r="S105" s="3"/>
      <c r="T105" s="83"/>
      <c r="U105" s="24"/>
      <c r="V105" s="24"/>
      <c r="W105" s="83"/>
      <c r="X105" s="22"/>
      <c r="Y105" s="83"/>
      <c r="Z105" s="83"/>
      <c r="AA105" s="83">
        <f>IFERROR(VLOOKUP(X105,入力表リスト!$A$3:$B$82,2,FALSE),0)</f>
        <v>0</v>
      </c>
      <c r="AB105" s="83">
        <f t="shared" si="35"/>
        <v>0</v>
      </c>
      <c r="AC105" s="83">
        <f t="shared" si="26"/>
        <v>0</v>
      </c>
      <c r="AD105" s="26"/>
      <c r="AE105" s="26"/>
      <c r="AF105" s="83">
        <v>4</v>
      </c>
      <c r="AG105" s="24" t="s">
        <v>963</v>
      </c>
      <c r="AH105" s="24"/>
      <c r="AI105" s="83">
        <v>2</v>
      </c>
      <c r="AJ105" s="22" t="s">
        <v>1000</v>
      </c>
      <c r="AK105" s="83">
        <v>4</v>
      </c>
      <c r="AL105" s="83">
        <v>0</v>
      </c>
      <c r="AM105" s="83">
        <f>IFERROR(VLOOKUP(AJ105,入力表リスト!$A$3:$B$82,2,FALSE),0)</f>
        <v>42</v>
      </c>
      <c r="AN105" s="83">
        <f t="shared" si="36"/>
        <v>0</v>
      </c>
      <c r="AO105" s="83">
        <f t="shared" si="27"/>
        <v>0</v>
      </c>
      <c r="AP105" s="26"/>
      <c r="AQ105" s="26"/>
      <c r="AR105" s="83">
        <f t="shared" si="37"/>
        <v>0</v>
      </c>
      <c r="AS105" s="83">
        <f t="shared" si="28"/>
        <v>0</v>
      </c>
      <c r="AT105" s="48"/>
      <c r="AU105" s="96"/>
      <c r="AV105" s="96">
        <f t="shared" si="29"/>
        <v>0</v>
      </c>
      <c r="AW105" s="96"/>
      <c r="AX105" s="96">
        <f t="shared" si="38"/>
        <v>0</v>
      </c>
      <c r="AY105" s="96">
        <f t="shared" si="39"/>
        <v>0</v>
      </c>
      <c r="AZ105" s="96">
        <f t="shared" si="30"/>
        <v>0</v>
      </c>
      <c r="BA105" s="96">
        <f t="shared" si="31"/>
        <v>0</v>
      </c>
      <c r="BB105" s="96"/>
      <c r="BC105" s="96"/>
      <c r="BD105" s="96"/>
      <c r="BE105" s="96">
        <f t="shared" si="40"/>
        <v>0</v>
      </c>
      <c r="BG105" s="58">
        <f t="shared" si="32"/>
        <v>4</v>
      </c>
      <c r="BH105" s="58">
        <f t="shared" si="33"/>
        <v>4</v>
      </c>
    </row>
    <row r="106" spans="1:60" s="58" customFormat="1" x14ac:dyDescent="0.45">
      <c r="A106" s="64"/>
      <c r="B106" s="48">
        <v>92</v>
      </c>
      <c r="C106" s="48"/>
      <c r="D106" s="48" t="s">
        <v>845</v>
      </c>
      <c r="E106" s="49" t="s">
        <v>846</v>
      </c>
      <c r="F106" s="2">
        <v>2</v>
      </c>
      <c r="G106" s="19" t="s">
        <v>964</v>
      </c>
      <c r="H106" s="83"/>
      <c r="I106" s="24"/>
      <c r="J106" s="24"/>
      <c r="K106" s="83"/>
      <c r="L106" s="24"/>
      <c r="M106" s="83"/>
      <c r="N106" s="83"/>
      <c r="O106" s="83">
        <f>IFERROR(VLOOKUP(L106,入力表リスト!$A$3:$B$82,2,FALSE),0)</f>
        <v>0</v>
      </c>
      <c r="P106" s="83">
        <f t="shared" si="34"/>
        <v>0</v>
      </c>
      <c r="Q106" s="83">
        <f t="shared" si="25"/>
        <v>0</v>
      </c>
      <c r="R106" s="26"/>
      <c r="S106" s="3"/>
      <c r="T106" s="83"/>
      <c r="U106" s="24"/>
      <c r="V106" s="24"/>
      <c r="W106" s="83"/>
      <c r="X106" s="22"/>
      <c r="Y106" s="83"/>
      <c r="Z106" s="83"/>
      <c r="AA106" s="83">
        <f>IFERROR(VLOOKUP(X106,入力表リスト!$A$3:$B$82,2,FALSE),0)</f>
        <v>0</v>
      </c>
      <c r="AB106" s="83">
        <f t="shared" si="35"/>
        <v>0</v>
      </c>
      <c r="AC106" s="83">
        <f t="shared" si="26"/>
        <v>0</v>
      </c>
      <c r="AD106" s="26"/>
      <c r="AE106" s="26"/>
      <c r="AF106" s="83">
        <v>44</v>
      </c>
      <c r="AG106" s="24" t="s">
        <v>906</v>
      </c>
      <c r="AH106" s="24"/>
      <c r="AI106" s="83">
        <v>22</v>
      </c>
      <c r="AJ106" s="22" t="s">
        <v>1000</v>
      </c>
      <c r="AK106" s="83">
        <v>44</v>
      </c>
      <c r="AL106" s="83">
        <v>720</v>
      </c>
      <c r="AM106" s="83">
        <f>IFERROR(VLOOKUP(AJ106,入力表リスト!$A$3:$B$82,2,FALSE),0)</f>
        <v>42</v>
      </c>
      <c r="AN106" s="83">
        <f t="shared" si="36"/>
        <v>1330.56</v>
      </c>
      <c r="AO106" s="83">
        <f t="shared" si="27"/>
        <v>39916.799999999996</v>
      </c>
      <c r="AP106" s="26"/>
      <c r="AQ106" s="26"/>
      <c r="AR106" s="83">
        <f t="shared" si="37"/>
        <v>1330.56</v>
      </c>
      <c r="AS106" s="83">
        <f t="shared" si="28"/>
        <v>39916.799999999996</v>
      </c>
      <c r="AT106" s="48"/>
      <c r="AU106" s="96"/>
      <c r="AV106" s="96">
        <f t="shared" si="29"/>
        <v>720</v>
      </c>
      <c r="AW106" s="96"/>
      <c r="AX106" s="96">
        <f t="shared" si="38"/>
        <v>0</v>
      </c>
      <c r="AY106" s="96">
        <f t="shared" si="39"/>
        <v>0</v>
      </c>
      <c r="AZ106" s="96">
        <f t="shared" si="30"/>
        <v>1330.56</v>
      </c>
      <c r="BA106" s="96">
        <f t="shared" si="31"/>
        <v>39916.799999999996</v>
      </c>
      <c r="BB106" s="96"/>
      <c r="BC106" s="96"/>
      <c r="BD106" s="96"/>
      <c r="BE106" s="96">
        <f t="shared" si="40"/>
        <v>0</v>
      </c>
      <c r="BG106" s="58">
        <f t="shared" si="32"/>
        <v>44</v>
      </c>
      <c r="BH106" s="58">
        <f t="shared" si="33"/>
        <v>44</v>
      </c>
    </row>
    <row r="107" spans="1:60" s="58" customFormat="1" x14ac:dyDescent="0.45">
      <c r="A107" s="64"/>
      <c r="B107" s="48">
        <v>93</v>
      </c>
      <c r="C107" s="48"/>
      <c r="D107" s="48" t="s">
        <v>845</v>
      </c>
      <c r="E107" s="49" t="s">
        <v>846</v>
      </c>
      <c r="F107" s="2">
        <v>2</v>
      </c>
      <c r="G107" s="19" t="s">
        <v>964</v>
      </c>
      <c r="H107" s="83"/>
      <c r="I107" s="24"/>
      <c r="J107" s="24"/>
      <c r="K107" s="83"/>
      <c r="L107" s="24"/>
      <c r="M107" s="83"/>
      <c r="N107" s="83"/>
      <c r="O107" s="83">
        <f>IFERROR(VLOOKUP(L107,入力表リスト!$A$3:$B$82,2,FALSE),0)</f>
        <v>0</v>
      </c>
      <c r="P107" s="83">
        <f t="shared" si="34"/>
        <v>0</v>
      </c>
      <c r="Q107" s="83">
        <f t="shared" si="25"/>
        <v>0</v>
      </c>
      <c r="R107" s="26"/>
      <c r="S107" s="3"/>
      <c r="T107" s="83"/>
      <c r="U107" s="24"/>
      <c r="V107" s="24"/>
      <c r="W107" s="83"/>
      <c r="X107" s="22"/>
      <c r="Y107" s="83"/>
      <c r="Z107" s="83"/>
      <c r="AA107" s="83">
        <f>IFERROR(VLOOKUP(X107,入力表リスト!$A$3:$B$82,2,FALSE),0)</f>
        <v>0</v>
      </c>
      <c r="AB107" s="83">
        <f t="shared" si="35"/>
        <v>0</v>
      </c>
      <c r="AC107" s="83">
        <f t="shared" si="26"/>
        <v>0</v>
      </c>
      <c r="AD107" s="26"/>
      <c r="AE107" s="26"/>
      <c r="AF107" s="83">
        <v>4</v>
      </c>
      <c r="AG107" s="24" t="s">
        <v>906</v>
      </c>
      <c r="AH107" s="24"/>
      <c r="AI107" s="83">
        <v>2</v>
      </c>
      <c r="AJ107" s="22" t="s">
        <v>1000</v>
      </c>
      <c r="AK107" s="83">
        <v>4</v>
      </c>
      <c r="AL107" s="83">
        <v>720</v>
      </c>
      <c r="AM107" s="83">
        <f>IFERROR(VLOOKUP(AJ107,入力表リスト!$A$3:$B$82,2,FALSE),0)</f>
        <v>42</v>
      </c>
      <c r="AN107" s="83">
        <f t="shared" si="36"/>
        <v>120.96</v>
      </c>
      <c r="AO107" s="83">
        <f t="shared" si="27"/>
        <v>3628.7999999999997</v>
      </c>
      <c r="AP107" s="26"/>
      <c r="AQ107" s="26"/>
      <c r="AR107" s="83">
        <f t="shared" si="37"/>
        <v>120.96</v>
      </c>
      <c r="AS107" s="83">
        <f t="shared" si="28"/>
        <v>3628.7999999999997</v>
      </c>
      <c r="AT107" s="48"/>
      <c r="AU107" s="96"/>
      <c r="AV107" s="96">
        <f t="shared" si="29"/>
        <v>720</v>
      </c>
      <c r="AW107" s="96"/>
      <c r="AX107" s="96">
        <f t="shared" si="38"/>
        <v>0</v>
      </c>
      <c r="AY107" s="96">
        <f t="shared" si="39"/>
        <v>0</v>
      </c>
      <c r="AZ107" s="96">
        <f t="shared" si="30"/>
        <v>120.96</v>
      </c>
      <c r="BA107" s="96">
        <f t="shared" si="31"/>
        <v>3628.7999999999997</v>
      </c>
      <c r="BB107" s="96"/>
      <c r="BC107" s="96"/>
      <c r="BD107" s="96"/>
      <c r="BE107" s="96">
        <f t="shared" si="40"/>
        <v>0</v>
      </c>
      <c r="BG107" s="58">
        <f t="shared" si="32"/>
        <v>4</v>
      </c>
      <c r="BH107" s="58">
        <f t="shared" si="33"/>
        <v>4</v>
      </c>
    </row>
    <row r="108" spans="1:60" s="58" customFormat="1" x14ac:dyDescent="0.45">
      <c r="A108" s="64"/>
      <c r="B108" s="48">
        <v>94</v>
      </c>
      <c r="C108" s="48"/>
      <c r="D108" s="48" t="s">
        <v>845</v>
      </c>
      <c r="E108" s="49" t="s">
        <v>846</v>
      </c>
      <c r="F108" s="2">
        <v>2</v>
      </c>
      <c r="G108" s="19" t="s">
        <v>964</v>
      </c>
      <c r="H108" s="83"/>
      <c r="I108" s="24"/>
      <c r="J108" s="24"/>
      <c r="K108" s="83"/>
      <c r="L108" s="24"/>
      <c r="M108" s="83"/>
      <c r="N108" s="83"/>
      <c r="O108" s="83">
        <f>IFERROR(VLOOKUP(L108,入力表リスト!$A$3:$B$82,2,FALSE),0)</f>
        <v>0</v>
      </c>
      <c r="P108" s="83">
        <f t="shared" si="34"/>
        <v>0</v>
      </c>
      <c r="Q108" s="83">
        <f t="shared" si="25"/>
        <v>0</v>
      </c>
      <c r="R108" s="26"/>
      <c r="S108" s="3"/>
      <c r="T108" s="83"/>
      <c r="U108" s="24"/>
      <c r="V108" s="24"/>
      <c r="W108" s="83"/>
      <c r="X108" s="22"/>
      <c r="Y108" s="83"/>
      <c r="Z108" s="83"/>
      <c r="AA108" s="83">
        <f>IFERROR(VLOOKUP(X108,入力表リスト!$A$3:$B$82,2,FALSE),0)</f>
        <v>0</v>
      </c>
      <c r="AB108" s="83">
        <f t="shared" si="35"/>
        <v>0</v>
      </c>
      <c r="AC108" s="83">
        <f t="shared" si="26"/>
        <v>0</v>
      </c>
      <c r="AD108" s="26"/>
      <c r="AE108" s="26"/>
      <c r="AF108" s="83">
        <v>1</v>
      </c>
      <c r="AG108" s="24" t="s">
        <v>1312</v>
      </c>
      <c r="AH108" s="24"/>
      <c r="AI108" s="83">
        <v>1</v>
      </c>
      <c r="AJ108" s="22" t="s">
        <v>1039</v>
      </c>
      <c r="AK108" s="83">
        <v>1</v>
      </c>
      <c r="AL108" s="83">
        <v>8760</v>
      </c>
      <c r="AM108" s="83">
        <f>IFERROR(VLOOKUP(AJ108,入力表リスト!$A$3:$B$82,2,FALSE),0)</f>
        <v>22</v>
      </c>
      <c r="AN108" s="83">
        <f t="shared" si="36"/>
        <v>192.72</v>
      </c>
      <c r="AO108" s="83">
        <f t="shared" si="27"/>
        <v>5781.6</v>
      </c>
      <c r="AP108" s="26"/>
      <c r="AQ108" s="26"/>
      <c r="AR108" s="83">
        <f t="shared" si="37"/>
        <v>192.72</v>
      </c>
      <c r="AS108" s="83">
        <f t="shared" si="28"/>
        <v>5781.6</v>
      </c>
      <c r="AT108" s="48"/>
      <c r="AU108" s="96"/>
      <c r="AV108" s="96">
        <f t="shared" si="29"/>
        <v>8760</v>
      </c>
      <c r="AW108" s="96"/>
      <c r="AX108" s="96">
        <f t="shared" si="38"/>
        <v>0</v>
      </c>
      <c r="AY108" s="96">
        <f t="shared" si="39"/>
        <v>0</v>
      </c>
      <c r="AZ108" s="96">
        <f t="shared" si="30"/>
        <v>192.72</v>
      </c>
      <c r="BA108" s="96">
        <f t="shared" si="31"/>
        <v>5781.6</v>
      </c>
      <c r="BB108" s="96"/>
      <c r="BC108" s="96"/>
      <c r="BD108" s="96"/>
      <c r="BE108" s="96">
        <f t="shared" si="40"/>
        <v>0</v>
      </c>
      <c r="BG108" s="58">
        <f t="shared" si="32"/>
        <v>1</v>
      </c>
      <c r="BH108" s="58">
        <f t="shared" si="33"/>
        <v>1</v>
      </c>
    </row>
    <row r="109" spans="1:60" s="58" customFormat="1" x14ac:dyDescent="0.45">
      <c r="A109" s="64"/>
      <c r="B109" s="48">
        <v>95</v>
      </c>
      <c r="C109" s="48"/>
      <c r="D109" s="48" t="s">
        <v>845</v>
      </c>
      <c r="E109" s="49" t="s">
        <v>846</v>
      </c>
      <c r="F109" s="2">
        <v>2</v>
      </c>
      <c r="G109" s="19" t="s">
        <v>965</v>
      </c>
      <c r="H109" s="83"/>
      <c r="I109" s="24"/>
      <c r="J109" s="24"/>
      <c r="K109" s="83"/>
      <c r="L109" s="24"/>
      <c r="M109" s="83"/>
      <c r="N109" s="83"/>
      <c r="O109" s="83">
        <f>IFERROR(VLOOKUP(L109,入力表リスト!$A$3:$B$82,2,FALSE),0)</f>
        <v>0</v>
      </c>
      <c r="P109" s="83">
        <f t="shared" si="34"/>
        <v>0</v>
      </c>
      <c r="Q109" s="83">
        <f t="shared" si="25"/>
        <v>0</v>
      </c>
      <c r="R109" s="26"/>
      <c r="S109" s="3"/>
      <c r="T109" s="83"/>
      <c r="U109" s="24"/>
      <c r="V109" s="24"/>
      <c r="W109" s="83"/>
      <c r="X109" s="22"/>
      <c r="Y109" s="83"/>
      <c r="Z109" s="83"/>
      <c r="AA109" s="83">
        <f>IFERROR(VLOOKUP(X109,入力表リスト!$A$3:$B$82,2,FALSE),0)</f>
        <v>0</v>
      </c>
      <c r="AB109" s="83">
        <f t="shared" si="35"/>
        <v>0</v>
      </c>
      <c r="AC109" s="83">
        <f t="shared" si="26"/>
        <v>0</v>
      </c>
      <c r="AD109" s="26"/>
      <c r="AE109" s="26"/>
      <c r="AF109" s="83">
        <v>54</v>
      </c>
      <c r="AG109" s="24" t="s">
        <v>908</v>
      </c>
      <c r="AH109" s="24"/>
      <c r="AI109" s="83">
        <v>27</v>
      </c>
      <c r="AJ109" s="22" t="s">
        <v>1000</v>
      </c>
      <c r="AK109" s="83">
        <v>54</v>
      </c>
      <c r="AL109" s="83">
        <v>720</v>
      </c>
      <c r="AM109" s="83">
        <f>IFERROR(VLOOKUP(AJ109,入力表リスト!$A$3:$B$82,2,FALSE),0)</f>
        <v>42</v>
      </c>
      <c r="AN109" s="83">
        <f t="shared" si="36"/>
        <v>1632.96</v>
      </c>
      <c r="AO109" s="83">
        <f t="shared" si="27"/>
        <v>48988.800000000003</v>
      </c>
      <c r="AP109" s="26"/>
      <c r="AQ109" s="26"/>
      <c r="AR109" s="83">
        <f t="shared" si="37"/>
        <v>1632.96</v>
      </c>
      <c r="AS109" s="83">
        <f t="shared" si="28"/>
        <v>48988.800000000003</v>
      </c>
      <c r="AT109" s="48"/>
      <c r="AU109" s="96"/>
      <c r="AV109" s="96">
        <f t="shared" si="29"/>
        <v>720</v>
      </c>
      <c r="AW109" s="96"/>
      <c r="AX109" s="96">
        <f t="shared" si="38"/>
        <v>0</v>
      </c>
      <c r="AY109" s="96">
        <f t="shared" si="39"/>
        <v>0</v>
      </c>
      <c r="AZ109" s="96">
        <f t="shared" si="30"/>
        <v>1632.96</v>
      </c>
      <c r="BA109" s="96">
        <f t="shared" si="31"/>
        <v>48988.800000000003</v>
      </c>
      <c r="BB109" s="96"/>
      <c r="BC109" s="96"/>
      <c r="BD109" s="96"/>
      <c r="BE109" s="96">
        <f t="shared" si="40"/>
        <v>0</v>
      </c>
      <c r="BG109" s="58">
        <f t="shared" si="32"/>
        <v>54</v>
      </c>
      <c r="BH109" s="58">
        <f t="shared" si="33"/>
        <v>54</v>
      </c>
    </row>
    <row r="110" spans="1:60" s="58" customFormat="1" x14ac:dyDescent="0.45">
      <c r="A110" s="64"/>
      <c r="B110" s="48">
        <v>96</v>
      </c>
      <c r="C110" s="48"/>
      <c r="D110" s="48" t="s">
        <v>845</v>
      </c>
      <c r="E110" s="49" t="s">
        <v>846</v>
      </c>
      <c r="F110" s="2">
        <v>2</v>
      </c>
      <c r="G110" s="19" t="s">
        <v>965</v>
      </c>
      <c r="H110" s="83"/>
      <c r="I110" s="24"/>
      <c r="J110" s="24"/>
      <c r="K110" s="83"/>
      <c r="L110" s="24"/>
      <c r="M110" s="83"/>
      <c r="N110" s="83"/>
      <c r="O110" s="83">
        <f>IFERROR(VLOOKUP(L110,入力表リスト!$A$3:$B$82,2,FALSE),0)</f>
        <v>0</v>
      </c>
      <c r="P110" s="83">
        <f t="shared" si="34"/>
        <v>0</v>
      </c>
      <c r="Q110" s="83">
        <f t="shared" si="25"/>
        <v>0</v>
      </c>
      <c r="R110" s="26"/>
      <c r="S110" s="3"/>
      <c r="T110" s="83"/>
      <c r="U110" s="24"/>
      <c r="V110" s="24"/>
      <c r="W110" s="83"/>
      <c r="X110" s="22"/>
      <c r="Y110" s="83"/>
      <c r="Z110" s="83"/>
      <c r="AA110" s="83">
        <f>IFERROR(VLOOKUP(X110,入力表リスト!$A$3:$B$82,2,FALSE),0)</f>
        <v>0</v>
      </c>
      <c r="AB110" s="83">
        <f t="shared" si="35"/>
        <v>0</v>
      </c>
      <c r="AC110" s="83">
        <f t="shared" si="26"/>
        <v>0</v>
      </c>
      <c r="AD110" s="26"/>
      <c r="AE110" s="26"/>
      <c r="AF110" s="83">
        <v>8</v>
      </c>
      <c r="AG110" s="24" t="s">
        <v>908</v>
      </c>
      <c r="AH110" s="24"/>
      <c r="AI110" s="83">
        <v>4</v>
      </c>
      <c r="AJ110" s="22" t="s">
        <v>1000</v>
      </c>
      <c r="AK110" s="83">
        <v>8</v>
      </c>
      <c r="AL110" s="83">
        <v>720</v>
      </c>
      <c r="AM110" s="83">
        <f>IFERROR(VLOOKUP(AJ110,入力表リスト!$A$3:$B$82,2,FALSE),0)</f>
        <v>42</v>
      </c>
      <c r="AN110" s="83">
        <f t="shared" si="36"/>
        <v>241.92</v>
      </c>
      <c r="AO110" s="83">
        <f t="shared" si="27"/>
        <v>7257.5999999999995</v>
      </c>
      <c r="AP110" s="26"/>
      <c r="AQ110" s="26"/>
      <c r="AR110" s="83">
        <f t="shared" si="37"/>
        <v>241.92</v>
      </c>
      <c r="AS110" s="83">
        <f t="shared" si="28"/>
        <v>7257.5999999999995</v>
      </c>
      <c r="AT110" s="48"/>
      <c r="AU110" s="96"/>
      <c r="AV110" s="96">
        <f t="shared" si="29"/>
        <v>720</v>
      </c>
      <c r="AW110" s="96"/>
      <c r="AX110" s="96">
        <f t="shared" si="38"/>
        <v>0</v>
      </c>
      <c r="AY110" s="96">
        <f t="shared" si="39"/>
        <v>0</v>
      </c>
      <c r="AZ110" s="96">
        <f t="shared" si="30"/>
        <v>241.92</v>
      </c>
      <c r="BA110" s="96">
        <f t="shared" si="31"/>
        <v>7257.5999999999995</v>
      </c>
      <c r="BB110" s="96"/>
      <c r="BC110" s="96"/>
      <c r="BD110" s="96"/>
      <c r="BE110" s="96">
        <f t="shared" si="40"/>
        <v>0</v>
      </c>
      <c r="BG110" s="58">
        <f t="shared" si="32"/>
        <v>8</v>
      </c>
      <c r="BH110" s="58">
        <f t="shared" si="33"/>
        <v>8</v>
      </c>
    </row>
    <row r="111" spans="1:60" s="58" customFormat="1" x14ac:dyDescent="0.45">
      <c r="A111" s="64"/>
      <c r="B111" s="48">
        <v>97</v>
      </c>
      <c r="C111" s="48"/>
      <c r="D111" s="48" t="s">
        <v>845</v>
      </c>
      <c r="E111" s="49" t="s">
        <v>846</v>
      </c>
      <c r="F111" s="2">
        <v>2</v>
      </c>
      <c r="G111" s="19" t="s">
        <v>965</v>
      </c>
      <c r="H111" s="83"/>
      <c r="I111" s="24"/>
      <c r="J111" s="24"/>
      <c r="K111" s="83"/>
      <c r="L111" s="24"/>
      <c r="M111" s="83"/>
      <c r="N111" s="83"/>
      <c r="O111" s="83">
        <f>IFERROR(VLOOKUP(L111,入力表リスト!$A$3:$B$82,2,FALSE),0)</f>
        <v>0</v>
      </c>
      <c r="P111" s="83">
        <f t="shared" si="34"/>
        <v>0</v>
      </c>
      <c r="Q111" s="83">
        <f t="shared" ref="Q111:Q142" si="41">P111*$AY$10</f>
        <v>0</v>
      </c>
      <c r="R111" s="26"/>
      <c r="S111" s="3"/>
      <c r="T111" s="83"/>
      <c r="U111" s="24"/>
      <c r="V111" s="24"/>
      <c r="W111" s="83"/>
      <c r="X111" s="22"/>
      <c r="Y111" s="83"/>
      <c r="Z111" s="83"/>
      <c r="AA111" s="83">
        <f>IFERROR(VLOOKUP(X111,入力表リスト!$A$3:$B$82,2,FALSE),0)</f>
        <v>0</v>
      </c>
      <c r="AB111" s="83">
        <f t="shared" si="35"/>
        <v>0</v>
      </c>
      <c r="AC111" s="83">
        <f t="shared" ref="AC111:AC142" si="42">AB111*$AY$10</f>
        <v>0</v>
      </c>
      <c r="AD111" s="26"/>
      <c r="AE111" s="26"/>
      <c r="AF111" s="83">
        <v>1</v>
      </c>
      <c r="AG111" s="24" t="s">
        <v>1315</v>
      </c>
      <c r="AH111" s="24"/>
      <c r="AI111" s="83">
        <v>1</v>
      </c>
      <c r="AJ111" s="22" t="s">
        <v>1039</v>
      </c>
      <c r="AK111" s="83">
        <v>1</v>
      </c>
      <c r="AL111" s="83">
        <v>8760</v>
      </c>
      <c r="AM111" s="83">
        <f>IFERROR(VLOOKUP(AJ111,入力表リスト!$A$3:$B$82,2,FALSE),0)</f>
        <v>22</v>
      </c>
      <c r="AN111" s="83">
        <f t="shared" si="36"/>
        <v>192.72</v>
      </c>
      <c r="AO111" s="83">
        <f t="shared" ref="AO111:AO142" si="43">AN111*$AY$10</f>
        <v>5781.6</v>
      </c>
      <c r="AP111" s="26"/>
      <c r="AQ111" s="26"/>
      <c r="AR111" s="83">
        <f t="shared" si="37"/>
        <v>192.72</v>
      </c>
      <c r="AS111" s="83">
        <f t="shared" ref="AS111:AS142" si="44">AR111*$AY$10</f>
        <v>5781.6</v>
      </c>
      <c r="AT111" s="48"/>
      <c r="AU111" s="96"/>
      <c r="AV111" s="96">
        <f t="shared" ref="AV111:AV142" si="45">N111+Z111+AL111</f>
        <v>8760</v>
      </c>
      <c r="AW111" s="96"/>
      <c r="AX111" s="96">
        <f t="shared" si="38"/>
        <v>0</v>
      </c>
      <c r="AY111" s="96">
        <f t="shared" si="39"/>
        <v>0</v>
      </c>
      <c r="AZ111" s="96">
        <f t="shared" ref="AZ111:AZ142" si="46">P111+AB111+AN111-AX111</f>
        <v>192.72</v>
      </c>
      <c r="BA111" s="96">
        <f t="shared" ref="BA111:BA142" si="47">Q111+AC111+AO111-AY111</f>
        <v>5781.6</v>
      </c>
      <c r="BB111" s="96"/>
      <c r="BC111" s="96"/>
      <c r="BD111" s="96"/>
      <c r="BE111" s="96">
        <f t="shared" si="40"/>
        <v>0</v>
      </c>
      <c r="BG111" s="58">
        <f t="shared" ref="BG111:BG142" si="48">SUM(H111,T111,AF111)</f>
        <v>1</v>
      </c>
      <c r="BH111" s="58">
        <f t="shared" ref="BH111:BH142" si="49">SUM(M111,Y111,AK111)</f>
        <v>1</v>
      </c>
    </row>
    <row r="112" spans="1:60" s="58" customFormat="1" x14ac:dyDescent="0.45">
      <c r="A112" s="64"/>
      <c r="B112" s="48">
        <v>98</v>
      </c>
      <c r="C112" s="48"/>
      <c r="D112" s="48" t="s">
        <v>845</v>
      </c>
      <c r="E112" s="49" t="s">
        <v>846</v>
      </c>
      <c r="F112" s="2">
        <v>2</v>
      </c>
      <c r="G112" s="19" t="s">
        <v>966</v>
      </c>
      <c r="H112" s="83"/>
      <c r="I112" s="24"/>
      <c r="J112" s="24"/>
      <c r="K112" s="83"/>
      <c r="L112" s="24"/>
      <c r="M112" s="83"/>
      <c r="N112" s="83"/>
      <c r="O112" s="83">
        <f>IFERROR(VLOOKUP(L112,入力表リスト!$A$3:$B$82,2,FALSE),0)</f>
        <v>0</v>
      </c>
      <c r="P112" s="83">
        <f t="shared" si="34"/>
        <v>0</v>
      </c>
      <c r="Q112" s="83">
        <f t="shared" si="41"/>
        <v>0</v>
      </c>
      <c r="R112" s="26"/>
      <c r="S112" s="3"/>
      <c r="T112" s="83"/>
      <c r="U112" s="24"/>
      <c r="V112" s="24"/>
      <c r="W112" s="83"/>
      <c r="X112" s="22"/>
      <c r="Y112" s="83"/>
      <c r="Z112" s="83"/>
      <c r="AA112" s="83">
        <f>IFERROR(VLOOKUP(X112,入力表リスト!$A$3:$B$82,2,FALSE),0)</f>
        <v>0</v>
      </c>
      <c r="AB112" s="83">
        <f t="shared" si="35"/>
        <v>0</v>
      </c>
      <c r="AC112" s="83">
        <f t="shared" si="42"/>
        <v>0</v>
      </c>
      <c r="AD112" s="26"/>
      <c r="AE112" s="26"/>
      <c r="AF112" s="83">
        <v>54</v>
      </c>
      <c r="AG112" s="24" t="s">
        <v>908</v>
      </c>
      <c r="AH112" s="24"/>
      <c r="AI112" s="83">
        <v>27</v>
      </c>
      <c r="AJ112" s="22" t="s">
        <v>1000</v>
      </c>
      <c r="AK112" s="83">
        <v>54</v>
      </c>
      <c r="AL112" s="83">
        <v>720</v>
      </c>
      <c r="AM112" s="83">
        <f>IFERROR(VLOOKUP(AJ112,入力表リスト!$A$3:$B$82,2,FALSE),0)</f>
        <v>42</v>
      </c>
      <c r="AN112" s="83">
        <f t="shared" si="36"/>
        <v>1632.96</v>
      </c>
      <c r="AO112" s="83">
        <f t="shared" si="43"/>
        <v>48988.800000000003</v>
      </c>
      <c r="AP112" s="26"/>
      <c r="AQ112" s="26"/>
      <c r="AR112" s="83">
        <f t="shared" si="37"/>
        <v>1632.96</v>
      </c>
      <c r="AS112" s="83">
        <f t="shared" si="44"/>
        <v>48988.800000000003</v>
      </c>
      <c r="AT112" s="48"/>
      <c r="AU112" s="96"/>
      <c r="AV112" s="96">
        <f t="shared" si="45"/>
        <v>720</v>
      </c>
      <c r="AW112" s="96"/>
      <c r="AX112" s="96">
        <f t="shared" si="38"/>
        <v>0</v>
      </c>
      <c r="AY112" s="96">
        <f t="shared" si="39"/>
        <v>0</v>
      </c>
      <c r="AZ112" s="96">
        <f t="shared" si="46"/>
        <v>1632.96</v>
      </c>
      <c r="BA112" s="96">
        <f t="shared" si="47"/>
        <v>48988.800000000003</v>
      </c>
      <c r="BB112" s="96"/>
      <c r="BC112" s="96"/>
      <c r="BD112" s="96"/>
      <c r="BE112" s="96">
        <f t="shared" si="40"/>
        <v>0</v>
      </c>
      <c r="BG112" s="58">
        <f t="shared" si="48"/>
        <v>54</v>
      </c>
      <c r="BH112" s="58">
        <f t="shared" si="49"/>
        <v>54</v>
      </c>
    </row>
    <row r="113" spans="1:64" s="58" customFormat="1" x14ac:dyDescent="0.45">
      <c r="A113" s="64"/>
      <c r="B113" s="48">
        <v>99</v>
      </c>
      <c r="C113" s="48"/>
      <c r="D113" s="48" t="s">
        <v>845</v>
      </c>
      <c r="E113" s="49" t="s">
        <v>846</v>
      </c>
      <c r="F113" s="2">
        <v>2</v>
      </c>
      <c r="G113" s="19" t="s">
        <v>966</v>
      </c>
      <c r="H113" s="83"/>
      <c r="I113" s="24"/>
      <c r="J113" s="24"/>
      <c r="K113" s="83"/>
      <c r="L113" s="24"/>
      <c r="M113" s="83"/>
      <c r="N113" s="83"/>
      <c r="O113" s="83">
        <f>IFERROR(VLOOKUP(L113,入力表リスト!$A$3:$B$82,2,FALSE),0)</f>
        <v>0</v>
      </c>
      <c r="P113" s="83">
        <f t="shared" si="34"/>
        <v>0</v>
      </c>
      <c r="Q113" s="83">
        <f t="shared" si="41"/>
        <v>0</v>
      </c>
      <c r="R113" s="26"/>
      <c r="S113" s="3"/>
      <c r="T113" s="83"/>
      <c r="U113" s="24"/>
      <c r="V113" s="24"/>
      <c r="W113" s="83"/>
      <c r="X113" s="22"/>
      <c r="Y113" s="83"/>
      <c r="Z113" s="83"/>
      <c r="AA113" s="83">
        <f>IFERROR(VLOOKUP(X113,入力表リスト!$A$3:$B$82,2,FALSE),0)</f>
        <v>0</v>
      </c>
      <c r="AB113" s="83">
        <f t="shared" si="35"/>
        <v>0</v>
      </c>
      <c r="AC113" s="83">
        <f t="shared" si="42"/>
        <v>0</v>
      </c>
      <c r="AD113" s="26"/>
      <c r="AE113" s="26"/>
      <c r="AF113" s="83">
        <v>8</v>
      </c>
      <c r="AG113" s="24" t="s">
        <v>908</v>
      </c>
      <c r="AH113" s="24"/>
      <c r="AI113" s="83">
        <v>4</v>
      </c>
      <c r="AJ113" s="22" t="s">
        <v>1000</v>
      </c>
      <c r="AK113" s="83">
        <v>8</v>
      </c>
      <c r="AL113" s="83">
        <v>720</v>
      </c>
      <c r="AM113" s="83">
        <f>IFERROR(VLOOKUP(AJ113,入力表リスト!$A$3:$B$82,2,FALSE),0)</f>
        <v>42</v>
      </c>
      <c r="AN113" s="83">
        <f t="shared" si="36"/>
        <v>241.92</v>
      </c>
      <c r="AO113" s="83">
        <f t="shared" si="43"/>
        <v>7257.5999999999995</v>
      </c>
      <c r="AP113" s="26"/>
      <c r="AQ113" s="26"/>
      <c r="AR113" s="83">
        <f t="shared" si="37"/>
        <v>241.92</v>
      </c>
      <c r="AS113" s="83">
        <f t="shared" si="44"/>
        <v>7257.5999999999995</v>
      </c>
      <c r="AT113" s="48"/>
      <c r="AU113" s="96"/>
      <c r="AV113" s="96">
        <f t="shared" si="45"/>
        <v>720</v>
      </c>
      <c r="AW113" s="96"/>
      <c r="AX113" s="96">
        <f t="shared" si="38"/>
        <v>0</v>
      </c>
      <c r="AY113" s="96">
        <f t="shared" si="39"/>
        <v>0</v>
      </c>
      <c r="AZ113" s="96">
        <f t="shared" si="46"/>
        <v>241.92</v>
      </c>
      <c r="BA113" s="96">
        <f t="shared" si="47"/>
        <v>7257.5999999999995</v>
      </c>
      <c r="BB113" s="96"/>
      <c r="BC113" s="96"/>
      <c r="BD113" s="96"/>
      <c r="BE113" s="96">
        <f t="shared" si="40"/>
        <v>0</v>
      </c>
      <c r="BG113" s="58">
        <f t="shared" si="48"/>
        <v>8</v>
      </c>
      <c r="BH113" s="58">
        <f t="shared" si="49"/>
        <v>8</v>
      </c>
    </row>
    <row r="114" spans="1:64" s="58" customFormat="1" x14ac:dyDescent="0.45">
      <c r="A114" s="64"/>
      <c r="B114" s="48">
        <v>100</v>
      </c>
      <c r="C114" s="48"/>
      <c r="D114" s="48" t="s">
        <v>845</v>
      </c>
      <c r="E114" s="49" t="s">
        <v>846</v>
      </c>
      <c r="F114" s="2">
        <v>2</v>
      </c>
      <c r="G114" s="19" t="s">
        <v>966</v>
      </c>
      <c r="H114" s="83"/>
      <c r="I114" s="24"/>
      <c r="J114" s="24"/>
      <c r="K114" s="83"/>
      <c r="L114" s="24"/>
      <c r="M114" s="83"/>
      <c r="N114" s="83"/>
      <c r="O114" s="83">
        <f>IFERROR(VLOOKUP(L114,入力表リスト!$A$3:$B$82,2,FALSE),0)</f>
        <v>0</v>
      </c>
      <c r="P114" s="83">
        <f t="shared" si="34"/>
        <v>0</v>
      </c>
      <c r="Q114" s="83">
        <f t="shared" si="41"/>
        <v>0</v>
      </c>
      <c r="R114" s="26"/>
      <c r="S114" s="3"/>
      <c r="T114" s="83"/>
      <c r="U114" s="24"/>
      <c r="V114" s="24"/>
      <c r="W114" s="83"/>
      <c r="X114" s="22"/>
      <c r="Y114" s="83"/>
      <c r="Z114" s="83"/>
      <c r="AA114" s="83">
        <f>IFERROR(VLOOKUP(X114,入力表リスト!$A$3:$B$82,2,FALSE),0)</f>
        <v>0</v>
      </c>
      <c r="AB114" s="83">
        <f t="shared" si="35"/>
        <v>0</v>
      </c>
      <c r="AC114" s="83">
        <f t="shared" si="42"/>
        <v>0</v>
      </c>
      <c r="AD114" s="26"/>
      <c r="AE114" s="26"/>
      <c r="AF114" s="83">
        <v>1</v>
      </c>
      <c r="AG114" s="24" t="s">
        <v>1315</v>
      </c>
      <c r="AH114" s="24"/>
      <c r="AI114" s="83">
        <v>1</v>
      </c>
      <c r="AJ114" s="22" t="s">
        <v>1039</v>
      </c>
      <c r="AK114" s="83">
        <v>1</v>
      </c>
      <c r="AL114" s="83">
        <v>8760</v>
      </c>
      <c r="AM114" s="83">
        <f>IFERROR(VLOOKUP(AJ114,入力表リスト!$A$3:$B$82,2,FALSE),0)</f>
        <v>22</v>
      </c>
      <c r="AN114" s="83">
        <f t="shared" si="36"/>
        <v>192.72</v>
      </c>
      <c r="AO114" s="83">
        <f t="shared" si="43"/>
        <v>5781.6</v>
      </c>
      <c r="AP114" s="26"/>
      <c r="AQ114" s="26"/>
      <c r="AR114" s="83">
        <f t="shared" si="37"/>
        <v>192.72</v>
      </c>
      <c r="AS114" s="83">
        <f t="shared" si="44"/>
        <v>5781.6</v>
      </c>
      <c r="AT114" s="48"/>
      <c r="AU114" s="96"/>
      <c r="AV114" s="96">
        <f t="shared" si="45"/>
        <v>8760</v>
      </c>
      <c r="AW114" s="96"/>
      <c r="AX114" s="96">
        <f t="shared" si="38"/>
        <v>0</v>
      </c>
      <c r="AY114" s="96">
        <f t="shared" si="39"/>
        <v>0</v>
      </c>
      <c r="AZ114" s="96">
        <f t="shared" si="46"/>
        <v>192.72</v>
      </c>
      <c r="BA114" s="96">
        <f t="shared" si="47"/>
        <v>5781.6</v>
      </c>
      <c r="BB114" s="96"/>
      <c r="BC114" s="96"/>
      <c r="BD114" s="96"/>
      <c r="BE114" s="96">
        <f t="shared" si="40"/>
        <v>0</v>
      </c>
      <c r="BG114" s="58">
        <f t="shared" si="48"/>
        <v>1</v>
      </c>
      <c r="BH114" s="58">
        <f t="shared" si="49"/>
        <v>1</v>
      </c>
    </row>
    <row r="115" spans="1:64" s="58" customFormat="1" x14ac:dyDescent="0.45">
      <c r="A115" s="64"/>
      <c r="B115" s="48">
        <v>101</v>
      </c>
      <c r="C115" s="48"/>
      <c r="D115" s="48" t="s">
        <v>845</v>
      </c>
      <c r="E115" s="49" t="s">
        <v>846</v>
      </c>
      <c r="F115" s="2">
        <v>2</v>
      </c>
      <c r="G115" s="19" t="s">
        <v>955</v>
      </c>
      <c r="H115" s="83"/>
      <c r="I115" s="24"/>
      <c r="J115" s="24"/>
      <c r="K115" s="83"/>
      <c r="L115" s="24"/>
      <c r="M115" s="83"/>
      <c r="N115" s="83"/>
      <c r="O115" s="83">
        <f>IFERROR(VLOOKUP(L115,入力表リスト!$A$3:$B$82,2,FALSE),0)</f>
        <v>0</v>
      </c>
      <c r="P115" s="83">
        <f t="shared" si="34"/>
        <v>0</v>
      </c>
      <c r="Q115" s="83">
        <f t="shared" si="41"/>
        <v>0</v>
      </c>
      <c r="R115" s="26"/>
      <c r="S115" s="3"/>
      <c r="T115" s="83"/>
      <c r="U115" s="24"/>
      <c r="V115" s="24"/>
      <c r="W115" s="83"/>
      <c r="X115" s="22"/>
      <c r="Y115" s="83"/>
      <c r="Z115" s="83"/>
      <c r="AA115" s="83">
        <f>IFERROR(VLOOKUP(X115,入力表リスト!$A$3:$B$82,2,FALSE),0)</f>
        <v>0</v>
      </c>
      <c r="AB115" s="83">
        <f t="shared" si="35"/>
        <v>0</v>
      </c>
      <c r="AC115" s="83">
        <f t="shared" si="42"/>
        <v>0</v>
      </c>
      <c r="AD115" s="26"/>
      <c r="AE115" s="26"/>
      <c r="AF115" s="83">
        <v>8</v>
      </c>
      <c r="AG115" s="24" t="s">
        <v>908</v>
      </c>
      <c r="AH115" s="24"/>
      <c r="AI115" s="83">
        <v>4</v>
      </c>
      <c r="AJ115" s="22" t="s">
        <v>1000</v>
      </c>
      <c r="AK115" s="83">
        <v>8</v>
      </c>
      <c r="AL115" s="83">
        <v>0</v>
      </c>
      <c r="AM115" s="83">
        <f>IFERROR(VLOOKUP(AJ115,入力表リスト!$A$3:$B$82,2,FALSE),0)</f>
        <v>42</v>
      </c>
      <c r="AN115" s="83">
        <f t="shared" si="36"/>
        <v>0</v>
      </c>
      <c r="AO115" s="83">
        <f t="shared" si="43"/>
        <v>0</v>
      </c>
      <c r="AP115" s="26"/>
      <c r="AQ115" s="26"/>
      <c r="AR115" s="83">
        <f t="shared" si="37"/>
        <v>0</v>
      </c>
      <c r="AS115" s="83">
        <f t="shared" si="44"/>
        <v>0</v>
      </c>
      <c r="AT115" s="48"/>
      <c r="AU115" s="96"/>
      <c r="AV115" s="96">
        <f t="shared" si="45"/>
        <v>0</v>
      </c>
      <c r="AW115" s="96"/>
      <c r="AX115" s="96">
        <f t="shared" si="38"/>
        <v>0</v>
      </c>
      <c r="AY115" s="96">
        <f t="shared" si="39"/>
        <v>0</v>
      </c>
      <c r="AZ115" s="96">
        <f t="shared" si="46"/>
        <v>0</v>
      </c>
      <c r="BA115" s="96">
        <f t="shared" si="47"/>
        <v>0</v>
      </c>
      <c r="BB115" s="96"/>
      <c r="BC115" s="96"/>
      <c r="BD115" s="96"/>
      <c r="BE115" s="96">
        <f t="shared" si="40"/>
        <v>0</v>
      </c>
      <c r="BG115" s="58">
        <f t="shared" si="48"/>
        <v>8</v>
      </c>
      <c r="BH115" s="58">
        <f t="shared" si="49"/>
        <v>8</v>
      </c>
    </row>
    <row r="116" spans="1:64" s="58" customFormat="1" x14ac:dyDescent="0.45">
      <c r="A116" s="64"/>
      <c r="B116" s="48">
        <v>102</v>
      </c>
      <c r="C116" s="48"/>
      <c r="D116" s="48" t="s">
        <v>845</v>
      </c>
      <c r="E116" s="49" t="s">
        <v>846</v>
      </c>
      <c r="F116" s="2">
        <v>2</v>
      </c>
      <c r="G116" s="19" t="s">
        <v>955</v>
      </c>
      <c r="H116" s="83"/>
      <c r="I116" s="24"/>
      <c r="J116" s="24"/>
      <c r="K116" s="83"/>
      <c r="L116" s="24"/>
      <c r="M116" s="83"/>
      <c r="N116" s="83"/>
      <c r="O116" s="83">
        <f>IFERROR(VLOOKUP(L116,入力表リスト!$A$3:$B$82,2,FALSE),0)</f>
        <v>0</v>
      </c>
      <c r="P116" s="83">
        <f t="shared" si="34"/>
        <v>0</v>
      </c>
      <c r="Q116" s="83">
        <f t="shared" si="41"/>
        <v>0</v>
      </c>
      <c r="R116" s="26"/>
      <c r="S116" s="3"/>
      <c r="T116" s="83"/>
      <c r="U116" s="24"/>
      <c r="V116" s="24"/>
      <c r="W116" s="83"/>
      <c r="X116" s="22"/>
      <c r="Y116" s="83"/>
      <c r="Z116" s="83"/>
      <c r="AA116" s="83">
        <f>IFERROR(VLOOKUP(X116,入力表リスト!$A$3:$B$82,2,FALSE),0)</f>
        <v>0</v>
      </c>
      <c r="AB116" s="83">
        <f t="shared" si="35"/>
        <v>0</v>
      </c>
      <c r="AC116" s="83">
        <f t="shared" si="42"/>
        <v>0</v>
      </c>
      <c r="AD116" s="26"/>
      <c r="AE116" s="26"/>
      <c r="AF116" s="83">
        <v>8</v>
      </c>
      <c r="AG116" s="24" t="s">
        <v>908</v>
      </c>
      <c r="AH116" s="24"/>
      <c r="AI116" s="83">
        <v>4</v>
      </c>
      <c r="AJ116" s="22" t="s">
        <v>1000</v>
      </c>
      <c r="AK116" s="83">
        <v>8</v>
      </c>
      <c r="AL116" s="83">
        <v>0</v>
      </c>
      <c r="AM116" s="83">
        <f>IFERROR(VLOOKUP(AJ116,入力表リスト!$A$3:$B$82,2,FALSE),0)</f>
        <v>42</v>
      </c>
      <c r="AN116" s="83">
        <f t="shared" si="36"/>
        <v>0</v>
      </c>
      <c r="AO116" s="83">
        <f t="shared" si="43"/>
        <v>0</v>
      </c>
      <c r="AP116" s="26"/>
      <c r="AQ116" s="26"/>
      <c r="AR116" s="83">
        <f t="shared" si="37"/>
        <v>0</v>
      </c>
      <c r="AS116" s="83">
        <f t="shared" si="44"/>
        <v>0</v>
      </c>
      <c r="AT116" s="48"/>
      <c r="AU116" s="96"/>
      <c r="AV116" s="96">
        <f t="shared" si="45"/>
        <v>0</v>
      </c>
      <c r="AW116" s="96"/>
      <c r="AX116" s="96">
        <f t="shared" si="38"/>
        <v>0</v>
      </c>
      <c r="AY116" s="96">
        <f t="shared" si="39"/>
        <v>0</v>
      </c>
      <c r="AZ116" s="96">
        <f t="shared" si="46"/>
        <v>0</v>
      </c>
      <c r="BA116" s="96">
        <f t="shared" si="47"/>
        <v>0</v>
      </c>
      <c r="BB116" s="96"/>
      <c r="BC116" s="96"/>
      <c r="BD116" s="96"/>
      <c r="BE116" s="96">
        <f t="shared" si="40"/>
        <v>0</v>
      </c>
      <c r="BG116" s="58">
        <f t="shared" si="48"/>
        <v>8</v>
      </c>
      <c r="BH116" s="58">
        <f t="shared" si="49"/>
        <v>8</v>
      </c>
    </row>
    <row r="117" spans="1:64" s="58" customFormat="1" x14ac:dyDescent="0.45">
      <c r="A117" s="64"/>
      <c r="B117" s="48">
        <v>103</v>
      </c>
      <c r="C117" s="48"/>
      <c r="D117" s="48" t="s">
        <v>845</v>
      </c>
      <c r="E117" s="49" t="s">
        <v>846</v>
      </c>
      <c r="F117" s="2">
        <v>2</v>
      </c>
      <c r="G117" s="19" t="s">
        <v>907</v>
      </c>
      <c r="H117" s="83"/>
      <c r="I117" s="24"/>
      <c r="J117" s="24"/>
      <c r="K117" s="83"/>
      <c r="L117" s="24"/>
      <c r="M117" s="83"/>
      <c r="N117" s="83"/>
      <c r="O117" s="83">
        <f>IFERROR(VLOOKUP(L117,入力表リスト!$A$3:$B$82,2,FALSE),0)</f>
        <v>0</v>
      </c>
      <c r="P117" s="83">
        <f t="shared" si="34"/>
        <v>0</v>
      </c>
      <c r="Q117" s="83">
        <f t="shared" si="41"/>
        <v>0</v>
      </c>
      <c r="R117" s="26"/>
      <c r="S117" s="3"/>
      <c r="T117" s="83"/>
      <c r="U117" s="24"/>
      <c r="V117" s="24"/>
      <c r="W117" s="83"/>
      <c r="X117" s="22"/>
      <c r="Y117" s="83"/>
      <c r="Z117" s="83"/>
      <c r="AA117" s="83">
        <f>IFERROR(VLOOKUP(X117,入力表リスト!$A$3:$B$82,2,FALSE),0)</f>
        <v>0</v>
      </c>
      <c r="AB117" s="83">
        <f t="shared" si="35"/>
        <v>0</v>
      </c>
      <c r="AC117" s="83">
        <f t="shared" si="42"/>
        <v>0</v>
      </c>
      <c r="AD117" s="26"/>
      <c r="AE117" s="26"/>
      <c r="AF117" s="83">
        <v>1</v>
      </c>
      <c r="AG117" s="24" t="s">
        <v>967</v>
      </c>
      <c r="AH117" s="24"/>
      <c r="AI117" s="83">
        <v>1</v>
      </c>
      <c r="AJ117" s="22" t="s">
        <v>1000</v>
      </c>
      <c r="AK117" s="83">
        <v>1</v>
      </c>
      <c r="AL117" s="83">
        <v>240</v>
      </c>
      <c r="AM117" s="83">
        <f>IFERROR(VLOOKUP(AJ117,入力表リスト!$A$3:$B$82,2,FALSE),0)</f>
        <v>42</v>
      </c>
      <c r="AN117" s="83">
        <f t="shared" si="36"/>
        <v>10.08</v>
      </c>
      <c r="AO117" s="83">
        <f t="shared" si="43"/>
        <v>302.39999999999998</v>
      </c>
      <c r="AP117" s="26"/>
      <c r="AQ117" s="26"/>
      <c r="AR117" s="83">
        <f t="shared" si="37"/>
        <v>10.08</v>
      </c>
      <c r="AS117" s="83">
        <f t="shared" si="44"/>
        <v>302.39999999999998</v>
      </c>
      <c r="AT117" s="48"/>
      <c r="AU117" s="96"/>
      <c r="AV117" s="96">
        <f t="shared" si="45"/>
        <v>240</v>
      </c>
      <c r="AW117" s="96"/>
      <c r="AX117" s="96">
        <f t="shared" si="38"/>
        <v>0</v>
      </c>
      <c r="AY117" s="96">
        <f t="shared" si="39"/>
        <v>0</v>
      </c>
      <c r="AZ117" s="96">
        <f t="shared" si="46"/>
        <v>10.08</v>
      </c>
      <c r="BA117" s="96">
        <f t="shared" si="47"/>
        <v>302.39999999999998</v>
      </c>
      <c r="BB117" s="96"/>
      <c r="BC117" s="96"/>
      <c r="BD117" s="96"/>
      <c r="BE117" s="96">
        <f t="shared" si="40"/>
        <v>0</v>
      </c>
      <c r="BG117" s="58">
        <f t="shared" si="48"/>
        <v>1</v>
      </c>
      <c r="BH117" s="58">
        <f t="shared" si="49"/>
        <v>1</v>
      </c>
    </row>
    <row r="118" spans="1:64" s="58" customFormat="1" x14ac:dyDescent="0.45">
      <c r="A118" s="64"/>
      <c r="B118" s="48">
        <v>104</v>
      </c>
      <c r="C118" s="48"/>
      <c r="D118" s="48" t="s">
        <v>845</v>
      </c>
      <c r="E118" s="49" t="s">
        <v>846</v>
      </c>
      <c r="F118" s="2">
        <v>2</v>
      </c>
      <c r="G118" s="19" t="s">
        <v>907</v>
      </c>
      <c r="H118" s="83"/>
      <c r="I118" s="24"/>
      <c r="J118" s="24"/>
      <c r="K118" s="83"/>
      <c r="L118" s="24"/>
      <c r="M118" s="83"/>
      <c r="N118" s="83"/>
      <c r="O118" s="83">
        <f>IFERROR(VLOOKUP(L118,入力表リスト!$A$3:$B$82,2,FALSE),0)</f>
        <v>0</v>
      </c>
      <c r="P118" s="83">
        <f t="shared" si="34"/>
        <v>0</v>
      </c>
      <c r="Q118" s="83">
        <f t="shared" si="41"/>
        <v>0</v>
      </c>
      <c r="R118" s="26"/>
      <c r="S118" s="3"/>
      <c r="T118" s="83"/>
      <c r="U118" s="24"/>
      <c r="V118" s="24"/>
      <c r="W118" s="83"/>
      <c r="X118" s="22"/>
      <c r="Y118" s="83"/>
      <c r="Z118" s="83"/>
      <c r="AA118" s="83">
        <f>IFERROR(VLOOKUP(X118,入力表リスト!$A$3:$B$82,2,FALSE),0)</f>
        <v>0</v>
      </c>
      <c r="AB118" s="83">
        <f t="shared" si="35"/>
        <v>0</v>
      </c>
      <c r="AC118" s="83">
        <f t="shared" si="42"/>
        <v>0</v>
      </c>
      <c r="AD118" s="26"/>
      <c r="AE118" s="26"/>
      <c r="AF118" s="83">
        <v>1</v>
      </c>
      <c r="AG118" s="24" t="s">
        <v>1312</v>
      </c>
      <c r="AH118" s="24"/>
      <c r="AI118" s="83">
        <v>1</v>
      </c>
      <c r="AJ118" s="22" t="s">
        <v>1039</v>
      </c>
      <c r="AK118" s="83">
        <v>1</v>
      </c>
      <c r="AL118" s="83">
        <v>240</v>
      </c>
      <c r="AM118" s="83">
        <f>IFERROR(VLOOKUP(AJ118,入力表リスト!$A$3:$B$82,2,FALSE),0)</f>
        <v>22</v>
      </c>
      <c r="AN118" s="83">
        <f t="shared" si="36"/>
        <v>5.28</v>
      </c>
      <c r="AO118" s="83">
        <f t="shared" si="43"/>
        <v>158.4</v>
      </c>
      <c r="AP118" s="26"/>
      <c r="AQ118" s="26"/>
      <c r="AR118" s="83">
        <f t="shared" si="37"/>
        <v>5.28</v>
      </c>
      <c r="AS118" s="83">
        <f t="shared" si="44"/>
        <v>158.4</v>
      </c>
      <c r="AT118" s="48"/>
      <c r="AU118" s="96"/>
      <c r="AV118" s="96">
        <f t="shared" si="45"/>
        <v>240</v>
      </c>
      <c r="AW118" s="96"/>
      <c r="AX118" s="96">
        <f t="shared" si="38"/>
        <v>0</v>
      </c>
      <c r="AY118" s="96">
        <f t="shared" si="39"/>
        <v>0</v>
      </c>
      <c r="AZ118" s="96">
        <f t="shared" si="46"/>
        <v>5.28</v>
      </c>
      <c r="BA118" s="96">
        <f t="shared" si="47"/>
        <v>158.4</v>
      </c>
      <c r="BB118" s="96"/>
      <c r="BC118" s="96"/>
      <c r="BD118" s="96"/>
      <c r="BE118" s="96">
        <f t="shared" si="40"/>
        <v>0</v>
      </c>
      <c r="BG118" s="58">
        <f t="shared" si="48"/>
        <v>1</v>
      </c>
      <c r="BH118" s="58">
        <f t="shared" si="49"/>
        <v>1</v>
      </c>
    </row>
    <row r="119" spans="1:64" s="60" customFormat="1" x14ac:dyDescent="0.45">
      <c r="A119" s="64"/>
      <c r="B119" s="48">
        <v>105</v>
      </c>
      <c r="C119" s="48"/>
      <c r="D119" s="48" t="s">
        <v>845</v>
      </c>
      <c r="E119" s="49" t="s">
        <v>846</v>
      </c>
      <c r="F119" s="2">
        <v>2</v>
      </c>
      <c r="G119" s="19" t="s">
        <v>968</v>
      </c>
      <c r="H119" s="83"/>
      <c r="I119" s="24"/>
      <c r="J119" s="24"/>
      <c r="K119" s="83"/>
      <c r="L119" s="24"/>
      <c r="M119" s="83"/>
      <c r="N119" s="83"/>
      <c r="O119" s="83">
        <f>IFERROR(VLOOKUP(L119,入力表リスト!$A$3:$B$82,2,FALSE),0)</f>
        <v>0</v>
      </c>
      <c r="P119" s="83">
        <f t="shared" si="34"/>
        <v>0</v>
      </c>
      <c r="Q119" s="83">
        <f t="shared" si="41"/>
        <v>0</v>
      </c>
      <c r="R119" s="26"/>
      <c r="S119" s="3"/>
      <c r="T119" s="83"/>
      <c r="U119" s="24"/>
      <c r="V119" s="24"/>
      <c r="W119" s="83"/>
      <c r="X119" s="22"/>
      <c r="Y119" s="83"/>
      <c r="Z119" s="83"/>
      <c r="AA119" s="83">
        <f>IFERROR(VLOOKUP(X119,入力表リスト!$A$3:$B$82,2,FALSE),0)</f>
        <v>0</v>
      </c>
      <c r="AB119" s="83">
        <f t="shared" si="35"/>
        <v>0</v>
      </c>
      <c r="AC119" s="83">
        <f t="shared" si="42"/>
        <v>0</v>
      </c>
      <c r="AD119" s="26"/>
      <c r="AE119" s="26"/>
      <c r="AF119" s="83">
        <v>1</v>
      </c>
      <c r="AG119" s="24" t="s">
        <v>967</v>
      </c>
      <c r="AH119" s="24"/>
      <c r="AI119" s="83">
        <v>1</v>
      </c>
      <c r="AJ119" s="22" t="s">
        <v>1000</v>
      </c>
      <c r="AK119" s="83">
        <v>1</v>
      </c>
      <c r="AL119" s="83">
        <v>240</v>
      </c>
      <c r="AM119" s="83">
        <f>IFERROR(VLOOKUP(AJ119,入力表リスト!$A$3:$B$82,2,FALSE),0)</f>
        <v>42</v>
      </c>
      <c r="AN119" s="83">
        <f t="shared" si="36"/>
        <v>10.08</v>
      </c>
      <c r="AO119" s="83">
        <f t="shared" si="43"/>
        <v>302.39999999999998</v>
      </c>
      <c r="AP119" s="26"/>
      <c r="AQ119" s="26"/>
      <c r="AR119" s="83">
        <f t="shared" si="37"/>
        <v>10.08</v>
      </c>
      <c r="AS119" s="83">
        <f t="shared" si="44"/>
        <v>302.39999999999998</v>
      </c>
      <c r="AT119" s="48"/>
      <c r="AU119" s="96"/>
      <c r="AV119" s="96">
        <f t="shared" si="45"/>
        <v>240</v>
      </c>
      <c r="AW119" s="96"/>
      <c r="AX119" s="96">
        <f t="shared" si="38"/>
        <v>0</v>
      </c>
      <c r="AY119" s="96">
        <f t="shared" si="39"/>
        <v>0</v>
      </c>
      <c r="AZ119" s="96">
        <f t="shared" si="46"/>
        <v>10.08</v>
      </c>
      <c r="BA119" s="96">
        <f t="shared" si="47"/>
        <v>302.39999999999998</v>
      </c>
      <c r="BB119" s="96"/>
      <c r="BC119" s="96"/>
      <c r="BD119" s="96"/>
      <c r="BE119" s="96">
        <f t="shared" si="40"/>
        <v>0</v>
      </c>
      <c r="BG119" s="58">
        <f t="shared" si="48"/>
        <v>1</v>
      </c>
      <c r="BH119" s="58">
        <f t="shared" si="49"/>
        <v>1</v>
      </c>
      <c r="BI119" s="58"/>
      <c r="BK119" s="58"/>
      <c r="BL119" s="58"/>
    </row>
    <row r="120" spans="1:64" s="60" customFormat="1" x14ac:dyDescent="0.45">
      <c r="A120" s="64"/>
      <c r="B120" s="48">
        <v>106</v>
      </c>
      <c r="C120" s="48"/>
      <c r="D120" s="48" t="s">
        <v>845</v>
      </c>
      <c r="E120" s="49" t="s">
        <v>846</v>
      </c>
      <c r="F120" s="2">
        <v>2</v>
      </c>
      <c r="G120" s="19" t="s">
        <v>968</v>
      </c>
      <c r="H120" s="83"/>
      <c r="I120" s="24"/>
      <c r="J120" s="24"/>
      <c r="K120" s="83"/>
      <c r="L120" s="24"/>
      <c r="M120" s="83"/>
      <c r="N120" s="83"/>
      <c r="O120" s="83">
        <f>IFERROR(VLOOKUP(L120,入力表リスト!$A$3:$B$82,2,FALSE),0)</f>
        <v>0</v>
      </c>
      <c r="P120" s="83">
        <f t="shared" si="34"/>
        <v>0</v>
      </c>
      <c r="Q120" s="83">
        <f t="shared" si="41"/>
        <v>0</v>
      </c>
      <c r="R120" s="26"/>
      <c r="S120" s="3"/>
      <c r="T120" s="83"/>
      <c r="U120" s="24"/>
      <c r="V120" s="24"/>
      <c r="W120" s="83"/>
      <c r="X120" s="22"/>
      <c r="Y120" s="83"/>
      <c r="Z120" s="83"/>
      <c r="AA120" s="83">
        <f>IFERROR(VLOOKUP(X120,入力表リスト!$A$3:$B$82,2,FALSE),0)</f>
        <v>0</v>
      </c>
      <c r="AB120" s="83">
        <f t="shared" si="35"/>
        <v>0</v>
      </c>
      <c r="AC120" s="83">
        <f t="shared" si="42"/>
        <v>0</v>
      </c>
      <c r="AD120" s="26"/>
      <c r="AE120" s="26"/>
      <c r="AF120" s="83">
        <v>2</v>
      </c>
      <c r="AG120" s="24" t="s">
        <v>1312</v>
      </c>
      <c r="AH120" s="24"/>
      <c r="AI120" s="83">
        <v>2</v>
      </c>
      <c r="AJ120" s="22" t="s">
        <v>1039</v>
      </c>
      <c r="AK120" s="83">
        <v>2</v>
      </c>
      <c r="AL120" s="83">
        <v>240</v>
      </c>
      <c r="AM120" s="83">
        <f>IFERROR(VLOOKUP(AJ120,入力表リスト!$A$3:$B$82,2,FALSE),0)</f>
        <v>22</v>
      </c>
      <c r="AN120" s="83">
        <f t="shared" si="36"/>
        <v>10.56</v>
      </c>
      <c r="AO120" s="83">
        <f t="shared" si="43"/>
        <v>316.8</v>
      </c>
      <c r="AP120" s="26"/>
      <c r="AQ120" s="26"/>
      <c r="AR120" s="83">
        <f t="shared" si="37"/>
        <v>10.56</v>
      </c>
      <c r="AS120" s="83">
        <f t="shared" si="44"/>
        <v>316.8</v>
      </c>
      <c r="AT120" s="48"/>
      <c r="AU120" s="96"/>
      <c r="AV120" s="96">
        <f t="shared" si="45"/>
        <v>240</v>
      </c>
      <c r="AW120" s="96"/>
      <c r="AX120" s="96">
        <f t="shared" si="38"/>
        <v>0</v>
      </c>
      <c r="AY120" s="96">
        <f t="shared" si="39"/>
        <v>0</v>
      </c>
      <c r="AZ120" s="96">
        <f t="shared" si="46"/>
        <v>10.56</v>
      </c>
      <c r="BA120" s="96">
        <f t="shared" si="47"/>
        <v>316.8</v>
      </c>
      <c r="BB120" s="96"/>
      <c r="BC120" s="96"/>
      <c r="BD120" s="96"/>
      <c r="BE120" s="96">
        <f t="shared" si="40"/>
        <v>0</v>
      </c>
      <c r="BG120" s="58">
        <f t="shared" si="48"/>
        <v>2</v>
      </c>
      <c r="BH120" s="58">
        <f t="shared" si="49"/>
        <v>2</v>
      </c>
      <c r="BI120" s="58"/>
      <c r="BK120" s="58"/>
      <c r="BL120" s="58"/>
    </row>
    <row r="121" spans="1:64" s="60" customFormat="1" x14ac:dyDescent="0.45">
      <c r="A121" s="64"/>
      <c r="B121" s="48">
        <v>107</v>
      </c>
      <c r="C121" s="48"/>
      <c r="D121" s="48" t="s">
        <v>845</v>
      </c>
      <c r="E121" s="49" t="s">
        <v>846</v>
      </c>
      <c r="F121" s="2">
        <v>2</v>
      </c>
      <c r="G121" s="19" t="s">
        <v>969</v>
      </c>
      <c r="H121" s="83"/>
      <c r="I121" s="24"/>
      <c r="J121" s="24"/>
      <c r="K121" s="83"/>
      <c r="L121" s="24"/>
      <c r="M121" s="83"/>
      <c r="N121" s="83"/>
      <c r="O121" s="83">
        <f>IFERROR(VLOOKUP(L121,入力表リスト!$A$3:$B$82,2,FALSE),0)</f>
        <v>0</v>
      </c>
      <c r="P121" s="83">
        <f t="shared" si="34"/>
        <v>0</v>
      </c>
      <c r="Q121" s="83">
        <f t="shared" si="41"/>
        <v>0</v>
      </c>
      <c r="R121" s="26"/>
      <c r="S121" s="3"/>
      <c r="T121" s="83"/>
      <c r="U121" s="24"/>
      <c r="V121" s="24"/>
      <c r="W121" s="83"/>
      <c r="X121" s="22"/>
      <c r="Y121" s="83"/>
      <c r="Z121" s="83"/>
      <c r="AA121" s="83">
        <f>IFERROR(VLOOKUP(X121,入力表リスト!$A$3:$B$82,2,FALSE),0)</f>
        <v>0</v>
      </c>
      <c r="AB121" s="83">
        <f t="shared" si="35"/>
        <v>0</v>
      </c>
      <c r="AC121" s="83">
        <f t="shared" si="42"/>
        <v>0</v>
      </c>
      <c r="AD121" s="26"/>
      <c r="AE121" s="26"/>
      <c r="AF121" s="83">
        <v>1</v>
      </c>
      <c r="AG121" s="24" t="s">
        <v>967</v>
      </c>
      <c r="AH121" s="24"/>
      <c r="AI121" s="83">
        <v>1</v>
      </c>
      <c r="AJ121" s="22" t="s">
        <v>1039</v>
      </c>
      <c r="AK121" s="83">
        <v>1</v>
      </c>
      <c r="AL121" s="83">
        <v>0</v>
      </c>
      <c r="AM121" s="83">
        <f>IFERROR(VLOOKUP(AJ121,入力表リスト!$A$3:$B$82,2,FALSE),0)</f>
        <v>22</v>
      </c>
      <c r="AN121" s="83">
        <f t="shared" si="36"/>
        <v>0</v>
      </c>
      <c r="AO121" s="83">
        <f t="shared" si="43"/>
        <v>0</v>
      </c>
      <c r="AP121" s="26"/>
      <c r="AQ121" s="26"/>
      <c r="AR121" s="83">
        <f t="shared" si="37"/>
        <v>0</v>
      </c>
      <c r="AS121" s="83">
        <f t="shared" si="44"/>
        <v>0</v>
      </c>
      <c r="AT121" s="48"/>
      <c r="AU121" s="96"/>
      <c r="AV121" s="96">
        <f t="shared" si="45"/>
        <v>0</v>
      </c>
      <c r="AW121" s="96"/>
      <c r="AX121" s="96">
        <f t="shared" si="38"/>
        <v>0</v>
      </c>
      <c r="AY121" s="96">
        <f t="shared" si="39"/>
        <v>0</v>
      </c>
      <c r="AZ121" s="96">
        <f t="shared" si="46"/>
        <v>0</v>
      </c>
      <c r="BA121" s="96">
        <f t="shared" si="47"/>
        <v>0</v>
      </c>
      <c r="BB121" s="96"/>
      <c r="BC121" s="96"/>
      <c r="BD121" s="96"/>
      <c r="BE121" s="96">
        <f t="shared" si="40"/>
        <v>0</v>
      </c>
      <c r="BG121" s="58">
        <f t="shared" si="48"/>
        <v>1</v>
      </c>
      <c r="BH121" s="58">
        <f t="shared" si="49"/>
        <v>1</v>
      </c>
      <c r="BI121" s="58"/>
      <c r="BK121" s="58"/>
      <c r="BL121" s="58"/>
    </row>
    <row r="122" spans="1:64" s="60" customFormat="1" x14ac:dyDescent="0.45">
      <c r="A122" s="64"/>
      <c r="B122" s="48">
        <v>108</v>
      </c>
      <c r="C122" s="48"/>
      <c r="D122" s="48" t="s">
        <v>845</v>
      </c>
      <c r="E122" s="49" t="s">
        <v>846</v>
      </c>
      <c r="F122" s="2">
        <v>2</v>
      </c>
      <c r="G122" s="19" t="s">
        <v>969</v>
      </c>
      <c r="H122" s="83"/>
      <c r="I122" s="24"/>
      <c r="J122" s="24"/>
      <c r="K122" s="83"/>
      <c r="L122" s="24"/>
      <c r="M122" s="83"/>
      <c r="N122" s="83"/>
      <c r="O122" s="83">
        <f>IFERROR(VLOOKUP(L122,入力表リスト!$A$3:$B$82,2,FALSE),0)</f>
        <v>0</v>
      </c>
      <c r="P122" s="83">
        <f t="shared" si="34"/>
        <v>0</v>
      </c>
      <c r="Q122" s="83">
        <f t="shared" si="41"/>
        <v>0</v>
      </c>
      <c r="R122" s="26"/>
      <c r="S122" s="3"/>
      <c r="T122" s="83"/>
      <c r="U122" s="24"/>
      <c r="V122" s="24"/>
      <c r="W122" s="83"/>
      <c r="X122" s="22"/>
      <c r="Y122" s="83"/>
      <c r="Z122" s="83"/>
      <c r="AA122" s="83">
        <f>IFERROR(VLOOKUP(X122,入力表リスト!$A$3:$B$82,2,FALSE),0)</f>
        <v>0</v>
      </c>
      <c r="AB122" s="83">
        <f t="shared" si="35"/>
        <v>0</v>
      </c>
      <c r="AC122" s="83">
        <f t="shared" si="42"/>
        <v>0</v>
      </c>
      <c r="AD122" s="26"/>
      <c r="AE122" s="26"/>
      <c r="AF122" s="83">
        <v>1</v>
      </c>
      <c r="AG122" s="24" t="s">
        <v>1312</v>
      </c>
      <c r="AH122" s="24"/>
      <c r="AI122" s="83">
        <v>1</v>
      </c>
      <c r="AJ122" s="22" t="s">
        <v>1039</v>
      </c>
      <c r="AK122" s="83">
        <v>1</v>
      </c>
      <c r="AL122" s="83">
        <v>0</v>
      </c>
      <c r="AM122" s="83">
        <f>IFERROR(VLOOKUP(AJ122,入力表リスト!$A$3:$B$82,2,FALSE),0)</f>
        <v>22</v>
      </c>
      <c r="AN122" s="83">
        <f t="shared" si="36"/>
        <v>0</v>
      </c>
      <c r="AO122" s="83">
        <f t="shared" si="43"/>
        <v>0</v>
      </c>
      <c r="AP122" s="26"/>
      <c r="AQ122" s="26"/>
      <c r="AR122" s="83">
        <f t="shared" si="37"/>
        <v>0</v>
      </c>
      <c r="AS122" s="83">
        <f t="shared" si="44"/>
        <v>0</v>
      </c>
      <c r="AT122" s="48"/>
      <c r="AU122" s="96"/>
      <c r="AV122" s="96">
        <f t="shared" si="45"/>
        <v>0</v>
      </c>
      <c r="AW122" s="96"/>
      <c r="AX122" s="96">
        <f t="shared" si="38"/>
        <v>0</v>
      </c>
      <c r="AY122" s="96">
        <f t="shared" si="39"/>
        <v>0</v>
      </c>
      <c r="AZ122" s="96">
        <f t="shared" si="46"/>
        <v>0</v>
      </c>
      <c r="BA122" s="96">
        <f t="shared" si="47"/>
        <v>0</v>
      </c>
      <c r="BB122" s="96"/>
      <c r="BC122" s="96"/>
      <c r="BD122" s="96"/>
      <c r="BE122" s="96">
        <f t="shared" si="40"/>
        <v>0</v>
      </c>
      <c r="BG122" s="58">
        <f t="shared" si="48"/>
        <v>1</v>
      </c>
      <c r="BH122" s="58">
        <f t="shared" si="49"/>
        <v>1</v>
      </c>
      <c r="BI122" s="58"/>
      <c r="BK122" s="58"/>
      <c r="BL122" s="58"/>
    </row>
    <row r="123" spans="1:64" s="60" customFormat="1" x14ac:dyDescent="0.45">
      <c r="A123" s="64"/>
      <c r="B123" s="48">
        <v>109</v>
      </c>
      <c r="C123" s="48"/>
      <c r="D123" s="48" t="s">
        <v>845</v>
      </c>
      <c r="E123" s="49" t="s">
        <v>846</v>
      </c>
      <c r="F123" s="2">
        <v>2</v>
      </c>
      <c r="G123" s="19" t="s">
        <v>945</v>
      </c>
      <c r="H123" s="83"/>
      <c r="I123" s="24"/>
      <c r="J123" s="24"/>
      <c r="K123" s="83"/>
      <c r="L123" s="24"/>
      <c r="M123" s="83"/>
      <c r="N123" s="83"/>
      <c r="O123" s="83">
        <f>IFERROR(VLOOKUP(L123,入力表リスト!$A$3:$B$82,2,FALSE),0)</f>
        <v>0</v>
      </c>
      <c r="P123" s="83">
        <f t="shared" si="34"/>
        <v>0</v>
      </c>
      <c r="Q123" s="83">
        <f t="shared" si="41"/>
        <v>0</v>
      </c>
      <c r="R123" s="26"/>
      <c r="S123" s="3"/>
      <c r="T123" s="83"/>
      <c r="U123" s="24"/>
      <c r="V123" s="24"/>
      <c r="W123" s="83"/>
      <c r="X123" s="22"/>
      <c r="Y123" s="83"/>
      <c r="Z123" s="83"/>
      <c r="AA123" s="83">
        <f>IFERROR(VLOOKUP(X123,入力表リスト!$A$3:$B$82,2,FALSE),0)</f>
        <v>0</v>
      </c>
      <c r="AB123" s="83">
        <f t="shared" si="35"/>
        <v>0</v>
      </c>
      <c r="AC123" s="83">
        <f t="shared" si="42"/>
        <v>0</v>
      </c>
      <c r="AD123" s="26"/>
      <c r="AE123" s="26"/>
      <c r="AF123" s="83">
        <v>75</v>
      </c>
      <c r="AG123" s="24" t="s">
        <v>970</v>
      </c>
      <c r="AH123" s="24"/>
      <c r="AI123" s="83">
        <v>25</v>
      </c>
      <c r="AJ123" s="22" t="s">
        <v>1022</v>
      </c>
      <c r="AK123" s="83">
        <v>75</v>
      </c>
      <c r="AL123" s="83">
        <v>1920</v>
      </c>
      <c r="AM123" s="83">
        <f>IFERROR(VLOOKUP(AJ123,入力表リスト!$A$3:$B$82,2,FALSE),0)</f>
        <v>44</v>
      </c>
      <c r="AN123" s="83">
        <f t="shared" si="36"/>
        <v>6336</v>
      </c>
      <c r="AO123" s="83">
        <f t="shared" si="43"/>
        <v>190080</v>
      </c>
      <c r="AP123" s="26"/>
      <c r="AQ123" s="26"/>
      <c r="AR123" s="83">
        <f t="shared" si="37"/>
        <v>6336</v>
      </c>
      <c r="AS123" s="83">
        <f t="shared" si="44"/>
        <v>190080</v>
      </c>
      <c r="AT123" s="48"/>
      <c r="AU123" s="96"/>
      <c r="AV123" s="96">
        <f t="shared" si="45"/>
        <v>1920</v>
      </c>
      <c r="AW123" s="96"/>
      <c r="AX123" s="96">
        <f t="shared" si="38"/>
        <v>0</v>
      </c>
      <c r="AY123" s="96">
        <f t="shared" si="39"/>
        <v>0</v>
      </c>
      <c r="AZ123" s="96">
        <f t="shared" si="46"/>
        <v>6336</v>
      </c>
      <c r="BA123" s="96">
        <f t="shared" si="47"/>
        <v>190080</v>
      </c>
      <c r="BB123" s="96"/>
      <c r="BC123" s="96"/>
      <c r="BD123" s="96"/>
      <c r="BE123" s="96">
        <f t="shared" si="40"/>
        <v>0</v>
      </c>
      <c r="BG123" s="58">
        <f t="shared" si="48"/>
        <v>75</v>
      </c>
      <c r="BH123" s="58">
        <f t="shared" si="49"/>
        <v>75</v>
      </c>
      <c r="BI123" s="58"/>
      <c r="BK123" s="58"/>
      <c r="BL123" s="58"/>
    </row>
    <row r="124" spans="1:64" s="60" customFormat="1" x14ac:dyDescent="0.45">
      <c r="A124" s="64"/>
      <c r="B124" s="48">
        <v>110</v>
      </c>
      <c r="C124" s="48"/>
      <c r="D124" s="48" t="s">
        <v>845</v>
      </c>
      <c r="E124" s="49" t="s">
        <v>846</v>
      </c>
      <c r="F124" s="2">
        <v>2</v>
      </c>
      <c r="G124" s="19" t="s">
        <v>945</v>
      </c>
      <c r="H124" s="83"/>
      <c r="I124" s="24"/>
      <c r="J124" s="24"/>
      <c r="K124" s="83"/>
      <c r="L124" s="24"/>
      <c r="M124" s="83"/>
      <c r="N124" s="83"/>
      <c r="O124" s="83">
        <f>IFERROR(VLOOKUP(L124,入力表リスト!$A$3:$B$82,2,FALSE),0)</f>
        <v>0</v>
      </c>
      <c r="P124" s="83">
        <f t="shared" si="34"/>
        <v>0</v>
      </c>
      <c r="Q124" s="83">
        <f t="shared" si="41"/>
        <v>0</v>
      </c>
      <c r="R124" s="26"/>
      <c r="S124" s="3"/>
      <c r="T124" s="83"/>
      <c r="U124" s="24"/>
      <c r="V124" s="24"/>
      <c r="W124" s="83"/>
      <c r="X124" s="22"/>
      <c r="Y124" s="83"/>
      <c r="Z124" s="83"/>
      <c r="AA124" s="83">
        <f>IFERROR(VLOOKUP(X124,入力表リスト!$A$3:$B$82,2,FALSE),0)</f>
        <v>0</v>
      </c>
      <c r="AB124" s="83">
        <f t="shared" si="35"/>
        <v>0</v>
      </c>
      <c r="AC124" s="83">
        <f t="shared" si="42"/>
        <v>0</v>
      </c>
      <c r="AD124" s="26"/>
      <c r="AE124" s="26"/>
      <c r="AF124" s="83">
        <v>10</v>
      </c>
      <c r="AG124" s="24" t="s">
        <v>904</v>
      </c>
      <c r="AH124" s="24"/>
      <c r="AI124" s="83">
        <v>10</v>
      </c>
      <c r="AJ124" s="22" t="s">
        <v>1038</v>
      </c>
      <c r="AK124" s="83">
        <v>10</v>
      </c>
      <c r="AL124" s="83">
        <v>1920</v>
      </c>
      <c r="AM124" s="83">
        <f>IFERROR(VLOOKUP(AJ124,入力表リスト!$A$3:$B$82,2,FALSE),0)</f>
        <v>36</v>
      </c>
      <c r="AN124" s="83">
        <f t="shared" si="36"/>
        <v>691.2</v>
      </c>
      <c r="AO124" s="83">
        <f t="shared" si="43"/>
        <v>20736</v>
      </c>
      <c r="AP124" s="26"/>
      <c r="AQ124" s="26"/>
      <c r="AR124" s="83">
        <f t="shared" si="37"/>
        <v>691.2</v>
      </c>
      <c r="AS124" s="83">
        <f t="shared" si="44"/>
        <v>20736</v>
      </c>
      <c r="AT124" s="48"/>
      <c r="AU124" s="96"/>
      <c r="AV124" s="96">
        <f t="shared" si="45"/>
        <v>1920</v>
      </c>
      <c r="AW124" s="96"/>
      <c r="AX124" s="96">
        <f t="shared" si="38"/>
        <v>0</v>
      </c>
      <c r="AY124" s="96">
        <f t="shared" si="39"/>
        <v>0</v>
      </c>
      <c r="AZ124" s="96">
        <f t="shared" si="46"/>
        <v>691.2</v>
      </c>
      <c r="BA124" s="96">
        <f t="shared" si="47"/>
        <v>20736</v>
      </c>
      <c r="BB124" s="96"/>
      <c r="BC124" s="96"/>
      <c r="BD124" s="96"/>
      <c r="BE124" s="96">
        <f t="shared" si="40"/>
        <v>0</v>
      </c>
      <c r="BG124" s="58">
        <f t="shared" si="48"/>
        <v>10</v>
      </c>
      <c r="BH124" s="58">
        <f t="shared" si="49"/>
        <v>10</v>
      </c>
      <c r="BI124" s="58"/>
      <c r="BK124" s="58"/>
      <c r="BL124" s="58"/>
    </row>
    <row r="125" spans="1:64" s="60" customFormat="1" x14ac:dyDescent="0.45">
      <c r="A125" s="64"/>
      <c r="B125" s="48">
        <v>111</v>
      </c>
      <c r="C125" s="48"/>
      <c r="D125" s="48" t="s">
        <v>845</v>
      </c>
      <c r="E125" s="49" t="s">
        <v>846</v>
      </c>
      <c r="F125" s="2">
        <v>2</v>
      </c>
      <c r="G125" s="19" t="s">
        <v>945</v>
      </c>
      <c r="H125" s="83"/>
      <c r="I125" s="24"/>
      <c r="J125" s="24"/>
      <c r="K125" s="83"/>
      <c r="L125" s="24"/>
      <c r="M125" s="83"/>
      <c r="N125" s="83"/>
      <c r="O125" s="83">
        <f>IFERROR(VLOOKUP(L125,入力表リスト!$A$3:$B$82,2,FALSE),0)</f>
        <v>0</v>
      </c>
      <c r="P125" s="83">
        <f t="shared" si="34"/>
        <v>0</v>
      </c>
      <c r="Q125" s="83">
        <f t="shared" si="41"/>
        <v>0</v>
      </c>
      <c r="R125" s="26"/>
      <c r="S125" s="3"/>
      <c r="T125" s="83"/>
      <c r="U125" s="24"/>
      <c r="V125" s="24"/>
      <c r="W125" s="83"/>
      <c r="X125" s="22"/>
      <c r="Y125" s="83"/>
      <c r="Z125" s="83"/>
      <c r="AA125" s="83">
        <f>IFERROR(VLOOKUP(X125,入力表リスト!$A$3:$B$82,2,FALSE),0)</f>
        <v>0</v>
      </c>
      <c r="AB125" s="83">
        <f t="shared" si="35"/>
        <v>0</v>
      </c>
      <c r="AC125" s="83">
        <f t="shared" si="42"/>
        <v>0</v>
      </c>
      <c r="AD125" s="26"/>
      <c r="AE125" s="26"/>
      <c r="AF125" s="83">
        <v>2</v>
      </c>
      <c r="AG125" s="24" t="s">
        <v>1315</v>
      </c>
      <c r="AH125" s="24"/>
      <c r="AI125" s="83">
        <v>2</v>
      </c>
      <c r="AJ125" s="22" t="s">
        <v>1000</v>
      </c>
      <c r="AK125" s="83">
        <v>2</v>
      </c>
      <c r="AL125" s="83">
        <v>8760</v>
      </c>
      <c r="AM125" s="83">
        <f>IFERROR(VLOOKUP(AJ125,入力表リスト!$A$3:$B$82,2,FALSE),0)</f>
        <v>42</v>
      </c>
      <c r="AN125" s="83">
        <f t="shared" si="36"/>
        <v>735.84</v>
      </c>
      <c r="AO125" s="83">
        <f t="shared" si="43"/>
        <v>22075.200000000001</v>
      </c>
      <c r="AP125" s="26"/>
      <c r="AQ125" s="26"/>
      <c r="AR125" s="83">
        <f t="shared" si="37"/>
        <v>735.84</v>
      </c>
      <c r="AS125" s="83">
        <f t="shared" si="44"/>
        <v>22075.200000000001</v>
      </c>
      <c r="AT125" s="48"/>
      <c r="AU125" s="96"/>
      <c r="AV125" s="96">
        <f t="shared" si="45"/>
        <v>8760</v>
      </c>
      <c r="AW125" s="96"/>
      <c r="AX125" s="96">
        <f t="shared" si="38"/>
        <v>0</v>
      </c>
      <c r="AY125" s="96">
        <f t="shared" si="39"/>
        <v>0</v>
      </c>
      <c r="AZ125" s="96">
        <f t="shared" si="46"/>
        <v>735.84</v>
      </c>
      <c r="BA125" s="96">
        <f t="shared" si="47"/>
        <v>22075.200000000001</v>
      </c>
      <c r="BB125" s="96"/>
      <c r="BC125" s="96"/>
      <c r="BD125" s="96"/>
      <c r="BE125" s="96">
        <f t="shared" si="40"/>
        <v>0</v>
      </c>
      <c r="BG125" s="58">
        <f t="shared" si="48"/>
        <v>2</v>
      </c>
      <c r="BH125" s="58">
        <f t="shared" si="49"/>
        <v>2</v>
      </c>
      <c r="BI125" s="58"/>
      <c r="BK125" s="58"/>
      <c r="BL125" s="58"/>
    </row>
    <row r="126" spans="1:64" s="58" customFormat="1" x14ac:dyDescent="0.45">
      <c r="A126" s="64"/>
      <c r="B126" s="48">
        <v>112</v>
      </c>
      <c r="C126" s="48"/>
      <c r="D126" s="48" t="s">
        <v>845</v>
      </c>
      <c r="E126" s="49" t="s">
        <v>846</v>
      </c>
      <c r="F126" s="2">
        <v>2</v>
      </c>
      <c r="G126" s="19" t="s">
        <v>945</v>
      </c>
      <c r="H126" s="83"/>
      <c r="I126" s="24"/>
      <c r="J126" s="24"/>
      <c r="K126" s="83"/>
      <c r="L126" s="24"/>
      <c r="M126" s="83"/>
      <c r="N126" s="83"/>
      <c r="O126" s="83">
        <f>IFERROR(VLOOKUP(L126,入力表リスト!$A$3:$B$82,2,FALSE),0)</f>
        <v>0</v>
      </c>
      <c r="P126" s="83">
        <f t="shared" si="34"/>
        <v>0</v>
      </c>
      <c r="Q126" s="83">
        <f t="shared" si="41"/>
        <v>0</v>
      </c>
      <c r="R126" s="26"/>
      <c r="S126" s="3"/>
      <c r="T126" s="83"/>
      <c r="U126" s="24"/>
      <c r="V126" s="24"/>
      <c r="W126" s="83"/>
      <c r="X126" s="22"/>
      <c r="Y126" s="83"/>
      <c r="Z126" s="83"/>
      <c r="AA126" s="83">
        <f>IFERROR(VLOOKUP(X126,入力表リスト!$A$3:$B$82,2,FALSE),0)</f>
        <v>0</v>
      </c>
      <c r="AB126" s="83">
        <f t="shared" si="35"/>
        <v>0</v>
      </c>
      <c r="AC126" s="83">
        <f t="shared" si="42"/>
        <v>0</v>
      </c>
      <c r="AD126" s="26"/>
      <c r="AE126" s="26"/>
      <c r="AF126" s="83">
        <v>1</v>
      </c>
      <c r="AG126" s="24" t="s">
        <v>1313</v>
      </c>
      <c r="AH126" s="24"/>
      <c r="AI126" s="83">
        <v>1</v>
      </c>
      <c r="AJ126" s="22" t="s">
        <v>1000</v>
      </c>
      <c r="AK126" s="83">
        <v>1</v>
      </c>
      <c r="AL126" s="83">
        <v>8760</v>
      </c>
      <c r="AM126" s="83">
        <f>IFERROR(VLOOKUP(AJ126,入力表リスト!$A$3:$B$82,2,FALSE),0)</f>
        <v>42</v>
      </c>
      <c r="AN126" s="83">
        <f t="shared" si="36"/>
        <v>367.92</v>
      </c>
      <c r="AO126" s="83">
        <f t="shared" si="43"/>
        <v>11037.6</v>
      </c>
      <c r="AP126" s="26"/>
      <c r="AQ126" s="26"/>
      <c r="AR126" s="83">
        <f t="shared" si="37"/>
        <v>367.92</v>
      </c>
      <c r="AS126" s="83">
        <f t="shared" si="44"/>
        <v>11037.6</v>
      </c>
      <c r="AT126" s="48"/>
      <c r="AU126" s="96"/>
      <c r="AV126" s="96">
        <f t="shared" si="45"/>
        <v>8760</v>
      </c>
      <c r="AW126" s="96"/>
      <c r="AX126" s="96">
        <f t="shared" si="38"/>
        <v>0</v>
      </c>
      <c r="AY126" s="96">
        <f t="shared" si="39"/>
        <v>0</v>
      </c>
      <c r="AZ126" s="96">
        <f t="shared" si="46"/>
        <v>367.92</v>
      </c>
      <c r="BA126" s="96">
        <f t="shared" si="47"/>
        <v>11037.6</v>
      </c>
      <c r="BB126" s="96"/>
      <c r="BC126" s="96"/>
      <c r="BD126" s="96"/>
      <c r="BE126" s="96">
        <f t="shared" si="40"/>
        <v>0</v>
      </c>
      <c r="BG126" s="58">
        <f t="shared" si="48"/>
        <v>1</v>
      </c>
      <c r="BH126" s="58">
        <f t="shared" si="49"/>
        <v>1</v>
      </c>
    </row>
    <row r="127" spans="1:64" s="58" customFormat="1" x14ac:dyDescent="0.45">
      <c r="A127" s="64"/>
      <c r="B127" s="48">
        <v>113</v>
      </c>
      <c r="C127" s="48"/>
      <c r="D127" s="48" t="s">
        <v>845</v>
      </c>
      <c r="E127" s="49" t="s">
        <v>846</v>
      </c>
      <c r="F127" s="2">
        <v>2</v>
      </c>
      <c r="G127" s="19" t="s">
        <v>945</v>
      </c>
      <c r="H127" s="83"/>
      <c r="I127" s="24"/>
      <c r="J127" s="24"/>
      <c r="K127" s="83"/>
      <c r="L127" s="24"/>
      <c r="M127" s="83"/>
      <c r="N127" s="83"/>
      <c r="O127" s="83">
        <f>IFERROR(VLOOKUP(L127,入力表リスト!$A$3:$B$82,2,FALSE),0)</f>
        <v>0</v>
      </c>
      <c r="P127" s="83">
        <f t="shared" si="34"/>
        <v>0</v>
      </c>
      <c r="Q127" s="83">
        <f t="shared" si="41"/>
        <v>0</v>
      </c>
      <c r="R127" s="26"/>
      <c r="S127" s="3"/>
      <c r="T127" s="83"/>
      <c r="U127" s="24"/>
      <c r="V127" s="24"/>
      <c r="W127" s="83"/>
      <c r="X127" s="22"/>
      <c r="Y127" s="83"/>
      <c r="Z127" s="83"/>
      <c r="AA127" s="83">
        <f>IFERROR(VLOOKUP(X127,入力表リスト!$A$3:$B$82,2,FALSE),0)</f>
        <v>0</v>
      </c>
      <c r="AB127" s="83">
        <f t="shared" si="35"/>
        <v>0</v>
      </c>
      <c r="AC127" s="83">
        <f t="shared" si="42"/>
        <v>0</v>
      </c>
      <c r="AD127" s="26"/>
      <c r="AE127" s="26"/>
      <c r="AF127" s="83">
        <v>2</v>
      </c>
      <c r="AG127" s="24" t="s">
        <v>1315</v>
      </c>
      <c r="AH127" s="24"/>
      <c r="AI127" s="83">
        <v>2</v>
      </c>
      <c r="AJ127" s="22" t="s">
        <v>1051</v>
      </c>
      <c r="AK127" s="83">
        <v>2</v>
      </c>
      <c r="AL127" s="83">
        <v>8760</v>
      </c>
      <c r="AM127" s="83">
        <f>IFERROR(VLOOKUP(AJ127,入力表リスト!$A$3:$B$82,2,FALSE),0)</f>
        <v>10</v>
      </c>
      <c r="AN127" s="83">
        <f t="shared" si="36"/>
        <v>175.2</v>
      </c>
      <c r="AO127" s="83">
        <f t="shared" si="43"/>
        <v>5256</v>
      </c>
      <c r="AP127" s="26"/>
      <c r="AQ127" s="26"/>
      <c r="AR127" s="83">
        <f t="shared" si="37"/>
        <v>175.2</v>
      </c>
      <c r="AS127" s="83">
        <f t="shared" si="44"/>
        <v>5256</v>
      </c>
      <c r="AT127" s="48"/>
      <c r="AU127" s="96"/>
      <c r="AV127" s="96">
        <f t="shared" si="45"/>
        <v>8760</v>
      </c>
      <c r="AW127" s="96"/>
      <c r="AX127" s="96">
        <f t="shared" si="38"/>
        <v>0</v>
      </c>
      <c r="AY127" s="96">
        <f t="shared" si="39"/>
        <v>0</v>
      </c>
      <c r="AZ127" s="96">
        <f t="shared" si="46"/>
        <v>175.2</v>
      </c>
      <c r="BA127" s="96">
        <f t="shared" si="47"/>
        <v>5256</v>
      </c>
      <c r="BB127" s="96"/>
      <c r="BC127" s="96"/>
      <c r="BD127" s="96"/>
      <c r="BE127" s="96">
        <f t="shared" si="40"/>
        <v>0</v>
      </c>
      <c r="BG127" s="58">
        <f t="shared" si="48"/>
        <v>2</v>
      </c>
      <c r="BH127" s="58">
        <f t="shared" si="49"/>
        <v>2</v>
      </c>
    </row>
    <row r="128" spans="1:64" s="58" customFormat="1" x14ac:dyDescent="0.45">
      <c r="A128" s="64"/>
      <c r="B128" s="48">
        <v>114</v>
      </c>
      <c r="C128" s="48"/>
      <c r="D128" s="48" t="s">
        <v>845</v>
      </c>
      <c r="E128" s="49" t="s">
        <v>846</v>
      </c>
      <c r="F128" s="2" t="s">
        <v>971</v>
      </c>
      <c r="G128" s="19" t="s">
        <v>972</v>
      </c>
      <c r="H128" s="83"/>
      <c r="I128" s="24"/>
      <c r="J128" s="24"/>
      <c r="K128" s="83"/>
      <c r="L128" s="24"/>
      <c r="M128" s="83"/>
      <c r="N128" s="83"/>
      <c r="O128" s="83">
        <f>IFERROR(VLOOKUP(L128,入力表リスト!$A$3:$B$82,2,FALSE),0)</f>
        <v>0</v>
      </c>
      <c r="P128" s="83">
        <f t="shared" si="34"/>
        <v>0</v>
      </c>
      <c r="Q128" s="83">
        <f t="shared" si="41"/>
        <v>0</v>
      </c>
      <c r="R128" s="26"/>
      <c r="S128" s="3"/>
      <c r="T128" s="83">
        <v>2</v>
      </c>
      <c r="U128" s="24" t="s">
        <v>929</v>
      </c>
      <c r="V128" s="24"/>
      <c r="W128" s="83">
        <v>2</v>
      </c>
      <c r="X128" s="22" t="s">
        <v>1038</v>
      </c>
      <c r="Y128" s="83">
        <v>2</v>
      </c>
      <c r="Z128" s="83">
        <v>0</v>
      </c>
      <c r="AA128" s="83">
        <f>IFERROR(VLOOKUP(X128,入力表リスト!$A$3:$B$82,2,FALSE),0)</f>
        <v>36</v>
      </c>
      <c r="AB128" s="83">
        <f t="shared" si="35"/>
        <v>0</v>
      </c>
      <c r="AC128" s="83">
        <f t="shared" si="42"/>
        <v>0</v>
      </c>
      <c r="AD128" s="26" t="s">
        <v>1037</v>
      </c>
      <c r="AE128" s="26"/>
      <c r="AF128" s="83"/>
      <c r="AG128" s="24"/>
      <c r="AH128" s="24"/>
      <c r="AI128" s="83"/>
      <c r="AJ128" s="22"/>
      <c r="AK128" s="83"/>
      <c r="AL128" s="83"/>
      <c r="AM128" s="83">
        <f>IFERROR(VLOOKUP(AJ128,入力表リスト!$A$3:$B$82,2,FALSE),0)</f>
        <v>0</v>
      </c>
      <c r="AN128" s="83">
        <f t="shared" si="36"/>
        <v>0</v>
      </c>
      <c r="AO128" s="83">
        <f t="shared" si="43"/>
        <v>0</v>
      </c>
      <c r="AP128" s="26"/>
      <c r="AQ128" s="26"/>
      <c r="AR128" s="83">
        <f t="shared" si="37"/>
        <v>0</v>
      </c>
      <c r="AS128" s="83">
        <f t="shared" si="44"/>
        <v>0</v>
      </c>
      <c r="AT128" s="48"/>
      <c r="AU128" s="96"/>
      <c r="AV128" s="96">
        <f t="shared" si="45"/>
        <v>0</v>
      </c>
      <c r="AW128" s="96"/>
      <c r="AX128" s="96">
        <f t="shared" si="38"/>
        <v>0</v>
      </c>
      <c r="AY128" s="96">
        <f t="shared" si="39"/>
        <v>0</v>
      </c>
      <c r="AZ128" s="96">
        <f t="shared" si="46"/>
        <v>0</v>
      </c>
      <c r="BA128" s="96">
        <f t="shared" si="47"/>
        <v>0</v>
      </c>
      <c r="BB128" s="96"/>
      <c r="BC128" s="96"/>
      <c r="BD128" s="96"/>
      <c r="BE128" s="96">
        <f t="shared" si="40"/>
        <v>0</v>
      </c>
      <c r="BG128" s="58">
        <f t="shared" si="48"/>
        <v>2</v>
      </c>
      <c r="BH128" s="58">
        <f t="shared" si="49"/>
        <v>2</v>
      </c>
    </row>
    <row r="129" spans="1:60" s="58" customFormat="1" x14ac:dyDescent="0.45">
      <c r="A129" s="64"/>
      <c r="B129" s="48">
        <v>115</v>
      </c>
      <c r="C129" s="48"/>
      <c r="D129" s="48" t="s">
        <v>845</v>
      </c>
      <c r="E129" s="49" t="s">
        <v>846</v>
      </c>
      <c r="F129" s="2" t="s">
        <v>971</v>
      </c>
      <c r="G129" s="19" t="s">
        <v>972</v>
      </c>
      <c r="H129" s="83"/>
      <c r="I129" s="24"/>
      <c r="J129" s="24"/>
      <c r="K129" s="83"/>
      <c r="L129" s="24"/>
      <c r="M129" s="83"/>
      <c r="N129" s="83"/>
      <c r="O129" s="83">
        <f>IFERROR(VLOOKUP(L129,入力表リスト!$A$3:$B$82,2,FALSE),0)</f>
        <v>0</v>
      </c>
      <c r="P129" s="83">
        <f t="shared" si="34"/>
        <v>0</v>
      </c>
      <c r="Q129" s="83">
        <f t="shared" si="41"/>
        <v>0</v>
      </c>
      <c r="R129" s="26"/>
      <c r="S129" s="3"/>
      <c r="T129" s="83">
        <v>1</v>
      </c>
      <c r="U129" s="24" t="s">
        <v>973</v>
      </c>
      <c r="V129" s="24"/>
      <c r="W129" s="83">
        <v>1</v>
      </c>
      <c r="X129" s="22" t="s">
        <v>1039</v>
      </c>
      <c r="Y129" s="83">
        <v>1</v>
      </c>
      <c r="Z129" s="83">
        <v>0</v>
      </c>
      <c r="AA129" s="83">
        <f>IFERROR(VLOOKUP(X129,入力表リスト!$A$3:$B$82,2,FALSE),0)</f>
        <v>22</v>
      </c>
      <c r="AB129" s="83">
        <f t="shared" si="35"/>
        <v>0</v>
      </c>
      <c r="AC129" s="83">
        <f t="shared" si="42"/>
        <v>0</v>
      </c>
      <c r="AD129" s="26" t="s">
        <v>1037</v>
      </c>
      <c r="AE129" s="26"/>
      <c r="AF129" s="83"/>
      <c r="AG129" s="24"/>
      <c r="AH129" s="24"/>
      <c r="AI129" s="83"/>
      <c r="AJ129" s="22"/>
      <c r="AK129" s="83"/>
      <c r="AL129" s="83"/>
      <c r="AM129" s="83">
        <f>IFERROR(VLOOKUP(AJ129,入力表リスト!$A$3:$B$82,2,FALSE),0)</f>
        <v>0</v>
      </c>
      <c r="AN129" s="83">
        <f t="shared" si="36"/>
        <v>0</v>
      </c>
      <c r="AO129" s="83">
        <f t="shared" si="43"/>
        <v>0</v>
      </c>
      <c r="AP129" s="26"/>
      <c r="AQ129" s="26"/>
      <c r="AR129" s="83">
        <f t="shared" si="37"/>
        <v>0</v>
      </c>
      <c r="AS129" s="83">
        <f t="shared" si="44"/>
        <v>0</v>
      </c>
      <c r="AT129" s="48"/>
      <c r="AU129" s="96"/>
      <c r="AV129" s="96">
        <f t="shared" si="45"/>
        <v>0</v>
      </c>
      <c r="AW129" s="96"/>
      <c r="AX129" s="96">
        <f t="shared" si="38"/>
        <v>0</v>
      </c>
      <c r="AY129" s="96">
        <f t="shared" si="39"/>
        <v>0</v>
      </c>
      <c r="AZ129" s="96">
        <f t="shared" si="46"/>
        <v>0</v>
      </c>
      <c r="BA129" s="96">
        <f t="shared" si="47"/>
        <v>0</v>
      </c>
      <c r="BB129" s="96"/>
      <c r="BC129" s="96"/>
      <c r="BD129" s="96"/>
      <c r="BE129" s="96">
        <f t="shared" si="40"/>
        <v>0</v>
      </c>
      <c r="BG129" s="58">
        <f t="shared" si="48"/>
        <v>1</v>
      </c>
      <c r="BH129" s="58">
        <f t="shared" si="49"/>
        <v>1</v>
      </c>
    </row>
    <row r="130" spans="1:60" s="58" customFormat="1" x14ac:dyDescent="0.45">
      <c r="A130" s="64"/>
      <c r="B130" s="48">
        <v>116</v>
      </c>
      <c r="C130" s="48"/>
      <c r="D130" s="48" t="s">
        <v>845</v>
      </c>
      <c r="E130" s="49" t="s">
        <v>846</v>
      </c>
      <c r="F130" s="2">
        <v>2</v>
      </c>
      <c r="G130" s="19" t="s">
        <v>974</v>
      </c>
      <c r="H130" s="83"/>
      <c r="I130" s="24"/>
      <c r="J130" s="24"/>
      <c r="K130" s="83"/>
      <c r="L130" s="24"/>
      <c r="M130" s="83"/>
      <c r="N130" s="83"/>
      <c r="O130" s="83">
        <f>IFERROR(VLOOKUP(L130,入力表リスト!$A$3:$B$82,2,FALSE),0)</f>
        <v>0</v>
      </c>
      <c r="P130" s="83">
        <f t="shared" si="34"/>
        <v>0</v>
      </c>
      <c r="Q130" s="83">
        <f t="shared" si="41"/>
        <v>0</v>
      </c>
      <c r="R130" s="26"/>
      <c r="S130" s="3"/>
      <c r="T130" s="83"/>
      <c r="U130" s="24"/>
      <c r="V130" s="24"/>
      <c r="W130" s="83"/>
      <c r="X130" s="22"/>
      <c r="Y130" s="83"/>
      <c r="Z130" s="83"/>
      <c r="AA130" s="83">
        <f>IFERROR(VLOOKUP(X130,入力表リスト!$A$3:$B$82,2,FALSE),0)</f>
        <v>0</v>
      </c>
      <c r="AB130" s="83">
        <f t="shared" si="35"/>
        <v>0</v>
      </c>
      <c r="AC130" s="83">
        <f t="shared" si="42"/>
        <v>0</v>
      </c>
      <c r="AD130" s="26"/>
      <c r="AE130" s="26"/>
      <c r="AF130" s="83">
        <v>1</v>
      </c>
      <c r="AG130" s="24" t="s">
        <v>973</v>
      </c>
      <c r="AH130" s="24"/>
      <c r="AI130" s="83">
        <v>1</v>
      </c>
      <c r="AJ130" s="22" t="s">
        <v>1000</v>
      </c>
      <c r="AK130" s="83">
        <v>1</v>
      </c>
      <c r="AL130" s="83">
        <v>1920</v>
      </c>
      <c r="AM130" s="83">
        <f>IFERROR(VLOOKUP(AJ130,入力表リスト!$A$3:$B$82,2,FALSE),0)</f>
        <v>42</v>
      </c>
      <c r="AN130" s="83">
        <f t="shared" si="36"/>
        <v>80.64</v>
      </c>
      <c r="AO130" s="83">
        <f t="shared" si="43"/>
        <v>2419.1999999999998</v>
      </c>
      <c r="AP130" s="26"/>
      <c r="AQ130" s="26"/>
      <c r="AR130" s="83">
        <f t="shared" si="37"/>
        <v>80.64</v>
      </c>
      <c r="AS130" s="83">
        <f t="shared" si="44"/>
        <v>2419.1999999999998</v>
      </c>
      <c r="AT130" s="48"/>
      <c r="AU130" s="96"/>
      <c r="AV130" s="96">
        <f t="shared" si="45"/>
        <v>1920</v>
      </c>
      <c r="AW130" s="96"/>
      <c r="AX130" s="96">
        <f t="shared" si="38"/>
        <v>0</v>
      </c>
      <c r="AY130" s="96">
        <f t="shared" si="39"/>
        <v>0</v>
      </c>
      <c r="AZ130" s="96">
        <f t="shared" si="46"/>
        <v>80.64</v>
      </c>
      <c r="BA130" s="96">
        <f t="shared" si="47"/>
        <v>2419.1999999999998</v>
      </c>
      <c r="BB130" s="96"/>
      <c r="BC130" s="96"/>
      <c r="BD130" s="96"/>
      <c r="BE130" s="96">
        <f t="shared" si="40"/>
        <v>0</v>
      </c>
      <c r="BG130" s="58">
        <f t="shared" si="48"/>
        <v>1</v>
      </c>
      <c r="BH130" s="58">
        <f t="shared" si="49"/>
        <v>1</v>
      </c>
    </row>
    <row r="131" spans="1:60" s="58" customFormat="1" x14ac:dyDescent="0.45">
      <c r="A131" s="64"/>
      <c r="B131" s="48">
        <v>117</v>
      </c>
      <c r="C131" s="48"/>
      <c r="D131" s="48" t="s">
        <v>845</v>
      </c>
      <c r="E131" s="49" t="s">
        <v>846</v>
      </c>
      <c r="F131" s="2">
        <v>2</v>
      </c>
      <c r="G131" s="19" t="s">
        <v>974</v>
      </c>
      <c r="H131" s="83"/>
      <c r="I131" s="24"/>
      <c r="J131" s="24"/>
      <c r="K131" s="83"/>
      <c r="L131" s="24"/>
      <c r="M131" s="83"/>
      <c r="N131" s="83"/>
      <c r="O131" s="83">
        <f>IFERROR(VLOOKUP(L131,入力表リスト!$A$3:$B$82,2,FALSE),0)</f>
        <v>0</v>
      </c>
      <c r="P131" s="83">
        <f t="shared" si="34"/>
        <v>0</v>
      </c>
      <c r="Q131" s="83">
        <f t="shared" si="41"/>
        <v>0</v>
      </c>
      <c r="R131" s="26"/>
      <c r="S131" s="3"/>
      <c r="T131" s="83"/>
      <c r="U131" s="24"/>
      <c r="V131" s="24"/>
      <c r="W131" s="83"/>
      <c r="X131" s="22"/>
      <c r="Y131" s="83"/>
      <c r="Z131" s="83"/>
      <c r="AA131" s="83">
        <f>IFERROR(VLOOKUP(X131,入力表リスト!$A$3:$B$82,2,FALSE),0)</f>
        <v>0</v>
      </c>
      <c r="AB131" s="83">
        <f t="shared" si="35"/>
        <v>0</v>
      </c>
      <c r="AC131" s="83">
        <f t="shared" si="42"/>
        <v>0</v>
      </c>
      <c r="AD131" s="26"/>
      <c r="AE131" s="26"/>
      <c r="AF131" s="83">
        <v>1</v>
      </c>
      <c r="AG131" s="24" t="s">
        <v>913</v>
      </c>
      <c r="AH131" s="24"/>
      <c r="AI131" s="83">
        <v>1</v>
      </c>
      <c r="AJ131" s="22" t="s">
        <v>1000</v>
      </c>
      <c r="AK131" s="83">
        <v>1</v>
      </c>
      <c r="AL131" s="83">
        <v>1920</v>
      </c>
      <c r="AM131" s="83">
        <f>IFERROR(VLOOKUP(AJ131,入力表リスト!$A$3:$B$82,2,FALSE),0)</f>
        <v>42</v>
      </c>
      <c r="AN131" s="83">
        <f t="shared" si="36"/>
        <v>80.64</v>
      </c>
      <c r="AO131" s="83">
        <f t="shared" si="43"/>
        <v>2419.1999999999998</v>
      </c>
      <c r="AP131" s="26"/>
      <c r="AQ131" s="26"/>
      <c r="AR131" s="83">
        <f t="shared" si="37"/>
        <v>80.64</v>
      </c>
      <c r="AS131" s="83">
        <f t="shared" si="44"/>
        <v>2419.1999999999998</v>
      </c>
      <c r="AT131" s="48"/>
      <c r="AU131" s="96"/>
      <c r="AV131" s="96">
        <f t="shared" si="45"/>
        <v>1920</v>
      </c>
      <c r="AW131" s="96"/>
      <c r="AX131" s="96">
        <f t="shared" si="38"/>
        <v>0</v>
      </c>
      <c r="AY131" s="96">
        <f t="shared" si="39"/>
        <v>0</v>
      </c>
      <c r="AZ131" s="96">
        <f t="shared" si="46"/>
        <v>80.64</v>
      </c>
      <c r="BA131" s="96">
        <f t="shared" si="47"/>
        <v>2419.1999999999998</v>
      </c>
      <c r="BB131" s="96"/>
      <c r="BC131" s="96"/>
      <c r="BD131" s="96"/>
      <c r="BE131" s="96">
        <f t="shared" si="40"/>
        <v>0</v>
      </c>
      <c r="BG131" s="58">
        <f t="shared" si="48"/>
        <v>1</v>
      </c>
      <c r="BH131" s="58">
        <f t="shared" si="49"/>
        <v>1</v>
      </c>
    </row>
    <row r="132" spans="1:60" s="58" customFormat="1" x14ac:dyDescent="0.45">
      <c r="A132" s="64"/>
      <c r="B132" s="48">
        <v>118</v>
      </c>
      <c r="C132" s="48"/>
      <c r="D132" s="48" t="s">
        <v>845</v>
      </c>
      <c r="E132" s="49" t="s">
        <v>846</v>
      </c>
      <c r="F132" s="2">
        <v>2</v>
      </c>
      <c r="G132" s="19" t="s">
        <v>974</v>
      </c>
      <c r="H132" s="83"/>
      <c r="I132" s="24"/>
      <c r="J132" s="24"/>
      <c r="K132" s="83"/>
      <c r="L132" s="24"/>
      <c r="M132" s="83"/>
      <c r="N132" s="83"/>
      <c r="O132" s="83">
        <f>IFERROR(VLOOKUP(L132,入力表リスト!$A$3:$B$82,2,FALSE),0)</f>
        <v>0</v>
      </c>
      <c r="P132" s="83">
        <f t="shared" si="34"/>
        <v>0</v>
      </c>
      <c r="Q132" s="83">
        <f t="shared" si="41"/>
        <v>0</v>
      </c>
      <c r="R132" s="26"/>
      <c r="S132" s="3"/>
      <c r="T132" s="83"/>
      <c r="U132" s="24"/>
      <c r="V132" s="24"/>
      <c r="W132" s="83"/>
      <c r="X132" s="22"/>
      <c r="Y132" s="83"/>
      <c r="Z132" s="83"/>
      <c r="AA132" s="83">
        <f>IFERROR(VLOOKUP(X132,入力表リスト!$A$3:$B$82,2,FALSE),0)</f>
        <v>0</v>
      </c>
      <c r="AB132" s="83">
        <f t="shared" si="35"/>
        <v>0</v>
      </c>
      <c r="AC132" s="83">
        <f t="shared" si="42"/>
        <v>0</v>
      </c>
      <c r="AD132" s="26"/>
      <c r="AE132" s="26"/>
      <c r="AF132" s="83">
        <v>3</v>
      </c>
      <c r="AG132" s="24" t="s">
        <v>1314</v>
      </c>
      <c r="AH132" s="24"/>
      <c r="AI132" s="83">
        <v>3</v>
      </c>
      <c r="AJ132" s="22" t="s">
        <v>1000</v>
      </c>
      <c r="AK132" s="83">
        <v>3</v>
      </c>
      <c r="AL132" s="83">
        <v>1920</v>
      </c>
      <c r="AM132" s="83">
        <f>IFERROR(VLOOKUP(AJ132,入力表リスト!$A$3:$B$82,2,FALSE),0)</f>
        <v>42</v>
      </c>
      <c r="AN132" s="83">
        <f t="shared" si="36"/>
        <v>241.92</v>
      </c>
      <c r="AO132" s="83">
        <f t="shared" si="43"/>
        <v>7257.5999999999995</v>
      </c>
      <c r="AP132" s="26"/>
      <c r="AQ132" s="26"/>
      <c r="AR132" s="83">
        <f t="shared" si="37"/>
        <v>241.92</v>
      </c>
      <c r="AS132" s="83">
        <f t="shared" si="44"/>
        <v>7257.5999999999995</v>
      </c>
      <c r="AT132" s="48"/>
      <c r="AU132" s="96"/>
      <c r="AV132" s="96">
        <f t="shared" si="45"/>
        <v>1920</v>
      </c>
      <c r="AW132" s="96"/>
      <c r="AX132" s="96">
        <f t="shared" si="38"/>
        <v>0</v>
      </c>
      <c r="AY132" s="96">
        <f t="shared" si="39"/>
        <v>0</v>
      </c>
      <c r="AZ132" s="96">
        <f t="shared" si="46"/>
        <v>241.92</v>
      </c>
      <c r="BA132" s="96">
        <f t="shared" si="47"/>
        <v>7257.5999999999995</v>
      </c>
      <c r="BB132" s="96"/>
      <c r="BC132" s="96"/>
      <c r="BD132" s="96"/>
      <c r="BE132" s="96">
        <f t="shared" si="40"/>
        <v>0</v>
      </c>
      <c r="BG132" s="58">
        <f t="shared" si="48"/>
        <v>3</v>
      </c>
      <c r="BH132" s="58">
        <f t="shared" si="49"/>
        <v>3</v>
      </c>
    </row>
    <row r="133" spans="1:60" s="58" customFormat="1" x14ac:dyDescent="0.45">
      <c r="A133" s="64"/>
      <c r="B133" s="48">
        <v>119</v>
      </c>
      <c r="C133" s="48"/>
      <c r="D133" s="48" t="s">
        <v>845</v>
      </c>
      <c r="E133" s="49" t="s">
        <v>846</v>
      </c>
      <c r="F133" s="2">
        <v>2</v>
      </c>
      <c r="G133" s="19" t="s">
        <v>975</v>
      </c>
      <c r="H133" s="83"/>
      <c r="I133" s="24"/>
      <c r="J133" s="24"/>
      <c r="K133" s="83"/>
      <c r="L133" s="24"/>
      <c r="M133" s="83"/>
      <c r="N133" s="83"/>
      <c r="O133" s="83">
        <f>IFERROR(VLOOKUP(L133,入力表リスト!$A$3:$B$82,2,FALSE),0)</f>
        <v>0</v>
      </c>
      <c r="P133" s="83">
        <f t="shared" si="34"/>
        <v>0</v>
      </c>
      <c r="Q133" s="83">
        <f t="shared" si="41"/>
        <v>0</v>
      </c>
      <c r="R133" s="26"/>
      <c r="S133" s="3"/>
      <c r="T133" s="83"/>
      <c r="U133" s="24"/>
      <c r="V133" s="24"/>
      <c r="W133" s="83"/>
      <c r="X133" s="22"/>
      <c r="Y133" s="83"/>
      <c r="Z133" s="83"/>
      <c r="AA133" s="83">
        <f>IFERROR(VLOOKUP(X133,入力表リスト!$A$3:$B$82,2,FALSE),0)</f>
        <v>0</v>
      </c>
      <c r="AB133" s="83">
        <f t="shared" si="35"/>
        <v>0</v>
      </c>
      <c r="AC133" s="83">
        <f t="shared" si="42"/>
        <v>0</v>
      </c>
      <c r="AD133" s="26"/>
      <c r="AE133" s="26"/>
      <c r="AF133" s="83">
        <v>4</v>
      </c>
      <c r="AG133" s="24" t="s">
        <v>976</v>
      </c>
      <c r="AH133" s="24"/>
      <c r="AI133" s="83">
        <v>2</v>
      </c>
      <c r="AJ133" s="22" t="s">
        <v>1000</v>
      </c>
      <c r="AK133" s="83">
        <v>4</v>
      </c>
      <c r="AL133" s="83">
        <v>240</v>
      </c>
      <c r="AM133" s="83">
        <f>IFERROR(VLOOKUP(AJ133,入力表リスト!$A$3:$B$82,2,FALSE),0)</f>
        <v>42</v>
      </c>
      <c r="AN133" s="83">
        <f t="shared" si="36"/>
        <v>40.32</v>
      </c>
      <c r="AO133" s="83">
        <f t="shared" si="43"/>
        <v>1209.5999999999999</v>
      </c>
      <c r="AP133" s="26"/>
      <c r="AQ133" s="26"/>
      <c r="AR133" s="83">
        <f t="shared" si="37"/>
        <v>40.32</v>
      </c>
      <c r="AS133" s="83">
        <f t="shared" si="44"/>
        <v>1209.5999999999999</v>
      </c>
      <c r="AT133" s="48"/>
      <c r="AU133" s="96"/>
      <c r="AV133" s="96">
        <f t="shared" si="45"/>
        <v>240</v>
      </c>
      <c r="AW133" s="96"/>
      <c r="AX133" s="96">
        <f t="shared" si="38"/>
        <v>0</v>
      </c>
      <c r="AY133" s="96">
        <f t="shared" si="39"/>
        <v>0</v>
      </c>
      <c r="AZ133" s="96">
        <f t="shared" si="46"/>
        <v>40.32</v>
      </c>
      <c r="BA133" s="96">
        <f t="shared" si="47"/>
        <v>1209.5999999999999</v>
      </c>
      <c r="BB133" s="96"/>
      <c r="BC133" s="96"/>
      <c r="BD133" s="96"/>
      <c r="BE133" s="96">
        <f t="shared" si="40"/>
        <v>0</v>
      </c>
      <c r="BG133" s="58">
        <f t="shared" si="48"/>
        <v>4</v>
      </c>
      <c r="BH133" s="58">
        <f t="shared" si="49"/>
        <v>4</v>
      </c>
    </row>
    <row r="134" spans="1:60" s="58" customFormat="1" x14ac:dyDescent="0.45">
      <c r="A134" s="64"/>
      <c r="B134" s="48">
        <v>120</v>
      </c>
      <c r="C134" s="48"/>
      <c r="D134" s="48" t="s">
        <v>845</v>
      </c>
      <c r="E134" s="49" t="s">
        <v>846</v>
      </c>
      <c r="F134" s="2">
        <v>2</v>
      </c>
      <c r="G134" s="19" t="s">
        <v>975</v>
      </c>
      <c r="H134" s="83"/>
      <c r="I134" s="24"/>
      <c r="J134" s="24"/>
      <c r="K134" s="83"/>
      <c r="L134" s="24"/>
      <c r="M134" s="83"/>
      <c r="N134" s="83"/>
      <c r="O134" s="83">
        <f>IFERROR(VLOOKUP(L134,入力表リスト!$A$3:$B$82,2,FALSE),0)</f>
        <v>0</v>
      </c>
      <c r="P134" s="83">
        <f t="shared" si="34"/>
        <v>0</v>
      </c>
      <c r="Q134" s="83">
        <f t="shared" si="41"/>
        <v>0</v>
      </c>
      <c r="R134" s="26"/>
      <c r="S134" s="3"/>
      <c r="T134" s="83"/>
      <c r="U134" s="24"/>
      <c r="V134" s="24"/>
      <c r="W134" s="83"/>
      <c r="X134" s="22"/>
      <c r="Y134" s="83"/>
      <c r="Z134" s="83"/>
      <c r="AA134" s="83">
        <f>IFERROR(VLOOKUP(X134,入力表リスト!$A$3:$B$82,2,FALSE),0)</f>
        <v>0</v>
      </c>
      <c r="AB134" s="83">
        <f t="shared" si="35"/>
        <v>0</v>
      </c>
      <c r="AC134" s="83">
        <f t="shared" si="42"/>
        <v>0</v>
      </c>
      <c r="AD134" s="26"/>
      <c r="AE134" s="26"/>
      <c r="AF134" s="83">
        <v>2</v>
      </c>
      <c r="AG134" s="24" t="s">
        <v>1314</v>
      </c>
      <c r="AH134" s="24"/>
      <c r="AI134" s="83">
        <v>2</v>
      </c>
      <c r="AJ134" s="22" t="s">
        <v>1039</v>
      </c>
      <c r="AK134" s="83">
        <v>2</v>
      </c>
      <c r="AL134" s="83">
        <v>240</v>
      </c>
      <c r="AM134" s="83">
        <f>IFERROR(VLOOKUP(AJ134,入力表リスト!$A$3:$B$82,2,FALSE),0)</f>
        <v>22</v>
      </c>
      <c r="AN134" s="83">
        <f t="shared" si="36"/>
        <v>10.56</v>
      </c>
      <c r="AO134" s="83">
        <f t="shared" si="43"/>
        <v>316.8</v>
      </c>
      <c r="AP134" s="26"/>
      <c r="AQ134" s="26"/>
      <c r="AR134" s="83">
        <f t="shared" si="37"/>
        <v>10.56</v>
      </c>
      <c r="AS134" s="83">
        <f t="shared" si="44"/>
        <v>316.8</v>
      </c>
      <c r="AT134" s="48"/>
      <c r="AU134" s="96"/>
      <c r="AV134" s="96">
        <f t="shared" si="45"/>
        <v>240</v>
      </c>
      <c r="AW134" s="96"/>
      <c r="AX134" s="96">
        <f t="shared" si="38"/>
        <v>0</v>
      </c>
      <c r="AY134" s="96">
        <f t="shared" si="39"/>
        <v>0</v>
      </c>
      <c r="AZ134" s="96">
        <f t="shared" si="46"/>
        <v>10.56</v>
      </c>
      <c r="BA134" s="96">
        <f t="shared" si="47"/>
        <v>316.8</v>
      </c>
      <c r="BB134" s="96"/>
      <c r="BC134" s="96"/>
      <c r="BD134" s="96"/>
      <c r="BE134" s="96">
        <f t="shared" si="40"/>
        <v>0</v>
      </c>
      <c r="BG134" s="58">
        <f t="shared" si="48"/>
        <v>2</v>
      </c>
      <c r="BH134" s="58">
        <f t="shared" si="49"/>
        <v>2</v>
      </c>
    </row>
    <row r="135" spans="1:60" s="58" customFormat="1" x14ac:dyDescent="0.45">
      <c r="A135" s="64"/>
      <c r="B135" s="48">
        <v>121</v>
      </c>
      <c r="C135" s="48"/>
      <c r="D135" s="48" t="s">
        <v>845</v>
      </c>
      <c r="E135" s="49" t="s">
        <v>846</v>
      </c>
      <c r="F135" s="2">
        <v>2</v>
      </c>
      <c r="G135" s="19" t="s">
        <v>975</v>
      </c>
      <c r="H135" s="83"/>
      <c r="I135" s="24"/>
      <c r="J135" s="24"/>
      <c r="K135" s="83"/>
      <c r="L135" s="24"/>
      <c r="M135" s="83"/>
      <c r="N135" s="83"/>
      <c r="O135" s="83">
        <f>IFERROR(VLOOKUP(L135,入力表リスト!$A$3:$B$82,2,FALSE),0)</f>
        <v>0</v>
      </c>
      <c r="P135" s="83">
        <f t="shared" si="34"/>
        <v>0</v>
      </c>
      <c r="Q135" s="83">
        <f t="shared" si="41"/>
        <v>0</v>
      </c>
      <c r="R135" s="26"/>
      <c r="S135" s="3"/>
      <c r="T135" s="83"/>
      <c r="U135" s="24"/>
      <c r="V135" s="24"/>
      <c r="W135" s="83"/>
      <c r="X135" s="22"/>
      <c r="Y135" s="83"/>
      <c r="Z135" s="83"/>
      <c r="AA135" s="83">
        <f>IFERROR(VLOOKUP(X135,入力表リスト!$A$3:$B$82,2,FALSE),0)</f>
        <v>0</v>
      </c>
      <c r="AB135" s="83">
        <f t="shared" si="35"/>
        <v>0</v>
      </c>
      <c r="AC135" s="83">
        <f t="shared" si="42"/>
        <v>0</v>
      </c>
      <c r="AD135" s="26"/>
      <c r="AE135" s="26"/>
      <c r="AF135" s="83">
        <v>3</v>
      </c>
      <c r="AG135" s="24" t="s">
        <v>904</v>
      </c>
      <c r="AH135" s="24"/>
      <c r="AI135" s="83">
        <v>3</v>
      </c>
      <c r="AJ135" s="22" t="s">
        <v>1045</v>
      </c>
      <c r="AK135" s="83">
        <v>3</v>
      </c>
      <c r="AL135" s="83">
        <v>240</v>
      </c>
      <c r="AM135" s="83">
        <f>IFERROR(VLOOKUP(AJ135,入力表リスト!$A$3:$B$82,2,FALSE),0)</f>
        <v>18</v>
      </c>
      <c r="AN135" s="83">
        <f t="shared" si="36"/>
        <v>12.96</v>
      </c>
      <c r="AO135" s="83">
        <f t="shared" si="43"/>
        <v>388.8</v>
      </c>
      <c r="AP135" s="26"/>
      <c r="AQ135" s="26"/>
      <c r="AR135" s="83">
        <f t="shared" si="37"/>
        <v>12.96</v>
      </c>
      <c r="AS135" s="83">
        <f t="shared" si="44"/>
        <v>388.8</v>
      </c>
      <c r="AT135" s="48"/>
      <c r="AU135" s="96"/>
      <c r="AV135" s="96">
        <f t="shared" si="45"/>
        <v>240</v>
      </c>
      <c r="AW135" s="96"/>
      <c r="AX135" s="96">
        <f t="shared" si="38"/>
        <v>0</v>
      </c>
      <c r="AY135" s="96">
        <f t="shared" si="39"/>
        <v>0</v>
      </c>
      <c r="AZ135" s="96">
        <f t="shared" si="46"/>
        <v>12.96</v>
      </c>
      <c r="BA135" s="96">
        <f t="shared" si="47"/>
        <v>388.8</v>
      </c>
      <c r="BB135" s="96"/>
      <c r="BC135" s="96"/>
      <c r="BD135" s="96"/>
      <c r="BE135" s="96">
        <f t="shared" si="40"/>
        <v>0</v>
      </c>
      <c r="BG135" s="58">
        <f t="shared" si="48"/>
        <v>3</v>
      </c>
      <c r="BH135" s="58">
        <f t="shared" si="49"/>
        <v>3</v>
      </c>
    </row>
    <row r="136" spans="1:60" s="58" customFormat="1" x14ac:dyDescent="0.45">
      <c r="A136" s="64"/>
      <c r="B136" s="48">
        <v>122</v>
      </c>
      <c r="C136" s="48"/>
      <c r="D136" s="48" t="s">
        <v>845</v>
      </c>
      <c r="E136" s="49" t="s">
        <v>846</v>
      </c>
      <c r="F136" s="2">
        <v>2</v>
      </c>
      <c r="G136" s="19" t="s">
        <v>977</v>
      </c>
      <c r="H136" s="83"/>
      <c r="I136" s="24"/>
      <c r="J136" s="24"/>
      <c r="K136" s="83"/>
      <c r="L136" s="24"/>
      <c r="M136" s="83"/>
      <c r="N136" s="83"/>
      <c r="O136" s="83">
        <f>IFERROR(VLOOKUP(L136,入力表リスト!$A$3:$B$82,2,FALSE),0)</f>
        <v>0</v>
      </c>
      <c r="P136" s="83">
        <f t="shared" si="34"/>
        <v>0</v>
      </c>
      <c r="Q136" s="83">
        <f t="shared" si="41"/>
        <v>0</v>
      </c>
      <c r="R136" s="26"/>
      <c r="S136" s="3"/>
      <c r="T136" s="83"/>
      <c r="U136" s="24"/>
      <c r="V136" s="24"/>
      <c r="W136" s="83"/>
      <c r="X136" s="22"/>
      <c r="Y136" s="83"/>
      <c r="Z136" s="83"/>
      <c r="AA136" s="83">
        <f>IFERROR(VLOOKUP(X136,入力表リスト!$A$3:$B$82,2,FALSE),0)</f>
        <v>0</v>
      </c>
      <c r="AB136" s="83">
        <f t="shared" si="35"/>
        <v>0</v>
      </c>
      <c r="AC136" s="83">
        <f t="shared" si="42"/>
        <v>0</v>
      </c>
      <c r="AD136" s="26"/>
      <c r="AE136" s="26"/>
      <c r="AF136" s="83">
        <v>32</v>
      </c>
      <c r="AG136" s="24" t="s">
        <v>978</v>
      </c>
      <c r="AH136" s="24"/>
      <c r="AI136" s="83">
        <v>8</v>
      </c>
      <c r="AJ136" s="22" t="s">
        <v>1054</v>
      </c>
      <c r="AK136" s="83">
        <v>32</v>
      </c>
      <c r="AL136" s="83">
        <v>240</v>
      </c>
      <c r="AM136" s="83">
        <f>IFERROR(VLOOKUP(AJ136,入力表リスト!$A$3:$B$82,2,FALSE),0)</f>
        <v>55</v>
      </c>
      <c r="AN136" s="83">
        <f t="shared" si="36"/>
        <v>422.4</v>
      </c>
      <c r="AO136" s="83">
        <f t="shared" si="43"/>
        <v>12672</v>
      </c>
      <c r="AP136" s="26"/>
      <c r="AQ136" s="26"/>
      <c r="AR136" s="83">
        <f t="shared" si="37"/>
        <v>422.4</v>
      </c>
      <c r="AS136" s="83">
        <f t="shared" si="44"/>
        <v>12672</v>
      </c>
      <c r="AT136" s="48"/>
      <c r="AU136" s="96"/>
      <c r="AV136" s="96">
        <f t="shared" si="45"/>
        <v>240</v>
      </c>
      <c r="AW136" s="96"/>
      <c r="AX136" s="96">
        <f t="shared" si="38"/>
        <v>0</v>
      </c>
      <c r="AY136" s="96">
        <f t="shared" si="39"/>
        <v>0</v>
      </c>
      <c r="AZ136" s="96">
        <f t="shared" si="46"/>
        <v>422.4</v>
      </c>
      <c r="BA136" s="96">
        <f t="shared" si="47"/>
        <v>12672</v>
      </c>
      <c r="BB136" s="96"/>
      <c r="BC136" s="96"/>
      <c r="BD136" s="96"/>
      <c r="BE136" s="96">
        <f t="shared" si="40"/>
        <v>0</v>
      </c>
      <c r="BG136" s="58">
        <f t="shared" si="48"/>
        <v>32</v>
      </c>
      <c r="BH136" s="58">
        <f t="shared" si="49"/>
        <v>32</v>
      </c>
    </row>
    <row r="137" spans="1:60" s="58" customFormat="1" x14ac:dyDescent="0.45">
      <c r="A137" s="64"/>
      <c r="B137" s="48">
        <v>123</v>
      </c>
      <c r="C137" s="48"/>
      <c r="D137" s="48" t="s">
        <v>845</v>
      </c>
      <c r="E137" s="49" t="s">
        <v>846</v>
      </c>
      <c r="F137" s="2">
        <v>2</v>
      </c>
      <c r="G137" s="19" t="s">
        <v>977</v>
      </c>
      <c r="H137" s="83"/>
      <c r="I137" s="24"/>
      <c r="J137" s="24"/>
      <c r="K137" s="83"/>
      <c r="L137" s="24"/>
      <c r="M137" s="83"/>
      <c r="N137" s="83"/>
      <c r="O137" s="83">
        <f>IFERROR(VLOOKUP(L137,入力表リスト!$A$3:$B$82,2,FALSE),0)</f>
        <v>0</v>
      </c>
      <c r="P137" s="83">
        <f t="shared" si="34"/>
        <v>0</v>
      </c>
      <c r="Q137" s="83">
        <f t="shared" si="41"/>
        <v>0</v>
      </c>
      <c r="R137" s="26"/>
      <c r="S137" s="3"/>
      <c r="T137" s="83"/>
      <c r="U137" s="24"/>
      <c r="V137" s="24"/>
      <c r="W137" s="83"/>
      <c r="X137" s="22"/>
      <c r="Y137" s="83"/>
      <c r="Z137" s="83"/>
      <c r="AA137" s="83">
        <f>IFERROR(VLOOKUP(X137,入力表リスト!$A$3:$B$82,2,FALSE),0)</f>
        <v>0</v>
      </c>
      <c r="AB137" s="83">
        <f t="shared" si="35"/>
        <v>0</v>
      </c>
      <c r="AC137" s="83">
        <f t="shared" si="42"/>
        <v>0</v>
      </c>
      <c r="AD137" s="26"/>
      <c r="AE137" s="26"/>
      <c r="AF137" s="83">
        <v>2</v>
      </c>
      <c r="AG137" s="24" t="s">
        <v>904</v>
      </c>
      <c r="AH137" s="24"/>
      <c r="AI137" s="83">
        <v>2</v>
      </c>
      <c r="AJ137" s="22" t="s">
        <v>1038</v>
      </c>
      <c r="AK137" s="83">
        <v>2</v>
      </c>
      <c r="AL137" s="83">
        <v>240</v>
      </c>
      <c r="AM137" s="83">
        <f>IFERROR(VLOOKUP(AJ137,入力表リスト!$A$3:$B$82,2,FALSE),0)</f>
        <v>36</v>
      </c>
      <c r="AN137" s="83">
        <f t="shared" si="36"/>
        <v>17.28</v>
      </c>
      <c r="AO137" s="83">
        <f t="shared" si="43"/>
        <v>518.40000000000009</v>
      </c>
      <c r="AP137" s="26"/>
      <c r="AQ137" s="26"/>
      <c r="AR137" s="83">
        <f t="shared" si="37"/>
        <v>17.28</v>
      </c>
      <c r="AS137" s="83">
        <f t="shared" si="44"/>
        <v>518.40000000000009</v>
      </c>
      <c r="AT137" s="48"/>
      <c r="AU137" s="96"/>
      <c r="AV137" s="96">
        <f t="shared" si="45"/>
        <v>240</v>
      </c>
      <c r="AW137" s="96"/>
      <c r="AX137" s="96">
        <f t="shared" si="38"/>
        <v>0</v>
      </c>
      <c r="AY137" s="96">
        <f t="shared" si="39"/>
        <v>0</v>
      </c>
      <c r="AZ137" s="96">
        <f t="shared" si="46"/>
        <v>17.28</v>
      </c>
      <c r="BA137" s="96">
        <f t="shared" si="47"/>
        <v>518.40000000000009</v>
      </c>
      <c r="BB137" s="96"/>
      <c r="BC137" s="96"/>
      <c r="BD137" s="96"/>
      <c r="BE137" s="96">
        <f t="shared" si="40"/>
        <v>0</v>
      </c>
      <c r="BG137" s="58">
        <f t="shared" si="48"/>
        <v>2</v>
      </c>
      <c r="BH137" s="58">
        <f t="shared" si="49"/>
        <v>2</v>
      </c>
    </row>
    <row r="138" spans="1:60" s="58" customFormat="1" x14ac:dyDescent="0.45">
      <c r="A138" s="64"/>
      <c r="B138" s="48">
        <v>124</v>
      </c>
      <c r="C138" s="48"/>
      <c r="D138" s="48" t="s">
        <v>845</v>
      </c>
      <c r="E138" s="49" t="s">
        <v>846</v>
      </c>
      <c r="F138" s="2">
        <v>1</v>
      </c>
      <c r="G138" s="19" t="s">
        <v>968</v>
      </c>
      <c r="H138" s="83"/>
      <c r="I138" s="24"/>
      <c r="J138" s="24"/>
      <c r="K138" s="83"/>
      <c r="L138" s="24"/>
      <c r="M138" s="83"/>
      <c r="N138" s="83"/>
      <c r="O138" s="83">
        <f>IFERROR(VLOOKUP(L138,入力表リスト!$A$3:$B$82,2,FALSE),0)</f>
        <v>0</v>
      </c>
      <c r="P138" s="83">
        <f t="shared" si="34"/>
        <v>0</v>
      </c>
      <c r="Q138" s="83">
        <f t="shared" si="41"/>
        <v>0</v>
      </c>
      <c r="R138" s="26"/>
      <c r="S138" s="3"/>
      <c r="T138" s="83"/>
      <c r="U138" s="24"/>
      <c r="V138" s="24"/>
      <c r="W138" s="83"/>
      <c r="X138" s="22"/>
      <c r="Y138" s="83"/>
      <c r="Z138" s="83"/>
      <c r="AA138" s="83">
        <f>IFERROR(VLOOKUP(X138,入力表リスト!$A$3:$B$82,2,FALSE),0)</f>
        <v>0</v>
      </c>
      <c r="AB138" s="83">
        <f t="shared" si="35"/>
        <v>0</v>
      </c>
      <c r="AC138" s="83">
        <f t="shared" si="42"/>
        <v>0</v>
      </c>
      <c r="AD138" s="26"/>
      <c r="AE138" s="26"/>
      <c r="AF138" s="83">
        <v>4</v>
      </c>
      <c r="AG138" s="24" t="s">
        <v>976</v>
      </c>
      <c r="AH138" s="24"/>
      <c r="AI138" s="83">
        <v>2</v>
      </c>
      <c r="AJ138" s="22" t="s">
        <v>1000</v>
      </c>
      <c r="AK138" s="83">
        <v>4</v>
      </c>
      <c r="AL138" s="83">
        <v>240</v>
      </c>
      <c r="AM138" s="83">
        <f>IFERROR(VLOOKUP(AJ138,入力表リスト!$A$3:$B$82,2,FALSE),0)</f>
        <v>42</v>
      </c>
      <c r="AN138" s="83">
        <f t="shared" si="36"/>
        <v>40.32</v>
      </c>
      <c r="AO138" s="83">
        <f t="shared" si="43"/>
        <v>1209.5999999999999</v>
      </c>
      <c r="AP138" s="26"/>
      <c r="AQ138" s="26"/>
      <c r="AR138" s="83">
        <f t="shared" si="37"/>
        <v>40.32</v>
      </c>
      <c r="AS138" s="83">
        <f t="shared" si="44"/>
        <v>1209.5999999999999</v>
      </c>
      <c r="AT138" s="48"/>
      <c r="AU138" s="96"/>
      <c r="AV138" s="96">
        <f t="shared" si="45"/>
        <v>240</v>
      </c>
      <c r="AW138" s="96"/>
      <c r="AX138" s="96">
        <f t="shared" si="38"/>
        <v>0</v>
      </c>
      <c r="AY138" s="96">
        <f t="shared" si="39"/>
        <v>0</v>
      </c>
      <c r="AZ138" s="96">
        <f t="shared" si="46"/>
        <v>40.32</v>
      </c>
      <c r="BA138" s="96">
        <f t="shared" si="47"/>
        <v>1209.5999999999999</v>
      </c>
      <c r="BB138" s="96"/>
      <c r="BC138" s="96"/>
      <c r="BD138" s="96"/>
      <c r="BE138" s="96">
        <f t="shared" si="40"/>
        <v>0</v>
      </c>
      <c r="BG138" s="58">
        <f t="shared" si="48"/>
        <v>4</v>
      </c>
      <c r="BH138" s="58">
        <f t="shared" si="49"/>
        <v>4</v>
      </c>
    </row>
    <row r="139" spans="1:60" s="58" customFormat="1" x14ac:dyDescent="0.45">
      <c r="A139" s="64"/>
      <c r="B139" s="48">
        <v>125</v>
      </c>
      <c r="C139" s="48"/>
      <c r="D139" s="48" t="s">
        <v>845</v>
      </c>
      <c r="E139" s="49" t="s">
        <v>846</v>
      </c>
      <c r="F139" s="2">
        <v>1</v>
      </c>
      <c r="G139" s="19" t="s">
        <v>968</v>
      </c>
      <c r="H139" s="83"/>
      <c r="I139" s="24"/>
      <c r="J139" s="24"/>
      <c r="K139" s="83"/>
      <c r="L139" s="24"/>
      <c r="M139" s="83"/>
      <c r="N139" s="83"/>
      <c r="O139" s="83">
        <f>IFERROR(VLOOKUP(L139,入力表リスト!$A$3:$B$82,2,FALSE),0)</f>
        <v>0</v>
      </c>
      <c r="P139" s="83">
        <f t="shared" si="34"/>
        <v>0</v>
      </c>
      <c r="Q139" s="83">
        <f t="shared" si="41"/>
        <v>0</v>
      </c>
      <c r="R139" s="26"/>
      <c r="S139" s="3"/>
      <c r="T139" s="83"/>
      <c r="U139" s="24"/>
      <c r="V139" s="24"/>
      <c r="W139" s="83"/>
      <c r="X139" s="22"/>
      <c r="Y139" s="83"/>
      <c r="Z139" s="83"/>
      <c r="AA139" s="83">
        <f>IFERROR(VLOOKUP(X139,入力表リスト!$A$3:$B$82,2,FALSE),0)</f>
        <v>0</v>
      </c>
      <c r="AB139" s="83">
        <f t="shared" si="35"/>
        <v>0</v>
      </c>
      <c r="AC139" s="83">
        <f t="shared" si="42"/>
        <v>0</v>
      </c>
      <c r="AD139" s="26"/>
      <c r="AE139" s="26"/>
      <c r="AF139" s="83">
        <v>2</v>
      </c>
      <c r="AG139" s="24" t="s">
        <v>1314</v>
      </c>
      <c r="AH139" s="24"/>
      <c r="AI139" s="83">
        <v>2</v>
      </c>
      <c r="AJ139" s="22" t="s">
        <v>1039</v>
      </c>
      <c r="AK139" s="83">
        <v>2</v>
      </c>
      <c r="AL139" s="83">
        <v>240</v>
      </c>
      <c r="AM139" s="83">
        <f>IFERROR(VLOOKUP(AJ139,入力表リスト!$A$3:$B$82,2,FALSE),0)</f>
        <v>22</v>
      </c>
      <c r="AN139" s="83">
        <f t="shared" si="36"/>
        <v>10.56</v>
      </c>
      <c r="AO139" s="83">
        <f t="shared" si="43"/>
        <v>316.8</v>
      </c>
      <c r="AP139" s="26"/>
      <c r="AQ139" s="26"/>
      <c r="AR139" s="83">
        <f t="shared" si="37"/>
        <v>10.56</v>
      </c>
      <c r="AS139" s="83">
        <f t="shared" si="44"/>
        <v>316.8</v>
      </c>
      <c r="AT139" s="48"/>
      <c r="AU139" s="96"/>
      <c r="AV139" s="96">
        <f t="shared" si="45"/>
        <v>240</v>
      </c>
      <c r="AW139" s="96"/>
      <c r="AX139" s="96">
        <f t="shared" si="38"/>
        <v>0</v>
      </c>
      <c r="AY139" s="96">
        <f t="shared" si="39"/>
        <v>0</v>
      </c>
      <c r="AZ139" s="96">
        <f t="shared" si="46"/>
        <v>10.56</v>
      </c>
      <c r="BA139" s="96">
        <f t="shared" si="47"/>
        <v>316.8</v>
      </c>
      <c r="BB139" s="96"/>
      <c r="BC139" s="96"/>
      <c r="BD139" s="96"/>
      <c r="BE139" s="96">
        <f t="shared" si="40"/>
        <v>0</v>
      </c>
      <c r="BG139" s="58">
        <f t="shared" si="48"/>
        <v>2</v>
      </c>
      <c r="BH139" s="58">
        <f t="shared" si="49"/>
        <v>2</v>
      </c>
    </row>
    <row r="140" spans="1:60" s="58" customFormat="1" x14ac:dyDescent="0.45">
      <c r="A140" s="64"/>
      <c r="B140" s="48">
        <v>126</v>
      </c>
      <c r="C140" s="48"/>
      <c r="D140" s="48" t="s">
        <v>845</v>
      </c>
      <c r="E140" s="49" t="s">
        <v>846</v>
      </c>
      <c r="F140" s="2">
        <v>1</v>
      </c>
      <c r="G140" s="19" t="s">
        <v>968</v>
      </c>
      <c r="H140" s="83"/>
      <c r="I140" s="24"/>
      <c r="J140" s="24"/>
      <c r="K140" s="83"/>
      <c r="L140" s="24"/>
      <c r="M140" s="83"/>
      <c r="N140" s="83"/>
      <c r="O140" s="83">
        <f>IFERROR(VLOOKUP(L140,入力表リスト!$A$3:$B$82,2,FALSE),0)</f>
        <v>0</v>
      </c>
      <c r="P140" s="83">
        <f t="shared" si="34"/>
        <v>0</v>
      </c>
      <c r="Q140" s="83">
        <f t="shared" si="41"/>
        <v>0</v>
      </c>
      <c r="R140" s="26"/>
      <c r="S140" s="3"/>
      <c r="T140" s="83"/>
      <c r="U140" s="24"/>
      <c r="V140" s="24"/>
      <c r="W140" s="83"/>
      <c r="X140" s="22"/>
      <c r="Y140" s="83"/>
      <c r="Z140" s="83"/>
      <c r="AA140" s="83">
        <f>IFERROR(VLOOKUP(X140,入力表リスト!$A$3:$B$82,2,FALSE),0)</f>
        <v>0</v>
      </c>
      <c r="AB140" s="83">
        <f t="shared" si="35"/>
        <v>0</v>
      </c>
      <c r="AC140" s="83">
        <f t="shared" si="42"/>
        <v>0</v>
      </c>
      <c r="AD140" s="26"/>
      <c r="AE140" s="26"/>
      <c r="AF140" s="83">
        <v>3</v>
      </c>
      <c r="AG140" s="24" t="s">
        <v>904</v>
      </c>
      <c r="AH140" s="24"/>
      <c r="AI140" s="83">
        <v>3</v>
      </c>
      <c r="AJ140" s="22" t="s">
        <v>1045</v>
      </c>
      <c r="AK140" s="83">
        <v>3</v>
      </c>
      <c r="AL140" s="83">
        <v>240</v>
      </c>
      <c r="AM140" s="83">
        <f>IFERROR(VLOOKUP(AJ140,入力表リスト!$A$3:$B$82,2,FALSE),0)</f>
        <v>18</v>
      </c>
      <c r="AN140" s="83">
        <f t="shared" si="36"/>
        <v>12.96</v>
      </c>
      <c r="AO140" s="83">
        <f t="shared" si="43"/>
        <v>388.8</v>
      </c>
      <c r="AP140" s="26"/>
      <c r="AQ140" s="26"/>
      <c r="AR140" s="83">
        <f t="shared" si="37"/>
        <v>12.96</v>
      </c>
      <c r="AS140" s="83">
        <f t="shared" si="44"/>
        <v>388.8</v>
      </c>
      <c r="AT140" s="48"/>
      <c r="AU140" s="96"/>
      <c r="AV140" s="96">
        <f t="shared" si="45"/>
        <v>240</v>
      </c>
      <c r="AW140" s="96"/>
      <c r="AX140" s="96">
        <f t="shared" si="38"/>
        <v>0</v>
      </c>
      <c r="AY140" s="96">
        <f t="shared" si="39"/>
        <v>0</v>
      </c>
      <c r="AZ140" s="96">
        <f t="shared" si="46"/>
        <v>12.96</v>
      </c>
      <c r="BA140" s="96">
        <f t="shared" si="47"/>
        <v>388.8</v>
      </c>
      <c r="BB140" s="96"/>
      <c r="BC140" s="96"/>
      <c r="BD140" s="96"/>
      <c r="BE140" s="96">
        <f t="shared" si="40"/>
        <v>0</v>
      </c>
      <c r="BG140" s="58">
        <f t="shared" si="48"/>
        <v>3</v>
      </c>
      <c r="BH140" s="58">
        <f t="shared" si="49"/>
        <v>3</v>
      </c>
    </row>
    <row r="141" spans="1:60" s="58" customFormat="1" x14ac:dyDescent="0.45">
      <c r="A141" s="64"/>
      <c r="B141" s="20">
        <v>127</v>
      </c>
      <c r="C141" s="20"/>
      <c r="D141" s="20" t="s">
        <v>845</v>
      </c>
      <c r="E141" s="19" t="s">
        <v>846</v>
      </c>
      <c r="F141" s="2">
        <v>1</v>
      </c>
      <c r="G141" s="19" t="s">
        <v>968</v>
      </c>
      <c r="H141" s="83"/>
      <c r="I141" s="24"/>
      <c r="J141" s="24"/>
      <c r="K141" s="83"/>
      <c r="L141" s="24"/>
      <c r="M141" s="83"/>
      <c r="N141" s="83"/>
      <c r="O141" s="83">
        <f>IFERROR(VLOOKUP(L141,入力表リスト!$A$3:$B$82,2,FALSE),0)</f>
        <v>0</v>
      </c>
      <c r="P141" s="83">
        <f t="shared" si="34"/>
        <v>0</v>
      </c>
      <c r="Q141" s="83">
        <f t="shared" si="41"/>
        <v>0</v>
      </c>
      <c r="R141" s="26"/>
      <c r="S141" s="3"/>
      <c r="T141" s="83"/>
      <c r="U141" s="24"/>
      <c r="V141" s="24"/>
      <c r="W141" s="83"/>
      <c r="X141" s="22"/>
      <c r="Y141" s="83"/>
      <c r="Z141" s="83"/>
      <c r="AA141" s="83">
        <f>IFERROR(VLOOKUP(X141,入力表リスト!$A$3:$B$82,2,FALSE),0)</f>
        <v>0</v>
      </c>
      <c r="AB141" s="83">
        <f t="shared" si="35"/>
        <v>0</v>
      </c>
      <c r="AC141" s="83">
        <f t="shared" si="42"/>
        <v>0</v>
      </c>
      <c r="AD141" s="26"/>
      <c r="AE141" s="26"/>
      <c r="AF141" s="83">
        <v>2</v>
      </c>
      <c r="AG141" s="24" t="s">
        <v>979</v>
      </c>
      <c r="AH141" s="24"/>
      <c r="AI141" s="83">
        <v>2</v>
      </c>
      <c r="AJ141" s="22" t="s">
        <v>914</v>
      </c>
      <c r="AK141" s="83">
        <v>2</v>
      </c>
      <c r="AL141" s="83">
        <v>240</v>
      </c>
      <c r="AM141" s="83">
        <f>IFERROR(VLOOKUP(AJ141,入力表リスト!$A$3:$B$82,2,FALSE),0)</f>
        <v>0</v>
      </c>
      <c r="AN141" s="83">
        <f t="shared" si="36"/>
        <v>0</v>
      </c>
      <c r="AO141" s="83">
        <f t="shared" si="43"/>
        <v>0</v>
      </c>
      <c r="AP141" s="123" t="s">
        <v>1158</v>
      </c>
      <c r="AQ141" s="26"/>
      <c r="AR141" s="83">
        <f t="shared" si="37"/>
        <v>0</v>
      </c>
      <c r="AS141" s="83">
        <f t="shared" si="44"/>
        <v>0</v>
      </c>
      <c r="AT141" s="48"/>
      <c r="AU141" s="96"/>
      <c r="AV141" s="96">
        <f t="shared" si="45"/>
        <v>240</v>
      </c>
      <c r="AW141" s="96"/>
      <c r="AX141" s="96">
        <f t="shared" si="38"/>
        <v>0</v>
      </c>
      <c r="AY141" s="96">
        <f t="shared" si="39"/>
        <v>0</v>
      </c>
      <c r="AZ141" s="96">
        <f t="shared" si="46"/>
        <v>0</v>
      </c>
      <c r="BA141" s="96">
        <f t="shared" si="47"/>
        <v>0</v>
      </c>
      <c r="BB141" s="96"/>
      <c r="BC141" s="96"/>
      <c r="BD141" s="96"/>
      <c r="BE141" s="96">
        <f t="shared" si="40"/>
        <v>0</v>
      </c>
      <c r="BG141" s="58">
        <f t="shared" si="48"/>
        <v>2</v>
      </c>
      <c r="BH141" s="58">
        <f t="shared" si="49"/>
        <v>2</v>
      </c>
    </row>
    <row r="142" spans="1:60" s="58" customFormat="1" x14ac:dyDescent="0.45">
      <c r="A142" s="64"/>
      <c r="B142" s="48">
        <v>128</v>
      </c>
      <c r="C142" s="48"/>
      <c r="D142" s="48" t="s">
        <v>845</v>
      </c>
      <c r="E142" s="49" t="s">
        <v>846</v>
      </c>
      <c r="F142" s="2">
        <v>1</v>
      </c>
      <c r="G142" s="19" t="s">
        <v>968</v>
      </c>
      <c r="H142" s="83"/>
      <c r="I142" s="24"/>
      <c r="J142" s="24"/>
      <c r="K142" s="83"/>
      <c r="L142" s="24"/>
      <c r="M142" s="83"/>
      <c r="N142" s="83"/>
      <c r="O142" s="83">
        <f>IFERROR(VLOOKUP(L142,入力表リスト!$A$3:$B$82,2,FALSE),0)</f>
        <v>0</v>
      </c>
      <c r="P142" s="83">
        <f t="shared" si="34"/>
        <v>0</v>
      </c>
      <c r="Q142" s="83">
        <f t="shared" si="41"/>
        <v>0</v>
      </c>
      <c r="R142" s="26"/>
      <c r="S142" s="3"/>
      <c r="T142" s="83"/>
      <c r="U142" s="24"/>
      <c r="V142" s="24"/>
      <c r="W142" s="83"/>
      <c r="X142" s="22"/>
      <c r="Y142" s="83"/>
      <c r="Z142" s="83"/>
      <c r="AA142" s="83">
        <f>IFERROR(VLOOKUP(X142,入力表リスト!$A$3:$B$82,2,FALSE),0)</f>
        <v>0</v>
      </c>
      <c r="AB142" s="83">
        <f t="shared" si="35"/>
        <v>0</v>
      </c>
      <c r="AC142" s="83">
        <f t="shared" si="42"/>
        <v>0</v>
      </c>
      <c r="AD142" s="26"/>
      <c r="AE142" s="26"/>
      <c r="AF142" s="83">
        <v>2</v>
      </c>
      <c r="AG142" s="24" t="s">
        <v>1314</v>
      </c>
      <c r="AH142" s="24"/>
      <c r="AI142" s="83">
        <v>2</v>
      </c>
      <c r="AJ142" s="22" t="s">
        <v>1039</v>
      </c>
      <c r="AK142" s="83">
        <v>2</v>
      </c>
      <c r="AL142" s="83">
        <v>240</v>
      </c>
      <c r="AM142" s="83">
        <f>IFERROR(VLOOKUP(AJ142,入力表リスト!$A$3:$B$82,2,FALSE),0)</f>
        <v>22</v>
      </c>
      <c r="AN142" s="83">
        <f t="shared" si="36"/>
        <v>10.56</v>
      </c>
      <c r="AO142" s="83">
        <f t="shared" si="43"/>
        <v>316.8</v>
      </c>
      <c r="AP142" s="26"/>
      <c r="AQ142" s="26"/>
      <c r="AR142" s="83">
        <f t="shared" si="37"/>
        <v>10.56</v>
      </c>
      <c r="AS142" s="83">
        <f t="shared" si="44"/>
        <v>316.8</v>
      </c>
      <c r="AT142" s="48"/>
      <c r="AU142" s="96"/>
      <c r="AV142" s="96">
        <f t="shared" si="45"/>
        <v>240</v>
      </c>
      <c r="AW142" s="96"/>
      <c r="AX142" s="96">
        <f t="shared" si="38"/>
        <v>0</v>
      </c>
      <c r="AY142" s="96">
        <f t="shared" si="39"/>
        <v>0</v>
      </c>
      <c r="AZ142" s="96">
        <f t="shared" si="46"/>
        <v>10.56</v>
      </c>
      <c r="BA142" s="96">
        <f t="shared" si="47"/>
        <v>316.8</v>
      </c>
      <c r="BB142" s="96"/>
      <c r="BC142" s="96"/>
      <c r="BD142" s="96"/>
      <c r="BE142" s="96">
        <f t="shared" si="40"/>
        <v>0</v>
      </c>
      <c r="BG142" s="58">
        <f t="shared" si="48"/>
        <v>2</v>
      </c>
      <c r="BH142" s="58">
        <f t="shared" si="49"/>
        <v>2</v>
      </c>
    </row>
    <row r="143" spans="1:60" s="58" customFormat="1" x14ac:dyDescent="0.45">
      <c r="A143" s="64"/>
      <c r="B143" s="48">
        <v>129</v>
      </c>
      <c r="C143" s="48"/>
      <c r="D143" s="48" t="s">
        <v>845</v>
      </c>
      <c r="E143" s="49" t="s">
        <v>846</v>
      </c>
      <c r="F143" s="2">
        <v>1</v>
      </c>
      <c r="G143" s="19" t="s">
        <v>968</v>
      </c>
      <c r="H143" s="83"/>
      <c r="I143" s="24"/>
      <c r="J143" s="24"/>
      <c r="K143" s="83"/>
      <c r="L143" s="24"/>
      <c r="M143" s="83"/>
      <c r="N143" s="83"/>
      <c r="O143" s="83">
        <f>IFERROR(VLOOKUP(L143,入力表リスト!$A$3:$B$82,2,FALSE),0)</f>
        <v>0</v>
      </c>
      <c r="P143" s="83">
        <f t="shared" si="34"/>
        <v>0</v>
      </c>
      <c r="Q143" s="83">
        <f t="shared" ref="Q143:Q172" si="50">P143*$AY$10</f>
        <v>0</v>
      </c>
      <c r="R143" s="26"/>
      <c r="S143" s="3"/>
      <c r="T143" s="83"/>
      <c r="U143" s="24"/>
      <c r="V143" s="24"/>
      <c r="W143" s="83"/>
      <c r="X143" s="22"/>
      <c r="Y143" s="83"/>
      <c r="Z143" s="83"/>
      <c r="AA143" s="83">
        <f>IFERROR(VLOOKUP(X143,入力表リスト!$A$3:$B$82,2,FALSE),0)</f>
        <v>0</v>
      </c>
      <c r="AB143" s="83">
        <f t="shared" si="35"/>
        <v>0</v>
      </c>
      <c r="AC143" s="83">
        <f t="shared" ref="AC143:AC172" si="51">AB143*$AY$10</f>
        <v>0</v>
      </c>
      <c r="AD143" s="26"/>
      <c r="AE143" s="26"/>
      <c r="AF143" s="83">
        <v>4</v>
      </c>
      <c r="AG143" s="24" t="s">
        <v>904</v>
      </c>
      <c r="AH143" s="24"/>
      <c r="AI143" s="83">
        <v>4</v>
      </c>
      <c r="AJ143" s="22" t="s">
        <v>1045</v>
      </c>
      <c r="AK143" s="83">
        <v>4</v>
      </c>
      <c r="AL143" s="83">
        <v>240</v>
      </c>
      <c r="AM143" s="83">
        <f>IFERROR(VLOOKUP(AJ143,入力表リスト!$A$3:$B$82,2,FALSE),0)</f>
        <v>18</v>
      </c>
      <c r="AN143" s="83">
        <f t="shared" si="36"/>
        <v>17.28</v>
      </c>
      <c r="AO143" s="83">
        <f t="shared" ref="AO143:AO172" si="52">AN143*$AY$10</f>
        <v>518.40000000000009</v>
      </c>
      <c r="AP143" s="26"/>
      <c r="AQ143" s="26"/>
      <c r="AR143" s="83">
        <f t="shared" si="37"/>
        <v>17.28</v>
      </c>
      <c r="AS143" s="83">
        <f t="shared" ref="AS143:AS172" si="53">AR143*$AY$10</f>
        <v>518.40000000000009</v>
      </c>
      <c r="AT143" s="48"/>
      <c r="AU143" s="96"/>
      <c r="AV143" s="96">
        <f t="shared" ref="AV143:AV172" si="54">N143+Z143+AL143</f>
        <v>240</v>
      </c>
      <c r="AW143" s="96"/>
      <c r="AX143" s="96">
        <f t="shared" si="38"/>
        <v>0</v>
      </c>
      <c r="AY143" s="96">
        <f t="shared" si="39"/>
        <v>0</v>
      </c>
      <c r="AZ143" s="96">
        <f t="shared" ref="AZ143:AZ172" si="55">P143+AB143+AN143-AX143</f>
        <v>17.28</v>
      </c>
      <c r="BA143" s="96">
        <f t="shared" ref="BA143:BA172" si="56">Q143+AC143+AO143-AY143</f>
        <v>518.40000000000009</v>
      </c>
      <c r="BB143" s="96"/>
      <c r="BC143" s="96"/>
      <c r="BD143" s="96"/>
      <c r="BE143" s="96">
        <f t="shared" si="40"/>
        <v>0</v>
      </c>
      <c r="BG143" s="58">
        <f t="shared" ref="BG143:BG174" si="57">SUM(H143,T143,AF143)</f>
        <v>4</v>
      </c>
      <c r="BH143" s="58">
        <f t="shared" ref="BH143:BH174" si="58">SUM(M143,Y143,AK143)</f>
        <v>4</v>
      </c>
    </row>
    <row r="144" spans="1:60" s="58" customFormat="1" x14ac:dyDescent="0.45">
      <c r="A144" s="64"/>
      <c r="B144" s="48">
        <v>130</v>
      </c>
      <c r="C144" s="48"/>
      <c r="D144" s="48" t="s">
        <v>845</v>
      </c>
      <c r="E144" s="49" t="s">
        <v>846</v>
      </c>
      <c r="F144" s="2">
        <v>3</v>
      </c>
      <c r="G144" s="19" t="s">
        <v>980</v>
      </c>
      <c r="H144" s="83"/>
      <c r="I144" s="24"/>
      <c r="J144" s="24"/>
      <c r="K144" s="83"/>
      <c r="L144" s="24"/>
      <c r="M144" s="83"/>
      <c r="N144" s="83"/>
      <c r="O144" s="83">
        <f>IFERROR(VLOOKUP(L144,入力表リスト!$A$3:$B$82,2,FALSE),0)</f>
        <v>0</v>
      </c>
      <c r="P144" s="83">
        <f t="shared" ref="P144:P153" si="59">M144*N144*O144/1000</f>
        <v>0</v>
      </c>
      <c r="Q144" s="83">
        <f t="shared" si="50"/>
        <v>0</v>
      </c>
      <c r="R144" s="26"/>
      <c r="S144" s="3"/>
      <c r="T144" s="83"/>
      <c r="U144" s="24"/>
      <c r="V144" s="24"/>
      <c r="W144" s="83"/>
      <c r="X144" s="22"/>
      <c r="Y144" s="83"/>
      <c r="Z144" s="83"/>
      <c r="AA144" s="83">
        <f>IFERROR(VLOOKUP(X144,入力表リスト!$A$3:$B$82,2,FALSE),0)</f>
        <v>0</v>
      </c>
      <c r="AB144" s="83">
        <f t="shared" ref="AB144:AB172" si="60">Y144*Z144*AA144/1000</f>
        <v>0</v>
      </c>
      <c r="AC144" s="83">
        <f t="shared" si="51"/>
        <v>0</v>
      </c>
      <c r="AD144" s="26"/>
      <c r="AE144" s="26"/>
      <c r="AF144" s="83">
        <v>24</v>
      </c>
      <c r="AG144" s="24" t="s">
        <v>903</v>
      </c>
      <c r="AH144" s="24"/>
      <c r="AI144" s="83">
        <v>4</v>
      </c>
      <c r="AJ144" s="22" t="s">
        <v>1044</v>
      </c>
      <c r="AK144" s="83">
        <v>24</v>
      </c>
      <c r="AL144" s="83">
        <v>480</v>
      </c>
      <c r="AM144" s="83">
        <f>IFERROR(VLOOKUP(AJ144,入力表リスト!$A$3:$B$82,2,FALSE),0)</f>
        <v>34</v>
      </c>
      <c r="AN144" s="83">
        <f t="shared" ref="AN144:AN172" si="61">AK144*AL144*AM144/1000</f>
        <v>391.68</v>
      </c>
      <c r="AO144" s="83">
        <f t="shared" si="52"/>
        <v>11750.4</v>
      </c>
      <c r="AP144" s="26"/>
      <c r="AQ144" s="26"/>
      <c r="AR144" s="83">
        <f t="shared" ref="AR144:AR172" si="62">P144+AB144+AN144</f>
        <v>391.68</v>
      </c>
      <c r="AS144" s="83">
        <f t="shared" si="53"/>
        <v>11750.4</v>
      </c>
      <c r="AT144" s="48"/>
      <c r="AU144" s="96"/>
      <c r="AV144" s="96">
        <f t="shared" si="54"/>
        <v>480</v>
      </c>
      <c r="AW144" s="96"/>
      <c r="AX144" s="96">
        <f t="shared" ref="AX144:AX172" si="63">AU144*AV144*AW144/1000</f>
        <v>0</v>
      </c>
      <c r="AY144" s="96">
        <f t="shared" ref="AY144:AY172" si="64">AX144*$AY$10</f>
        <v>0</v>
      </c>
      <c r="AZ144" s="96">
        <f t="shared" si="55"/>
        <v>391.68</v>
      </c>
      <c r="BA144" s="96">
        <f t="shared" si="56"/>
        <v>11750.4</v>
      </c>
      <c r="BB144" s="96"/>
      <c r="BC144" s="96"/>
      <c r="BD144" s="96"/>
      <c r="BE144" s="96">
        <f t="shared" ref="BE144:BE172" si="65">SUM(BB144:BD144)</f>
        <v>0</v>
      </c>
      <c r="BG144" s="58">
        <f t="shared" si="57"/>
        <v>24</v>
      </c>
      <c r="BH144" s="58">
        <f t="shared" si="58"/>
        <v>24</v>
      </c>
    </row>
    <row r="145" spans="1:60" s="58" customFormat="1" x14ac:dyDescent="0.45">
      <c r="A145" s="64"/>
      <c r="B145" s="48">
        <v>131</v>
      </c>
      <c r="C145" s="48"/>
      <c r="D145" s="48" t="s">
        <v>845</v>
      </c>
      <c r="E145" s="49" t="s">
        <v>846</v>
      </c>
      <c r="F145" s="2">
        <v>3</v>
      </c>
      <c r="G145" s="19" t="s">
        <v>980</v>
      </c>
      <c r="H145" s="83"/>
      <c r="I145" s="24"/>
      <c r="J145" s="24"/>
      <c r="K145" s="83"/>
      <c r="L145" s="24"/>
      <c r="M145" s="83"/>
      <c r="N145" s="83"/>
      <c r="O145" s="83">
        <f>IFERROR(VLOOKUP(L145,入力表リスト!$A$3:$B$82,2,FALSE),0)</f>
        <v>0</v>
      </c>
      <c r="P145" s="83">
        <f t="shared" si="59"/>
        <v>0</v>
      </c>
      <c r="Q145" s="83">
        <f t="shared" si="50"/>
        <v>0</v>
      </c>
      <c r="R145" s="26"/>
      <c r="S145" s="3"/>
      <c r="T145" s="83"/>
      <c r="U145" s="24"/>
      <c r="V145" s="24"/>
      <c r="W145" s="83"/>
      <c r="X145" s="22"/>
      <c r="Y145" s="83"/>
      <c r="Z145" s="83"/>
      <c r="AA145" s="83">
        <f>IFERROR(VLOOKUP(X145,入力表リスト!$A$3:$B$82,2,FALSE),0)</f>
        <v>0</v>
      </c>
      <c r="AB145" s="83">
        <f t="shared" si="60"/>
        <v>0</v>
      </c>
      <c r="AC145" s="83">
        <f t="shared" si="51"/>
        <v>0</v>
      </c>
      <c r="AD145" s="26"/>
      <c r="AE145" s="26"/>
      <c r="AF145" s="83">
        <v>1</v>
      </c>
      <c r="AG145" s="24" t="s">
        <v>904</v>
      </c>
      <c r="AH145" s="24"/>
      <c r="AI145" s="83">
        <v>1</v>
      </c>
      <c r="AJ145" s="22" t="s">
        <v>1038</v>
      </c>
      <c r="AK145" s="83">
        <v>1</v>
      </c>
      <c r="AL145" s="83">
        <v>480</v>
      </c>
      <c r="AM145" s="83">
        <f>IFERROR(VLOOKUP(AJ145,入力表リスト!$A$3:$B$82,2,FALSE),0)</f>
        <v>36</v>
      </c>
      <c r="AN145" s="83">
        <f t="shared" si="61"/>
        <v>17.28</v>
      </c>
      <c r="AO145" s="83">
        <f t="shared" si="52"/>
        <v>518.40000000000009</v>
      </c>
      <c r="AP145" s="26"/>
      <c r="AQ145" s="26"/>
      <c r="AR145" s="83">
        <f t="shared" si="62"/>
        <v>17.28</v>
      </c>
      <c r="AS145" s="83">
        <f t="shared" si="53"/>
        <v>518.40000000000009</v>
      </c>
      <c r="AT145" s="48"/>
      <c r="AU145" s="96"/>
      <c r="AV145" s="96">
        <f t="shared" si="54"/>
        <v>480</v>
      </c>
      <c r="AW145" s="96"/>
      <c r="AX145" s="96">
        <f t="shared" si="63"/>
        <v>0</v>
      </c>
      <c r="AY145" s="96">
        <f t="shared" si="64"/>
        <v>0</v>
      </c>
      <c r="AZ145" s="96">
        <f t="shared" si="55"/>
        <v>17.28</v>
      </c>
      <c r="BA145" s="96">
        <f t="shared" si="56"/>
        <v>518.40000000000009</v>
      </c>
      <c r="BB145" s="96"/>
      <c r="BC145" s="96"/>
      <c r="BD145" s="96"/>
      <c r="BE145" s="96">
        <f t="shared" si="65"/>
        <v>0</v>
      </c>
      <c r="BG145" s="58">
        <f t="shared" si="57"/>
        <v>1</v>
      </c>
      <c r="BH145" s="58">
        <f t="shared" si="58"/>
        <v>1</v>
      </c>
    </row>
    <row r="146" spans="1:60" s="58" customFormat="1" x14ac:dyDescent="0.45">
      <c r="A146" s="64"/>
      <c r="B146" s="48">
        <v>132</v>
      </c>
      <c r="C146" s="48"/>
      <c r="D146" s="48" t="s">
        <v>845</v>
      </c>
      <c r="E146" s="49" t="s">
        <v>846</v>
      </c>
      <c r="F146" s="2">
        <v>3</v>
      </c>
      <c r="G146" s="19" t="s">
        <v>907</v>
      </c>
      <c r="H146" s="83"/>
      <c r="I146" s="24"/>
      <c r="J146" s="24"/>
      <c r="K146" s="83"/>
      <c r="L146" s="24"/>
      <c r="M146" s="83"/>
      <c r="N146" s="83"/>
      <c r="O146" s="83">
        <f>IFERROR(VLOOKUP(L146,入力表リスト!$A$3:$B$82,2,FALSE),0)</f>
        <v>0</v>
      </c>
      <c r="P146" s="83">
        <f t="shared" si="59"/>
        <v>0</v>
      </c>
      <c r="Q146" s="83">
        <f t="shared" si="50"/>
        <v>0</v>
      </c>
      <c r="R146" s="26"/>
      <c r="S146" s="3"/>
      <c r="T146" s="83"/>
      <c r="U146" s="24"/>
      <c r="V146" s="24"/>
      <c r="W146" s="83"/>
      <c r="X146" s="22"/>
      <c r="Y146" s="83"/>
      <c r="Z146" s="83"/>
      <c r="AA146" s="83">
        <f>IFERROR(VLOOKUP(X146,入力表リスト!$A$3:$B$82,2,FALSE),0)</f>
        <v>0</v>
      </c>
      <c r="AB146" s="83">
        <f t="shared" si="60"/>
        <v>0</v>
      </c>
      <c r="AC146" s="83">
        <f t="shared" si="51"/>
        <v>0</v>
      </c>
      <c r="AD146" s="26"/>
      <c r="AE146" s="26"/>
      <c r="AF146" s="83">
        <v>2</v>
      </c>
      <c r="AG146" s="24" t="s">
        <v>923</v>
      </c>
      <c r="AH146" s="24"/>
      <c r="AI146" s="83">
        <v>2</v>
      </c>
      <c r="AJ146" s="22" t="s">
        <v>1000</v>
      </c>
      <c r="AK146" s="83">
        <v>2</v>
      </c>
      <c r="AL146" s="83">
        <v>0</v>
      </c>
      <c r="AM146" s="83">
        <f>IFERROR(VLOOKUP(AJ146,入力表リスト!$A$3:$B$82,2,FALSE),0)</f>
        <v>42</v>
      </c>
      <c r="AN146" s="83">
        <f t="shared" si="61"/>
        <v>0</v>
      </c>
      <c r="AO146" s="83">
        <f t="shared" si="52"/>
        <v>0</v>
      </c>
      <c r="AP146" s="26"/>
      <c r="AQ146" s="26"/>
      <c r="AR146" s="83">
        <f t="shared" si="62"/>
        <v>0</v>
      </c>
      <c r="AS146" s="83">
        <f t="shared" si="53"/>
        <v>0</v>
      </c>
      <c r="AT146" s="48"/>
      <c r="AU146" s="96"/>
      <c r="AV146" s="96">
        <f t="shared" si="54"/>
        <v>0</v>
      </c>
      <c r="AW146" s="96"/>
      <c r="AX146" s="96">
        <f t="shared" si="63"/>
        <v>0</v>
      </c>
      <c r="AY146" s="96">
        <f t="shared" si="64"/>
        <v>0</v>
      </c>
      <c r="AZ146" s="96">
        <f t="shared" si="55"/>
        <v>0</v>
      </c>
      <c r="BA146" s="96">
        <f t="shared" si="56"/>
        <v>0</v>
      </c>
      <c r="BB146" s="96"/>
      <c r="BC146" s="96"/>
      <c r="BD146" s="96"/>
      <c r="BE146" s="96">
        <f t="shared" si="65"/>
        <v>0</v>
      </c>
      <c r="BG146" s="58">
        <f t="shared" si="57"/>
        <v>2</v>
      </c>
      <c r="BH146" s="58">
        <f t="shared" si="58"/>
        <v>2</v>
      </c>
    </row>
    <row r="147" spans="1:60" s="58" customFormat="1" x14ac:dyDescent="0.45">
      <c r="A147" s="64"/>
      <c r="B147" s="48">
        <v>133</v>
      </c>
      <c r="C147" s="48"/>
      <c r="D147" s="48" t="s">
        <v>845</v>
      </c>
      <c r="E147" s="49" t="s">
        <v>846</v>
      </c>
      <c r="F147" s="2">
        <v>3</v>
      </c>
      <c r="G147" s="19" t="s">
        <v>907</v>
      </c>
      <c r="H147" s="83"/>
      <c r="I147" s="24"/>
      <c r="J147" s="24"/>
      <c r="K147" s="83"/>
      <c r="L147" s="24"/>
      <c r="M147" s="83"/>
      <c r="N147" s="83"/>
      <c r="O147" s="83">
        <f>IFERROR(VLOOKUP(L147,入力表リスト!$A$3:$B$82,2,FALSE),0)</f>
        <v>0</v>
      </c>
      <c r="P147" s="83">
        <f t="shared" si="59"/>
        <v>0</v>
      </c>
      <c r="Q147" s="83">
        <f t="shared" si="50"/>
        <v>0</v>
      </c>
      <c r="R147" s="26"/>
      <c r="S147" s="3"/>
      <c r="T147" s="83"/>
      <c r="U147" s="24"/>
      <c r="V147" s="24"/>
      <c r="W147" s="83"/>
      <c r="X147" s="22"/>
      <c r="Y147" s="83"/>
      <c r="Z147" s="83"/>
      <c r="AA147" s="83">
        <f>IFERROR(VLOOKUP(X147,入力表リスト!$A$3:$B$82,2,FALSE),0)</f>
        <v>0</v>
      </c>
      <c r="AB147" s="83">
        <f t="shared" si="60"/>
        <v>0</v>
      </c>
      <c r="AC147" s="83">
        <f t="shared" si="51"/>
        <v>0</v>
      </c>
      <c r="AD147" s="26"/>
      <c r="AE147" s="26"/>
      <c r="AF147" s="83">
        <v>2</v>
      </c>
      <c r="AG147" s="24" t="s">
        <v>1314</v>
      </c>
      <c r="AH147" s="24"/>
      <c r="AI147" s="83">
        <v>2</v>
      </c>
      <c r="AJ147" s="22" t="s">
        <v>1039</v>
      </c>
      <c r="AK147" s="83">
        <v>2</v>
      </c>
      <c r="AL147" s="83">
        <v>0</v>
      </c>
      <c r="AM147" s="83">
        <f>IFERROR(VLOOKUP(AJ147,入力表リスト!$A$3:$B$82,2,FALSE),0)</f>
        <v>22</v>
      </c>
      <c r="AN147" s="83">
        <f t="shared" si="61"/>
        <v>0</v>
      </c>
      <c r="AO147" s="83">
        <f t="shared" si="52"/>
        <v>0</v>
      </c>
      <c r="AP147" s="26"/>
      <c r="AQ147" s="26"/>
      <c r="AR147" s="83">
        <f t="shared" si="62"/>
        <v>0</v>
      </c>
      <c r="AS147" s="83">
        <f t="shared" si="53"/>
        <v>0</v>
      </c>
      <c r="AT147" s="48"/>
      <c r="AU147" s="96"/>
      <c r="AV147" s="96">
        <f t="shared" si="54"/>
        <v>0</v>
      </c>
      <c r="AW147" s="96"/>
      <c r="AX147" s="96">
        <f t="shared" si="63"/>
        <v>0</v>
      </c>
      <c r="AY147" s="96">
        <f t="shared" si="64"/>
        <v>0</v>
      </c>
      <c r="AZ147" s="96">
        <f t="shared" si="55"/>
        <v>0</v>
      </c>
      <c r="BA147" s="96">
        <f t="shared" si="56"/>
        <v>0</v>
      </c>
      <c r="BB147" s="96"/>
      <c r="BC147" s="96"/>
      <c r="BD147" s="96"/>
      <c r="BE147" s="96">
        <f t="shared" si="65"/>
        <v>0</v>
      </c>
      <c r="BG147" s="58">
        <f t="shared" si="57"/>
        <v>2</v>
      </c>
      <c r="BH147" s="58">
        <f t="shared" si="58"/>
        <v>2</v>
      </c>
    </row>
    <row r="148" spans="1:60" s="58" customFormat="1" x14ac:dyDescent="0.45">
      <c r="A148" s="64"/>
      <c r="B148" s="48">
        <v>134</v>
      </c>
      <c r="C148" s="48"/>
      <c r="D148" s="48" t="s">
        <v>845</v>
      </c>
      <c r="E148" s="49" t="s">
        <v>846</v>
      </c>
      <c r="F148" s="2">
        <v>3</v>
      </c>
      <c r="G148" s="19" t="s">
        <v>907</v>
      </c>
      <c r="H148" s="83"/>
      <c r="I148" s="24"/>
      <c r="J148" s="24"/>
      <c r="K148" s="83"/>
      <c r="L148" s="24"/>
      <c r="M148" s="83"/>
      <c r="N148" s="83"/>
      <c r="O148" s="83">
        <f>IFERROR(VLOOKUP(L148,入力表リスト!$A$3:$B$82,2,FALSE),0)</f>
        <v>0</v>
      </c>
      <c r="P148" s="83">
        <f t="shared" si="59"/>
        <v>0</v>
      </c>
      <c r="Q148" s="83">
        <f t="shared" si="50"/>
        <v>0</v>
      </c>
      <c r="R148" s="26"/>
      <c r="S148" s="3"/>
      <c r="T148" s="83"/>
      <c r="U148" s="24"/>
      <c r="V148" s="24"/>
      <c r="W148" s="83"/>
      <c r="X148" s="22"/>
      <c r="Y148" s="83"/>
      <c r="Z148" s="83"/>
      <c r="AA148" s="83">
        <f>IFERROR(VLOOKUP(X148,入力表リスト!$A$3:$B$82,2,FALSE),0)</f>
        <v>0</v>
      </c>
      <c r="AB148" s="83">
        <f t="shared" si="60"/>
        <v>0</v>
      </c>
      <c r="AC148" s="83">
        <f t="shared" si="51"/>
        <v>0</v>
      </c>
      <c r="AD148" s="26"/>
      <c r="AE148" s="26"/>
      <c r="AF148" s="83">
        <v>1</v>
      </c>
      <c r="AG148" s="24" t="s">
        <v>904</v>
      </c>
      <c r="AH148" s="24"/>
      <c r="AI148" s="83">
        <v>1</v>
      </c>
      <c r="AJ148" s="22" t="s">
        <v>1045</v>
      </c>
      <c r="AK148" s="83">
        <v>1</v>
      </c>
      <c r="AL148" s="83">
        <v>0</v>
      </c>
      <c r="AM148" s="83">
        <f>IFERROR(VLOOKUP(AJ148,入力表リスト!$A$3:$B$82,2,FALSE),0)</f>
        <v>18</v>
      </c>
      <c r="AN148" s="83">
        <f t="shared" si="61"/>
        <v>0</v>
      </c>
      <c r="AO148" s="83">
        <f t="shared" si="52"/>
        <v>0</v>
      </c>
      <c r="AP148" s="26"/>
      <c r="AQ148" s="26"/>
      <c r="AR148" s="83">
        <f t="shared" si="62"/>
        <v>0</v>
      </c>
      <c r="AS148" s="83">
        <f t="shared" si="53"/>
        <v>0</v>
      </c>
      <c r="AT148" s="48"/>
      <c r="AU148" s="96"/>
      <c r="AV148" s="96">
        <f t="shared" si="54"/>
        <v>0</v>
      </c>
      <c r="AW148" s="96"/>
      <c r="AX148" s="96">
        <f t="shared" si="63"/>
        <v>0</v>
      </c>
      <c r="AY148" s="96">
        <f t="shared" si="64"/>
        <v>0</v>
      </c>
      <c r="AZ148" s="96">
        <f t="shared" si="55"/>
        <v>0</v>
      </c>
      <c r="BA148" s="96">
        <f t="shared" si="56"/>
        <v>0</v>
      </c>
      <c r="BB148" s="96"/>
      <c r="BC148" s="96"/>
      <c r="BD148" s="96"/>
      <c r="BE148" s="96">
        <f t="shared" si="65"/>
        <v>0</v>
      </c>
      <c r="BG148" s="58">
        <f t="shared" si="57"/>
        <v>1</v>
      </c>
      <c r="BH148" s="58">
        <f t="shared" si="58"/>
        <v>1</v>
      </c>
    </row>
    <row r="149" spans="1:60" s="58" customFormat="1" x14ac:dyDescent="0.45">
      <c r="A149" s="64"/>
      <c r="B149" s="48">
        <v>135</v>
      </c>
      <c r="C149" s="48"/>
      <c r="D149" s="48" t="s">
        <v>845</v>
      </c>
      <c r="E149" s="49" t="s">
        <v>846</v>
      </c>
      <c r="F149" s="2">
        <v>3</v>
      </c>
      <c r="G149" s="19" t="s">
        <v>968</v>
      </c>
      <c r="H149" s="83"/>
      <c r="I149" s="24"/>
      <c r="J149" s="24"/>
      <c r="K149" s="83"/>
      <c r="L149" s="24"/>
      <c r="M149" s="83"/>
      <c r="N149" s="83"/>
      <c r="O149" s="83">
        <f>IFERROR(VLOOKUP(L149,入力表リスト!$A$3:$B$82,2,FALSE),0)</f>
        <v>0</v>
      </c>
      <c r="P149" s="83">
        <f t="shared" si="59"/>
        <v>0</v>
      </c>
      <c r="Q149" s="83">
        <f t="shared" si="50"/>
        <v>0</v>
      </c>
      <c r="R149" s="26"/>
      <c r="S149" s="3"/>
      <c r="T149" s="83"/>
      <c r="U149" s="24"/>
      <c r="V149" s="24"/>
      <c r="W149" s="83"/>
      <c r="X149" s="22"/>
      <c r="Y149" s="83"/>
      <c r="Z149" s="83"/>
      <c r="AA149" s="83">
        <f>IFERROR(VLOOKUP(X149,入力表リスト!$A$3:$B$82,2,FALSE),0)</f>
        <v>0</v>
      </c>
      <c r="AB149" s="83">
        <f t="shared" si="60"/>
        <v>0</v>
      </c>
      <c r="AC149" s="83">
        <f t="shared" si="51"/>
        <v>0</v>
      </c>
      <c r="AD149" s="26"/>
      <c r="AE149" s="26"/>
      <c r="AF149" s="83">
        <v>1</v>
      </c>
      <c r="AG149" s="24" t="s">
        <v>904</v>
      </c>
      <c r="AH149" s="24"/>
      <c r="AI149" s="83">
        <v>1</v>
      </c>
      <c r="AJ149" s="22" t="s">
        <v>1045</v>
      </c>
      <c r="AK149" s="83">
        <v>1</v>
      </c>
      <c r="AL149" s="83">
        <v>0</v>
      </c>
      <c r="AM149" s="83">
        <f>IFERROR(VLOOKUP(AJ149,入力表リスト!$A$3:$B$82,2,FALSE),0)</f>
        <v>18</v>
      </c>
      <c r="AN149" s="83">
        <f t="shared" si="61"/>
        <v>0</v>
      </c>
      <c r="AO149" s="83">
        <f t="shared" si="52"/>
        <v>0</v>
      </c>
      <c r="AP149" s="26"/>
      <c r="AQ149" s="26"/>
      <c r="AR149" s="83">
        <f t="shared" si="62"/>
        <v>0</v>
      </c>
      <c r="AS149" s="83">
        <f t="shared" si="53"/>
        <v>0</v>
      </c>
      <c r="AT149" s="48"/>
      <c r="AU149" s="96"/>
      <c r="AV149" s="96">
        <f t="shared" si="54"/>
        <v>0</v>
      </c>
      <c r="AW149" s="96"/>
      <c r="AX149" s="96">
        <f t="shared" si="63"/>
        <v>0</v>
      </c>
      <c r="AY149" s="96">
        <f t="shared" si="64"/>
        <v>0</v>
      </c>
      <c r="AZ149" s="96">
        <f t="shared" si="55"/>
        <v>0</v>
      </c>
      <c r="BA149" s="96">
        <f t="shared" si="56"/>
        <v>0</v>
      </c>
      <c r="BB149" s="96"/>
      <c r="BC149" s="96"/>
      <c r="BD149" s="96"/>
      <c r="BE149" s="96">
        <f t="shared" si="65"/>
        <v>0</v>
      </c>
      <c r="BG149" s="58">
        <f t="shared" si="57"/>
        <v>1</v>
      </c>
      <c r="BH149" s="58">
        <f t="shared" si="58"/>
        <v>1</v>
      </c>
    </row>
    <row r="150" spans="1:60" s="58" customFormat="1" x14ac:dyDescent="0.45">
      <c r="A150" s="64"/>
      <c r="B150" s="48">
        <v>136</v>
      </c>
      <c r="C150" s="48"/>
      <c r="D150" s="48" t="s">
        <v>845</v>
      </c>
      <c r="E150" s="49" t="s">
        <v>846</v>
      </c>
      <c r="F150" s="2">
        <v>3</v>
      </c>
      <c r="G150" s="19" t="s">
        <v>968</v>
      </c>
      <c r="H150" s="83"/>
      <c r="I150" s="24"/>
      <c r="J150" s="24"/>
      <c r="K150" s="83"/>
      <c r="L150" s="24"/>
      <c r="M150" s="83"/>
      <c r="N150" s="83"/>
      <c r="O150" s="83">
        <f>IFERROR(VLOOKUP(L150,入力表リスト!$A$3:$B$82,2,FALSE),0)</f>
        <v>0</v>
      </c>
      <c r="P150" s="83">
        <f t="shared" si="59"/>
        <v>0</v>
      </c>
      <c r="Q150" s="83">
        <f t="shared" si="50"/>
        <v>0</v>
      </c>
      <c r="R150" s="26"/>
      <c r="S150" s="3"/>
      <c r="T150" s="83"/>
      <c r="U150" s="24"/>
      <c r="V150" s="24"/>
      <c r="W150" s="83"/>
      <c r="X150" s="22"/>
      <c r="Y150" s="83"/>
      <c r="Z150" s="83"/>
      <c r="AA150" s="83">
        <f>IFERROR(VLOOKUP(X150,入力表リスト!$A$3:$B$82,2,FALSE),0)</f>
        <v>0</v>
      </c>
      <c r="AB150" s="83">
        <f t="shared" si="60"/>
        <v>0</v>
      </c>
      <c r="AC150" s="83">
        <f t="shared" si="51"/>
        <v>0</v>
      </c>
      <c r="AD150" s="26"/>
      <c r="AE150" s="26"/>
      <c r="AF150" s="83">
        <v>1</v>
      </c>
      <c r="AG150" s="24" t="s">
        <v>1314</v>
      </c>
      <c r="AH150" s="24"/>
      <c r="AI150" s="83">
        <v>1</v>
      </c>
      <c r="AJ150" s="22" t="s">
        <v>1039</v>
      </c>
      <c r="AK150" s="83">
        <v>1</v>
      </c>
      <c r="AL150" s="83">
        <v>0</v>
      </c>
      <c r="AM150" s="83">
        <f>IFERROR(VLOOKUP(AJ150,入力表リスト!$A$3:$B$82,2,FALSE),0)</f>
        <v>22</v>
      </c>
      <c r="AN150" s="83">
        <f t="shared" si="61"/>
        <v>0</v>
      </c>
      <c r="AO150" s="83">
        <f t="shared" si="52"/>
        <v>0</v>
      </c>
      <c r="AP150" s="26"/>
      <c r="AQ150" s="26"/>
      <c r="AR150" s="83">
        <f t="shared" si="62"/>
        <v>0</v>
      </c>
      <c r="AS150" s="83">
        <f t="shared" si="53"/>
        <v>0</v>
      </c>
      <c r="AT150" s="48"/>
      <c r="AU150" s="96"/>
      <c r="AV150" s="96">
        <f t="shared" si="54"/>
        <v>0</v>
      </c>
      <c r="AW150" s="96"/>
      <c r="AX150" s="96">
        <f t="shared" si="63"/>
        <v>0</v>
      </c>
      <c r="AY150" s="96">
        <f t="shared" si="64"/>
        <v>0</v>
      </c>
      <c r="AZ150" s="96">
        <f t="shared" si="55"/>
        <v>0</v>
      </c>
      <c r="BA150" s="96">
        <f t="shared" si="56"/>
        <v>0</v>
      </c>
      <c r="BB150" s="96"/>
      <c r="BC150" s="96"/>
      <c r="BD150" s="96"/>
      <c r="BE150" s="96">
        <f t="shared" si="65"/>
        <v>0</v>
      </c>
      <c r="BG150" s="58">
        <f t="shared" si="57"/>
        <v>1</v>
      </c>
      <c r="BH150" s="58">
        <f t="shared" si="58"/>
        <v>1</v>
      </c>
    </row>
    <row r="151" spans="1:60" s="58" customFormat="1" x14ac:dyDescent="0.45">
      <c r="A151" s="64"/>
      <c r="B151" s="48">
        <v>137</v>
      </c>
      <c r="C151" s="48"/>
      <c r="D151" s="48" t="s">
        <v>845</v>
      </c>
      <c r="E151" s="49" t="s">
        <v>846</v>
      </c>
      <c r="F151" s="2">
        <v>3</v>
      </c>
      <c r="G151" s="19" t="s">
        <v>905</v>
      </c>
      <c r="H151" s="83"/>
      <c r="I151" s="24"/>
      <c r="J151" s="24"/>
      <c r="K151" s="83"/>
      <c r="L151" s="24"/>
      <c r="M151" s="83"/>
      <c r="N151" s="83"/>
      <c r="O151" s="83">
        <f>IFERROR(VLOOKUP(L151,入力表リスト!$A$3:$B$82,2,FALSE),0)</f>
        <v>0</v>
      </c>
      <c r="P151" s="83">
        <f t="shared" si="59"/>
        <v>0</v>
      </c>
      <c r="Q151" s="83">
        <f t="shared" si="50"/>
        <v>0</v>
      </c>
      <c r="R151" s="26"/>
      <c r="S151" s="3"/>
      <c r="T151" s="83"/>
      <c r="U151" s="24"/>
      <c r="V151" s="24"/>
      <c r="W151" s="83"/>
      <c r="X151" s="22"/>
      <c r="Y151" s="83"/>
      <c r="Z151" s="83"/>
      <c r="AA151" s="83">
        <f>IFERROR(VLOOKUP(X151,入力表リスト!$A$3:$B$82,2,FALSE),0)</f>
        <v>0</v>
      </c>
      <c r="AB151" s="83">
        <f t="shared" si="60"/>
        <v>0</v>
      </c>
      <c r="AC151" s="83">
        <f t="shared" si="51"/>
        <v>0</v>
      </c>
      <c r="AD151" s="26"/>
      <c r="AE151" s="26"/>
      <c r="AF151" s="83">
        <v>1</v>
      </c>
      <c r="AG151" s="24" t="s">
        <v>1314</v>
      </c>
      <c r="AH151" s="24"/>
      <c r="AI151" s="83">
        <v>1</v>
      </c>
      <c r="AJ151" s="22" t="s">
        <v>1039</v>
      </c>
      <c r="AK151" s="83">
        <v>1</v>
      </c>
      <c r="AL151" s="83">
        <v>0</v>
      </c>
      <c r="AM151" s="83">
        <f>IFERROR(VLOOKUP(AJ151,入力表リスト!$A$3:$B$82,2,FALSE),0)</f>
        <v>22</v>
      </c>
      <c r="AN151" s="83">
        <f t="shared" si="61"/>
        <v>0</v>
      </c>
      <c r="AO151" s="83">
        <f t="shared" si="52"/>
        <v>0</v>
      </c>
      <c r="AP151" s="26"/>
      <c r="AQ151" s="26"/>
      <c r="AR151" s="83">
        <f t="shared" si="62"/>
        <v>0</v>
      </c>
      <c r="AS151" s="83">
        <f t="shared" si="53"/>
        <v>0</v>
      </c>
      <c r="AT151" s="48"/>
      <c r="AU151" s="96"/>
      <c r="AV151" s="96">
        <f t="shared" si="54"/>
        <v>0</v>
      </c>
      <c r="AW151" s="96"/>
      <c r="AX151" s="96">
        <f t="shared" si="63"/>
        <v>0</v>
      </c>
      <c r="AY151" s="96">
        <f t="shared" si="64"/>
        <v>0</v>
      </c>
      <c r="AZ151" s="96">
        <f t="shared" si="55"/>
        <v>0</v>
      </c>
      <c r="BA151" s="96">
        <f t="shared" si="56"/>
        <v>0</v>
      </c>
      <c r="BB151" s="96"/>
      <c r="BC151" s="96"/>
      <c r="BD151" s="96"/>
      <c r="BE151" s="96">
        <f t="shared" si="65"/>
        <v>0</v>
      </c>
      <c r="BG151" s="58">
        <f t="shared" si="57"/>
        <v>1</v>
      </c>
      <c r="BH151" s="58">
        <f t="shared" si="58"/>
        <v>1</v>
      </c>
    </row>
    <row r="152" spans="1:60" s="58" customFormat="1" x14ac:dyDescent="0.45">
      <c r="A152" s="64"/>
      <c r="B152" s="48">
        <v>138</v>
      </c>
      <c r="C152" s="48"/>
      <c r="D152" s="48" t="s">
        <v>845</v>
      </c>
      <c r="E152" s="49" t="s">
        <v>846</v>
      </c>
      <c r="F152" s="2">
        <v>3</v>
      </c>
      <c r="G152" s="19" t="s">
        <v>905</v>
      </c>
      <c r="H152" s="83"/>
      <c r="I152" s="24"/>
      <c r="J152" s="24"/>
      <c r="K152" s="83"/>
      <c r="L152" s="24"/>
      <c r="M152" s="83"/>
      <c r="N152" s="83"/>
      <c r="O152" s="83">
        <f>IFERROR(VLOOKUP(L152,入力表リスト!$A$3:$B$82,2,FALSE),0)</f>
        <v>0</v>
      </c>
      <c r="P152" s="83">
        <f t="shared" si="59"/>
        <v>0</v>
      </c>
      <c r="Q152" s="83">
        <f t="shared" si="50"/>
        <v>0</v>
      </c>
      <c r="R152" s="26"/>
      <c r="S152" s="3"/>
      <c r="T152" s="83"/>
      <c r="U152" s="24"/>
      <c r="V152" s="24"/>
      <c r="W152" s="83"/>
      <c r="X152" s="22"/>
      <c r="Y152" s="83"/>
      <c r="Z152" s="83"/>
      <c r="AA152" s="83">
        <f>IFERROR(VLOOKUP(X152,入力表リスト!$A$3:$B$82,2,FALSE),0)</f>
        <v>0</v>
      </c>
      <c r="AB152" s="83">
        <f t="shared" si="60"/>
        <v>0</v>
      </c>
      <c r="AC152" s="83">
        <f t="shared" si="51"/>
        <v>0</v>
      </c>
      <c r="AD152" s="26"/>
      <c r="AE152" s="26"/>
      <c r="AF152" s="83">
        <v>2</v>
      </c>
      <c r="AG152" s="24" t="s">
        <v>976</v>
      </c>
      <c r="AH152" s="24"/>
      <c r="AI152" s="83">
        <v>1</v>
      </c>
      <c r="AJ152" s="22" t="s">
        <v>1000</v>
      </c>
      <c r="AK152" s="83">
        <v>2</v>
      </c>
      <c r="AL152" s="83">
        <v>0</v>
      </c>
      <c r="AM152" s="83">
        <f>IFERROR(VLOOKUP(AJ152,入力表リスト!$A$3:$B$82,2,FALSE),0)</f>
        <v>42</v>
      </c>
      <c r="AN152" s="83">
        <f t="shared" si="61"/>
        <v>0</v>
      </c>
      <c r="AO152" s="83">
        <f t="shared" si="52"/>
        <v>0</v>
      </c>
      <c r="AP152" s="26"/>
      <c r="AQ152" s="26"/>
      <c r="AR152" s="83">
        <f t="shared" si="62"/>
        <v>0</v>
      </c>
      <c r="AS152" s="83">
        <f t="shared" si="53"/>
        <v>0</v>
      </c>
      <c r="AT152" s="48"/>
      <c r="AU152" s="96"/>
      <c r="AV152" s="96">
        <f t="shared" si="54"/>
        <v>0</v>
      </c>
      <c r="AW152" s="96"/>
      <c r="AX152" s="96">
        <f t="shared" si="63"/>
        <v>0</v>
      </c>
      <c r="AY152" s="96">
        <f t="shared" si="64"/>
        <v>0</v>
      </c>
      <c r="AZ152" s="96">
        <f t="shared" si="55"/>
        <v>0</v>
      </c>
      <c r="BA152" s="96">
        <f t="shared" si="56"/>
        <v>0</v>
      </c>
      <c r="BB152" s="96"/>
      <c r="BC152" s="96"/>
      <c r="BD152" s="96"/>
      <c r="BE152" s="96">
        <f t="shared" si="65"/>
        <v>0</v>
      </c>
      <c r="BG152" s="58">
        <f t="shared" si="57"/>
        <v>2</v>
      </c>
      <c r="BH152" s="58">
        <f t="shared" si="58"/>
        <v>2</v>
      </c>
    </row>
    <row r="153" spans="1:60" s="58" customFormat="1" x14ac:dyDescent="0.45">
      <c r="A153" s="64"/>
      <c r="B153" s="48">
        <v>139</v>
      </c>
      <c r="C153" s="48"/>
      <c r="D153" s="48" t="s">
        <v>845</v>
      </c>
      <c r="E153" s="49" t="s">
        <v>846</v>
      </c>
      <c r="F153" s="2">
        <v>3</v>
      </c>
      <c r="G153" s="19" t="s">
        <v>981</v>
      </c>
      <c r="H153" s="83"/>
      <c r="I153" s="24"/>
      <c r="J153" s="24"/>
      <c r="K153" s="83"/>
      <c r="L153" s="24"/>
      <c r="M153" s="83"/>
      <c r="N153" s="83"/>
      <c r="O153" s="83">
        <f>IFERROR(VLOOKUP(L153,入力表リスト!$A$3:$B$82,2,FALSE),0)</f>
        <v>0</v>
      </c>
      <c r="P153" s="83">
        <f t="shared" si="59"/>
        <v>0</v>
      </c>
      <c r="Q153" s="83">
        <f t="shared" si="50"/>
        <v>0</v>
      </c>
      <c r="R153" s="26"/>
      <c r="S153" s="3"/>
      <c r="T153" s="83"/>
      <c r="U153" s="24"/>
      <c r="V153" s="24"/>
      <c r="W153" s="83"/>
      <c r="X153" s="22"/>
      <c r="Y153" s="83"/>
      <c r="Z153" s="83"/>
      <c r="AA153" s="83">
        <f>IFERROR(VLOOKUP(X153,入力表リスト!$A$3:$B$82,2,FALSE),0)</f>
        <v>0</v>
      </c>
      <c r="AB153" s="83">
        <f t="shared" si="60"/>
        <v>0</v>
      </c>
      <c r="AC153" s="83">
        <f t="shared" si="51"/>
        <v>0</v>
      </c>
      <c r="AD153" s="26"/>
      <c r="AE153" s="26"/>
      <c r="AF153" s="83">
        <v>16</v>
      </c>
      <c r="AG153" s="24" t="s">
        <v>939</v>
      </c>
      <c r="AH153" s="24"/>
      <c r="AI153" s="83">
        <v>4</v>
      </c>
      <c r="AJ153" s="22" t="s">
        <v>1054</v>
      </c>
      <c r="AK153" s="83">
        <v>16</v>
      </c>
      <c r="AL153" s="83">
        <v>0</v>
      </c>
      <c r="AM153" s="83">
        <f>IFERROR(VLOOKUP(AJ153,入力表リスト!$A$3:$B$82,2,FALSE),0)</f>
        <v>55</v>
      </c>
      <c r="AN153" s="83">
        <f t="shared" si="61"/>
        <v>0</v>
      </c>
      <c r="AO153" s="83">
        <f t="shared" si="52"/>
        <v>0</v>
      </c>
      <c r="AP153" s="26"/>
      <c r="AQ153" s="26"/>
      <c r="AR153" s="83">
        <f t="shared" si="62"/>
        <v>0</v>
      </c>
      <c r="AS153" s="83">
        <f t="shared" si="53"/>
        <v>0</v>
      </c>
      <c r="AT153" s="48"/>
      <c r="AU153" s="96"/>
      <c r="AV153" s="96">
        <f t="shared" si="54"/>
        <v>0</v>
      </c>
      <c r="AW153" s="96"/>
      <c r="AX153" s="96">
        <f t="shared" si="63"/>
        <v>0</v>
      </c>
      <c r="AY153" s="96">
        <f t="shared" si="64"/>
        <v>0</v>
      </c>
      <c r="AZ153" s="96">
        <f t="shared" si="55"/>
        <v>0</v>
      </c>
      <c r="BA153" s="96">
        <f t="shared" si="56"/>
        <v>0</v>
      </c>
      <c r="BB153" s="96"/>
      <c r="BC153" s="96"/>
      <c r="BD153" s="96"/>
      <c r="BE153" s="96">
        <f t="shared" si="65"/>
        <v>0</v>
      </c>
      <c r="BG153" s="58">
        <f t="shared" si="57"/>
        <v>16</v>
      </c>
      <c r="BH153" s="58">
        <f t="shared" si="58"/>
        <v>16</v>
      </c>
    </row>
    <row r="154" spans="1:60" s="58" customFormat="1" x14ac:dyDescent="0.45">
      <c r="A154" s="64"/>
      <c r="B154" s="48">
        <v>140</v>
      </c>
      <c r="C154" s="130"/>
      <c r="D154" s="48" t="s">
        <v>845</v>
      </c>
      <c r="E154" s="49" t="s">
        <v>846</v>
      </c>
      <c r="F154" s="2">
        <v>3</v>
      </c>
      <c r="G154" s="19" t="s">
        <v>981</v>
      </c>
      <c r="H154" s="83"/>
      <c r="I154" s="24"/>
      <c r="J154" s="24"/>
      <c r="K154" s="83"/>
      <c r="L154" s="24"/>
      <c r="M154" s="83"/>
      <c r="N154" s="83"/>
      <c r="O154" s="83">
        <f>IFERROR(VLOOKUP(L154,入力表リスト!$A$3:$B$82,2,FALSE),0)</f>
        <v>0</v>
      </c>
      <c r="P154" s="83">
        <f t="shared" ref="P154:P172" si="66">M154*N154*O154/1000</f>
        <v>0</v>
      </c>
      <c r="Q154" s="83">
        <f t="shared" si="50"/>
        <v>0</v>
      </c>
      <c r="R154" s="26"/>
      <c r="S154" s="3"/>
      <c r="T154" s="83"/>
      <c r="U154" s="24"/>
      <c r="V154" s="24"/>
      <c r="W154" s="83"/>
      <c r="X154" s="22"/>
      <c r="Y154" s="83"/>
      <c r="Z154" s="83"/>
      <c r="AA154" s="83">
        <f>IFERROR(VLOOKUP(X154,入力表リスト!$A$3:$B$82,2,FALSE),0)</f>
        <v>0</v>
      </c>
      <c r="AB154" s="83">
        <f t="shared" si="60"/>
        <v>0</v>
      </c>
      <c r="AC154" s="83">
        <f t="shared" si="51"/>
        <v>0</v>
      </c>
      <c r="AD154" s="26"/>
      <c r="AE154" s="26"/>
      <c r="AF154" s="83">
        <v>1</v>
      </c>
      <c r="AG154" s="24" t="s">
        <v>904</v>
      </c>
      <c r="AH154" s="24"/>
      <c r="AI154" s="83">
        <v>1</v>
      </c>
      <c r="AJ154" s="22" t="s">
        <v>1038</v>
      </c>
      <c r="AK154" s="83">
        <v>1</v>
      </c>
      <c r="AL154" s="83">
        <v>0</v>
      </c>
      <c r="AM154" s="83">
        <f>IFERROR(VLOOKUP(AJ154,入力表リスト!$A$3:$B$82,2,FALSE),0)</f>
        <v>36</v>
      </c>
      <c r="AN154" s="83">
        <f t="shared" si="61"/>
        <v>0</v>
      </c>
      <c r="AO154" s="83">
        <f t="shared" si="52"/>
        <v>0</v>
      </c>
      <c r="AP154" s="26"/>
      <c r="AQ154" s="26"/>
      <c r="AR154" s="83">
        <f t="shared" si="62"/>
        <v>0</v>
      </c>
      <c r="AS154" s="83">
        <f t="shared" si="53"/>
        <v>0</v>
      </c>
      <c r="AT154" s="48"/>
      <c r="AU154" s="96"/>
      <c r="AV154" s="96">
        <f t="shared" si="54"/>
        <v>0</v>
      </c>
      <c r="AW154" s="96"/>
      <c r="AX154" s="96">
        <f t="shared" si="63"/>
        <v>0</v>
      </c>
      <c r="AY154" s="96">
        <f t="shared" si="64"/>
        <v>0</v>
      </c>
      <c r="AZ154" s="96">
        <f t="shared" si="55"/>
        <v>0</v>
      </c>
      <c r="BA154" s="96">
        <f t="shared" si="56"/>
        <v>0</v>
      </c>
      <c r="BB154" s="96"/>
      <c r="BC154" s="96"/>
      <c r="BD154" s="96"/>
      <c r="BE154" s="96">
        <f t="shared" si="65"/>
        <v>0</v>
      </c>
      <c r="BG154" s="58">
        <f t="shared" si="57"/>
        <v>1</v>
      </c>
      <c r="BH154" s="58">
        <f t="shared" si="58"/>
        <v>1</v>
      </c>
    </row>
    <row r="155" spans="1:60" s="58" customFormat="1" x14ac:dyDescent="0.45">
      <c r="A155" s="64"/>
      <c r="B155" s="48">
        <v>141</v>
      </c>
      <c r="C155" s="130"/>
      <c r="D155" s="48" t="s">
        <v>845</v>
      </c>
      <c r="E155" s="49" t="s">
        <v>846</v>
      </c>
      <c r="F155" s="2">
        <v>3</v>
      </c>
      <c r="G155" s="19" t="s">
        <v>982</v>
      </c>
      <c r="H155" s="83"/>
      <c r="I155" s="24"/>
      <c r="J155" s="24"/>
      <c r="K155" s="83"/>
      <c r="L155" s="24"/>
      <c r="M155" s="83"/>
      <c r="N155" s="83"/>
      <c r="O155" s="83">
        <f>IFERROR(VLOOKUP(L155,入力表リスト!$A$3:$B$82,2,FALSE),0)</f>
        <v>0</v>
      </c>
      <c r="P155" s="83">
        <f t="shared" si="66"/>
        <v>0</v>
      </c>
      <c r="Q155" s="83">
        <f t="shared" si="50"/>
        <v>0</v>
      </c>
      <c r="R155" s="26"/>
      <c r="S155" s="3"/>
      <c r="T155" s="83"/>
      <c r="U155" s="24"/>
      <c r="V155" s="24"/>
      <c r="W155" s="83"/>
      <c r="X155" s="22"/>
      <c r="Y155" s="83"/>
      <c r="Z155" s="83"/>
      <c r="AA155" s="83">
        <f>IFERROR(VLOOKUP(X155,入力表リスト!$A$3:$B$82,2,FALSE),0)</f>
        <v>0</v>
      </c>
      <c r="AB155" s="83">
        <f t="shared" si="60"/>
        <v>0</v>
      </c>
      <c r="AC155" s="83">
        <f t="shared" si="51"/>
        <v>0</v>
      </c>
      <c r="AD155" s="26"/>
      <c r="AE155" s="26"/>
      <c r="AF155" s="83">
        <v>36</v>
      </c>
      <c r="AG155" s="24" t="s">
        <v>903</v>
      </c>
      <c r="AH155" s="24"/>
      <c r="AI155" s="83">
        <v>6</v>
      </c>
      <c r="AJ155" s="22" t="s">
        <v>1039</v>
      </c>
      <c r="AK155" s="83">
        <v>36</v>
      </c>
      <c r="AL155" s="83">
        <v>480</v>
      </c>
      <c r="AM155" s="83">
        <f>IFERROR(VLOOKUP(AJ155,入力表リスト!$A$3:$B$82,2,FALSE),0)</f>
        <v>22</v>
      </c>
      <c r="AN155" s="83">
        <f t="shared" si="61"/>
        <v>380.16</v>
      </c>
      <c r="AO155" s="83">
        <f t="shared" si="52"/>
        <v>11404.800000000001</v>
      </c>
      <c r="AP155" s="26"/>
      <c r="AQ155" s="26"/>
      <c r="AR155" s="83">
        <f t="shared" si="62"/>
        <v>380.16</v>
      </c>
      <c r="AS155" s="83">
        <f t="shared" si="53"/>
        <v>11404.800000000001</v>
      </c>
      <c r="AT155" s="48"/>
      <c r="AU155" s="96"/>
      <c r="AV155" s="96">
        <f t="shared" si="54"/>
        <v>480</v>
      </c>
      <c r="AW155" s="96"/>
      <c r="AX155" s="96">
        <f t="shared" si="63"/>
        <v>0</v>
      </c>
      <c r="AY155" s="96">
        <f t="shared" si="64"/>
        <v>0</v>
      </c>
      <c r="AZ155" s="96">
        <f t="shared" si="55"/>
        <v>380.16</v>
      </c>
      <c r="BA155" s="96">
        <f t="shared" si="56"/>
        <v>11404.800000000001</v>
      </c>
      <c r="BB155" s="96"/>
      <c r="BC155" s="96"/>
      <c r="BD155" s="96"/>
      <c r="BE155" s="96">
        <f t="shared" si="65"/>
        <v>0</v>
      </c>
      <c r="BG155" s="58">
        <f t="shared" si="57"/>
        <v>36</v>
      </c>
      <c r="BH155" s="58">
        <f t="shared" si="58"/>
        <v>36</v>
      </c>
    </row>
    <row r="156" spans="1:60" s="58" customFormat="1" x14ac:dyDescent="0.45">
      <c r="A156" s="64"/>
      <c r="B156" s="48">
        <v>142</v>
      </c>
      <c r="C156" s="130"/>
      <c r="D156" s="48" t="s">
        <v>845</v>
      </c>
      <c r="E156" s="49" t="s">
        <v>846</v>
      </c>
      <c r="F156" s="2">
        <v>3</v>
      </c>
      <c r="G156" s="19" t="s">
        <v>982</v>
      </c>
      <c r="H156" s="83"/>
      <c r="I156" s="24"/>
      <c r="J156" s="24"/>
      <c r="K156" s="83"/>
      <c r="L156" s="24"/>
      <c r="M156" s="83"/>
      <c r="N156" s="83"/>
      <c r="O156" s="83">
        <f>IFERROR(VLOOKUP(L156,入力表リスト!$A$3:$B$82,2,FALSE),0)</f>
        <v>0</v>
      </c>
      <c r="P156" s="83">
        <f t="shared" si="66"/>
        <v>0</v>
      </c>
      <c r="Q156" s="83">
        <f t="shared" si="50"/>
        <v>0</v>
      </c>
      <c r="R156" s="26"/>
      <c r="S156" s="3"/>
      <c r="T156" s="83"/>
      <c r="U156" s="24"/>
      <c r="V156" s="24"/>
      <c r="W156" s="83"/>
      <c r="X156" s="22"/>
      <c r="Y156" s="83"/>
      <c r="Z156" s="83"/>
      <c r="AA156" s="83">
        <f>IFERROR(VLOOKUP(X156,入力表リスト!$A$3:$B$82,2,FALSE),0)</f>
        <v>0</v>
      </c>
      <c r="AB156" s="83">
        <f t="shared" si="60"/>
        <v>0</v>
      </c>
      <c r="AC156" s="83">
        <f t="shared" si="51"/>
        <v>0</v>
      </c>
      <c r="AD156" s="26"/>
      <c r="AE156" s="26"/>
      <c r="AF156" s="83">
        <v>1</v>
      </c>
      <c r="AG156" s="24" t="s">
        <v>904</v>
      </c>
      <c r="AH156" s="24"/>
      <c r="AI156" s="83">
        <v>1</v>
      </c>
      <c r="AJ156" s="22" t="s">
        <v>1038</v>
      </c>
      <c r="AK156" s="83">
        <v>1</v>
      </c>
      <c r="AL156" s="83">
        <v>480</v>
      </c>
      <c r="AM156" s="83">
        <f>IFERROR(VLOOKUP(AJ156,入力表リスト!$A$3:$B$82,2,FALSE),0)</f>
        <v>36</v>
      </c>
      <c r="AN156" s="83">
        <f t="shared" si="61"/>
        <v>17.28</v>
      </c>
      <c r="AO156" s="83">
        <f t="shared" si="52"/>
        <v>518.40000000000009</v>
      </c>
      <c r="AP156" s="26"/>
      <c r="AQ156" s="26"/>
      <c r="AR156" s="83">
        <f t="shared" si="62"/>
        <v>17.28</v>
      </c>
      <c r="AS156" s="83">
        <f t="shared" si="53"/>
        <v>518.40000000000009</v>
      </c>
      <c r="AT156" s="48"/>
      <c r="AU156" s="96"/>
      <c r="AV156" s="96">
        <f t="shared" si="54"/>
        <v>480</v>
      </c>
      <c r="AW156" s="96"/>
      <c r="AX156" s="96">
        <f t="shared" si="63"/>
        <v>0</v>
      </c>
      <c r="AY156" s="96">
        <f t="shared" si="64"/>
        <v>0</v>
      </c>
      <c r="AZ156" s="96">
        <f t="shared" si="55"/>
        <v>17.28</v>
      </c>
      <c r="BA156" s="96">
        <f t="shared" si="56"/>
        <v>518.40000000000009</v>
      </c>
      <c r="BB156" s="96"/>
      <c r="BC156" s="96"/>
      <c r="BD156" s="96"/>
      <c r="BE156" s="96">
        <f t="shared" si="65"/>
        <v>0</v>
      </c>
      <c r="BG156" s="58">
        <f t="shared" si="57"/>
        <v>1</v>
      </c>
      <c r="BH156" s="58">
        <f t="shared" si="58"/>
        <v>1</v>
      </c>
    </row>
    <row r="157" spans="1:60" s="58" customFormat="1" x14ac:dyDescent="0.45">
      <c r="A157" s="64"/>
      <c r="B157" s="48">
        <v>143</v>
      </c>
      <c r="C157" s="130"/>
      <c r="D157" s="48" t="s">
        <v>845</v>
      </c>
      <c r="E157" s="49" t="s">
        <v>846</v>
      </c>
      <c r="F157" s="2">
        <v>3</v>
      </c>
      <c r="G157" s="19" t="s">
        <v>983</v>
      </c>
      <c r="H157" s="83"/>
      <c r="I157" s="24"/>
      <c r="J157" s="24"/>
      <c r="K157" s="83"/>
      <c r="L157" s="24"/>
      <c r="M157" s="83"/>
      <c r="N157" s="83"/>
      <c r="O157" s="83">
        <f>IFERROR(VLOOKUP(L157,入力表リスト!$A$3:$B$82,2,FALSE),0)</f>
        <v>0</v>
      </c>
      <c r="P157" s="83">
        <f t="shared" si="66"/>
        <v>0</v>
      </c>
      <c r="Q157" s="83">
        <f t="shared" si="50"/>
        <v>0</v>
      </c>
      <c r="R157" s="26"/>
      <c r="S157" s="3"/>
      <c r="T157" s="83"/>
      <c r="U157" s="24"/>
      <c r="V157" s="24"/>
      <c r="W157" s="83"/>
      <c r="X157" s="22"/>
      <c r="Y157" s="83"/>
      <c r="Z157" s="83"/>
      <c r="AA157" s="83">
        <f>IFERROR(VLOOKUP(X157,入力表リスト!$A$3:$B$82,2,FALSE),0)</f>
        <v>0</v>
      </c>
      <c r="AB157" s="83">
        <f t="shared" si="60"/>
        <v>0</v>
      </c>
      <c r="AC157" s="83">
        <f t="shared" si="51"/>
        <v>0</v>
      </c>
      <c r="AD157" s="26"/>
      <c r="AE157" s="26"/>
      <c r="AF157" s="83">
        <v>144</v>
      </c>
      <c r="AG157" s="24" t="s">
        <v>903</v>
      </c>
      <c r="AH157" s="24"/>
      <c r="AI157" s="83">
        <v>24</v>
      </c>
      <c r="AJ157" s="22" t="s">
        <v>1044</v>
      </c>
      <c r="AK157" s="83">
        <v>144</v>
      </c>
      <c r="AL157" s="83">
        <v>480</v>
      </c>
      <c r="AM157" s="83">
        <f>IFERROR(VLOOKUP(AJ157,入力表リスト!$A$3:$B$82,2,FALSE),0)</f>
        <v>34</v>
      </c>
      <c r="AN157" s="83">
        <f t="shared" si="61"/>
        <v>2350.08</v>
      </c>
      <c r="AO157" s="83">
        <f t="shared" si="52"/>
        <v>70502.399999999994</v>
      </c>
      <c r="AP157" s="26"/>
      <c r="AQ157" s="26"/>
      <c r="AR157" s="83">
        <f t="shared" si="62"/>
        <v>2350.08</v>
      </c>
      <c r="AS157" s="83">
        <f t="shared" si="53"/>
        <v>70502.399999999994</v>
      </c>
      <c r="AT157" s="48"/>
      <c r="AU157" s="96"/>
      <c r="AV157" s="96">
        <f t="shared" si="54"/>
        <v>480</v>
      </c>
      <c r="AW157" s="96"/>
      <c r="AX157" s="96">
        <f t="shared" si="63"/>
        <v>0</v>
      </c>
      <c r="AY157" s="96">
        <f t="shared" si="64"/>
        <v>0</v>
      </c>
      <c r="AZ157" s="96">
        <f t="shared" si="55"/>
        <v>2350.08</v>
      </c>
      <c r="BA157" s="96">
        <f t="shared" si="56"/>
        <v>70502.399999999994</v>
      </c>
      <c r="BB157" s="96"/>
      <c r="BC157" s="96"/>
      <c r="BD157" s="96"/>
      <c r="BE157" s="96">
        <f t="shared" si="65"/>
        <v>0</v>
      </c>
      <c r="BG157" s="58">
        <f t="shared" si="57"/>
        <v>144</v>
      </c>
      <c r="BH157" s="58">
        <f t="shared" si="58"/>
        <v>144</v>
      </c>
    </row>
    <row r="158" spans="1:60" s="58" customFormat="1" x14ac:dyDescent="0.45">
      <c r="A158" s="64"/>
      <c r="B158" s="48">
        <v>144</v>
      </c>
      <c r="C158" s="130"/>
      <c r="D158" s="48" t="s">
        <v>845</v>
      </c>
      <c r="E158" s="49" t="s">
        <v>846</v>
      </c>
      <c r="F158" s="2">
        <v>3</v>
      </c>
      <c r="G158" s="19" t="s">
        <v>983</v>
      </c>
      <c r="H158" s="83"/>
      <c r="I158" s="24"/>
      <c r="J158" s="24"/>
      <c r="K158" s="83"/>
      <c r="L158" s="24"/>
      <c r="M158" s="83"/>
      <c r="N158" s="83"/>
      <c r="O158" s="83">
        <f>IFERROR(VLOOKUP(L158,入力表リスト!$A$3:$B$82,2,FALSE),0)</f>
        <v>0</v>
      </c>
      <c r="P158" s="83">
        <f t="shared" si="66"/>
        <v>0</v>
      </c>
      <c r="Q158" s="83">
        <f t="shared" si="50"/>
        <v>0</v>
      </c>
      <c r="R158" s="26"/>
      <c r="S158" s="3"/>
      <c r="T158" s="83"/>
      <c r="U158" s="24"/>
      <c r="V158" s="24"/>
      <c r="W158" s="83"/>
      <c r="X158" s="22"/>
      <c r="Y158" s="83"/>
      <c r="Z158" s="83"/>
      <c r="AA158" s="83">
        <f>IFERROR(VLOOKUP(X158,入力表リスト!$A$3:$B$82,2,FALSE),0)</f>
        <v>0</v>
      </c>
      <c r="AB158" s="83">
        <f t="shared" si="60"/>
        <v>0</v>
      </c>
      <c r="AC158" s="83">
        <f t="shared" si="51"/>
        <v>0</v>
      </c>
      <c r="AD158" s="26"/>
      <c r="AE158" s="26"/>
      <c r="AF158" s="83">
        <v>6</v>
      </c>
      <c r="AG158" s="24" t="s">
        <v>904</v>
      </c>
      <c r="AH158" s="24"/>
      <c r="AI158" s="83">
        <v>6</v>
      </c>
      <c r="AJ158" s="22" t="s">
        <v>1038</v>
      </c>
      <c r="AK158" s="83">
        <v>6</v>
      </c>
      <c r="AL158" s="83">
        <v>480</v>
      </c>
      <c r="AM158" s="83">
        <f>IFERROR(VLOOKUP(AJ158,入力表リスト!$A$3:$B$82,2,FALSE),0)</f>
        <v>36</v>
      </c>
      <c r="AN158" s="83">
        <f t="shared" si="61"/>
        <v>103.68</v>
      </c>
      <c r="AO158" s="83">
        <f t="shared" si="52"/>
        <v>3110.4</v>
      </c>
      <c r="AP158" s="26"/>
      <c r="AQ158" s="26"/>
      <c r="AR158" s="83">
        <f t="shared" si="62"/>
        <v>103.68</v>
      </c>
      <c r="AS158" s="83">
        <f t="shared" si="53"/>
        <v>3110.4</v>
      </c>
      <c r="AT158" s="48"/>
      <c r="AU158" s="96"/>
      <c r="AV158" s="96">
        <f t="shared" si="54"/>
        <v>480</v>
      </c>
      <c r="AW158" s="96"/>
      <c r="AX158" s="96">
        <f t="shared" si="63"/>
        <v>0</v>
      </c>
      <c r="AY158" s="96">
        <f t="shared" si="64"/>
        <v>0</v>
      </c>
      <c r="AZ158" s="96">
        <f t="shared" si="55"/>
        <v>103.68</v>
      </c>
      <c r="BA158" s="96">
        <f t="shared" si="56"/>
        <v>3110.4</v>
      </c>
      <c r="BB158" s="96"/>
      <c r="BC158" s="96"/>
      <c r="BD158" s="96"/>
      <c r="BE158" s="96">
        <f t="shared" si="65"/>
        <v>0</v>
      </c>
      <c r="BG158" s="58">
        <f t="shared" si="57"/>
        <v>6</v>
      </c>
      <c r="BH158" s="58">
        <f t="shared" si="58"/>
        <v>6</v>
      </c>
    </row>
    <row r="159" spans="1:60" s="58" customFormat="1" x14ac:dyDescent="0.45">
      <c r="A159" s="64"/>
      <c r="B159" s="48">
        <v>145</v>
      </c>
      <c r="C159" s="130"/>
      <c r="D159" s="48" t="s">
        <v>845</v>
      </c>
      <c r="E159" s="49" t="s">
        <v>846</v>
      </c>
      <c r="F159" s="2">
        <v>3</v>
      </c>
      <c r="G159" s="19" t="s">
        <v>983</v>
      </c>
      <c r="H159" s="83"/>
      <c r="I159" s="24"/>
      <c r="J159" s="24"/>
      <c r="K159" s="83"/>
      <c r="L159" s="24"/>
      <c r="M159" s="83"/>
      <c r="N159" s="83"/>
      <c r="O159" s="83">
        <f>IFERROR(VLOOKUP(L159,入力表リスト!$A$3:$B$82,2,FALSE),0)</f>
        <v>0</v>
      </c>
      <c r="P159" s="83">
        <f t="shared" si="66"/>
        <v>0</v>
      </c>
      <c r="Q159" s="83">
        <f t="shared" si="50"/>
        <v>0</v>
      </c>
      <c r="R159" s="26"/>
      <c r="S159" s="3"/>
      <c r="T159" s="83"/>
      <c r="U159" s="24"/>
      <c r="V159" s="24"/>
      <c r="W159" s="83"/>
      <c r="X159" s="22"/>
      <c r="Y159" s="83"/>
      <c r="Z159" s="83"/>
      <c r="AA159" s="83">
        <f>IFERROR(VLOOKUP(X159,入力表リスト!$A$3:$B$82,2,FALSE),0)</f>
        <v>0</v>
      </c>
      <c r="AB159" s="83">
        <f t="shared" si="60"/>
        <v>0</v>
      </c>
      <c r="AC159" s="83">
        <f t="shared" si="51"/>
        <v>0</v>
      </c>
      <c r="AD159" s="26"/>
      <c r="AE159" s="26"/>
      <c r="AF159" s="83">
        <v>30</v>
      </c>
      <c r="AG159" s="24" t="s">
        <v>904</v>
      </c>
      <c r="AH159" s="24"/>
      <c r="AI159" s="83">
        <v>30</v>
      </c>
      <c r="AJ159" s="22" t="s">
        <v>1046</v>
      </c>
      <c r="AK159" s="83">
        <v>30</v>
      </c>
      <c r="AL159" s="83">
        <v>480</v>
      </c>
      <c r="AM159" s="83">
        <f>IFERROR(VLOOKUP(AJ159,入力表リスト!$A$3:$B$82,2,FALSE),0)</f>
        <v>54</v>
      </c>
      <c r="AN159" s="83">
        <f t="shared" si="61"/>
        <v>777.6</v>
      </c>
      <c r="AO159" s="83">
        <f t="shared" si="52"/>
        <v>23328</v>
      </c>
      <c r="AP159" s="26"/>
      <c r="AQ159" s="26"/>
      <c r="AR159" s="83">
        <f t="shared" si="62"/>
        <v>777.6</v>
      </c>
      <c r="AS159" s="83">
        <f t="shared" si="53"/>
        <v>23328</v>
      </c>
      <c r="AT159" s="48"/>
      <c r="AU159" s="96"/>
      <c r="AV159" s="96">
        <f t="shared" si="54"/>
        <v>480</v>
      </c>
      <c r="AW159" s="96"/>
      <c r="AX159" s="96">
        <f t="shared" si="63"/>
        <v>0</v>
      </c>
      <c r="AY159" s="96">
        <f t="shared" si="64"/>
        <v>0</v>
      </c>
      <c r="AZ159" s="96">
        <f t="shared" si="55"/>
        <v>777.6</v>
      </c>
      <c r="BA159" s="96">
        <f t="shared" si="56"/>
        <v>23328</v>
      </c>
      <c r="BB159" s="96"/>
      <c r="BC159" s="96"/>
      <c r="BD159" s="96"/>
      <c r="BE159" s="96">
        <f t="shared" si="65"/>
        <v>0</v>
      </c>
      <c r="BG159" s="58">
        <f t="shared" si="57"/>
        <v>30</v>
      </c>
      <c r="BH159" s="58">
        <f t="shared" si="58"/>
        <v>30</v>
      </c>
    </row>
    <row r="160" spans="1:60" s="58" customFormat="1" x14ac:dyDescent="0.45">
      <c r="A160" s="64"/>
      <c r="B160" s="48">
        <v>146</v>
      </c>
      <c r="C160" s="130"/>
      <c r="D160" s="48" t="s">
        <v>845</v>
      </c>
      <c r="E160" s="49" t="s">
        <v>846</v>
      </c>
      <c r="F160" s="2">
        <v>3</v>
      </c>
      <c r="G160" s="19" t="s">
        <v>945</v>
      </c>
      <c r="H160" s="83"/>
      <c r="I160" s="24"/>
      <c r="J160" s="24"/>
      <c r="K160" s="83"/>
      <c r="L160" s="24"/>
      <c r="M160" s="83"/>
      <c r="N160" s="83"/>
      <c r="O160" s="83">
        <f>IFERROR(VLOOKUP(L160,入力表リスト!$A$3:$B$82,2,FALSE),0)</f>
        <v>0</v>
      </c>
      <c r="P160" s="83">
        <f t="shared" si="66"/>
        <v>0</v>
      </c>
      <c r="Q160" s="83">
        <f t="shared" si="50"/>
        <v>0</v>
      </c>
      <c r="R160" s="26"/>
      <c r="S160" s="3"/>
      <c r="T160" s="83"/>
      <c r="U160" s="24"/>
      <c r="V160" s="24"/>
      <c r="W160" s="83"/>
      <c r="X160" s="22"/>
      <c r="Y160" s="83"/>
      <c r="Z160" s="83"/>
      <c r="AA160" s="83">
        <f>IFERROR(VLOOKUP(X160,入力表リスト!$A$3:$B$82,2,FALSE),0)</f>
        <v>0</v>
      </c>
      <c r="AB160" s="83">
        <f t="shared" si="60"/>
        <v>0</v>
      </c>
      <c r="AC160" s="83">
        <f t="shared" si="51"/>
        <v>0</v>
      </c>
      <c r="AD160" s="26"/>
      <c r="AE160" s="26"/>
      <c r="AF160" s="83">
        <v>21</v>
      </c>
      <c r="AG160" s="24" t="s">
        <v>984</v>
      </c>
      <c r="AH160" s="24"/>
      <c r="AI160" s="83">
        <v>7</v>
      </c>
      <c r="AJ160" s="22" t="s">
        <v>1022</v>
      </c>
      <c r="AK160" s="83">
        <v>21</v>
      </c>
      <c r="AL160" s="83">
        <v>240</v>
      </c>
      <c r="AM160" s="83">
        <f>IFERROR(VLOOKUP(AJ160,入力表リスト!$A$3:$B$82,2,FALSE),0)</f>
        <v>44</v>
      </c>
      <c r="AN160" s="83">
        <f t="shared" si="61"/>
        <v>221.76</v>
      </c>
      <c r="AO160" s="83">
        <f t="shared" si="52"/>
        <v>6652.7999999999993</v>
      </c>
      <c r="AP160" s="26"/>
      <c r="AQ160" s="26"/>
      <c r="AR160" s="83">
        <f t="shared" si="62"/>
        <v>221.76</v>
      </c>
      <c r="AS160" s="83">
        <f t="shared" si="53"/>
        <v>6652.7999999999993</v>
      </c>
      <c r="AT160" s="48"/>
      <c r="AU160" s="96"/>
      <c r="AV160" s="96">
        <f t="shared" si="54"/>
        <v>240</v>
      </c>
      <c r="AW160" s="96"/>
      <c r="AX160" s="96">
        <f t="shared" si="63"/>
        <v>0</v>
      </c>
      <c r="AY160" s="96">
        <f t="shared" si="64"/>
        <v>0</v>
      </c>
      <c r="AZ160" s="96">
        <f t="shared" si="55"/>
        <v>221.76</v>
      </c>
      <c r="BA160" s="96">
        <f t="shared" si="56"/>
        <v>6652.7999999999993</v>
      </c>
      <c r="BB160" s="96"/>
      <c r="BC160" s="96"/>
      <c r="BD160" s="96"/>
      <c r="BE160" s="96">
        <f t="shared" si="65"/>
        <v>0</v>
      </c>
      <c r="BG160" s="58">
        <f t="shared" si="57"/>
        <v>21</v>
      </c>
      <c r="BH160" s="58">
        <f t="shared" si="58"/>
        <v>21</v>
      </c>
    </row>
    <row r="161" spans="1:64" s="58" customFormat="1" x14ac:dyDescent="0.45">
      <c r="A161" s="64"/>
      <c r="B161" s="48">
        <v>147</v>
      </c>
      <c r="C161" s="130"/>
      <c r="D161" s="48" t="s">
        <v>845</v>
      </c>
      <c r="E161" s="49" t="s">
        <v>846</v>
      </c>
      <c r="F161" s="2">
        <v>3</v>
      </c>
      <c r="G161" s="19" t="s">
        <v>945</v>
      </c>
      <c r="H161" s="83"/>
      <c r="I161" s="24"/>
      <c r="J161" s="24"/>
      <c r="K161" s="83"/>
      <c r="L161" s="24"/>
      <c r="M161" s="83"/>
      <c r="N161" s="83"/>
      <c r="O161" s="83">
        <f>IFERROR(VLOOKUP(L161,入力表リスト!$A$3:$B$82,2,FALSE),0)</f>
        <v>0</v>
      </c>
      <c r="P161" s="83">
        <f t="shared" si="66"/>
        <v>0</v>
      </c>
      <c r="Q161" s="83">
        <f t="shared" si="50"/>
        <v>0</v>
      </c>
      <c r="R161" s="26"/>
      <c r="S161" s="3"/>
      <c r="T161" s="83"/>
      <c r="U161" s="24"/>
      <c r="V161" s="24"/>
      <c r="W161" s="83"/>
      <c r="X161" s="22"/>
      <c r="Y161" s="83"/>
      <c r="Z161" s="83"/>
      <c r="AA161" s="83">
        <f>IFERROR(VLOOKUP(X161,入力表リスト!$A$3:$B$82,2,FALSE),0)</f>
        <v>0</v>
      </c>
      <c r="AB161" s="83">
        <f t="shared" si="60"/>
        <v>0</v>
      </c>
      <c r="AC161" s="83">
        <f t="shared" si="51"/>
        <v>0</v>
      </c>
      <c r="AD161" s="26"/>
      <c r="AE161" s="26"/>
      <c r="AF161" s="83">
        <v>4</v>
      </c>
      <c r="AG161" s="24" t="s">
        <v>904</v>
      </c>
      <c r="AH161" s="24"/>
      <c r="AI161" s="83">
        <v>4</v>
      </c>
      <c r="AJ161" s="22" t="s">
        <v>1038</v>
      </c>
      <c r="AK161" s="83">
        <v>4</v>
      </c>
      <c r="AL161" s="83">
        <v>240</v>
      </c>
      <c r="AM161" s="83">
        <f>IFERROR(VLOOKUP(AJ161,入力表リスト!$A$3:$B$82,2,FALSE),0)</f>
        <v>36</v>
      </c>
      <c r="AN161" s="83">
        <f t="shared" si="61"/>
        <v>34.56</v>
      </c>
      <c r="AO161" s="83">
        <f t="shared" si="52"/>
        <v>1036.8000000000002</v>
      </c>
      <c r="AP161" s="26"/>
      <c r="AQ161" s="26"/>
      <c r="AR161" s="83">
        <f t="shared" si="62"/>
        <v>34.56</v>
      </c>
      <c r="AS161" s="83">
        <f t="shared" si="53"/>
        <v>1036.8000000000002</v>
      </c>
      <c r="AT161" s="48"/>
      <c r="AU161" s="96"/>
      <c r="AV161" s="96">
        <f t="shared" si="54"/>
        <v>240</v>
      </c>
      <c r="AW161" s="96"/>
      <c r="AX161" s="96">
        <f t="shared" si="63"/>
        <v>0</v>
      </c>
      <c r="AY161" s="96">
        <f t="shared" si="64"/>
        <v>0</v>
      </c>
      <c r="AZ161" s="96">
        <f t="shared" si="55"/>
        <v>34.56</v>
      </c>
      <c r="BA161" s="96">
        <f t="shared" si="56"/>
        <v>1036.8000000000002</v>
      </c>
      <c r="BB161" s="96"/>
      <c r="BC161" s="96"/>
      <c r="BD161" s="96"/>
      <c r="BE161" s="96">
        <f t="shared" si="65"/>
        <v>0</v>
      </c>
      <c r="BG161" s="58">
        <f t="shared" si="57"/>
        <v>4</v>
      </c>
      <c r="BH161" s="58">
        <f t="shared" si="58"/>
        <v>4</v>
      </c>
    </row>
    <row r="162" spans="1:64" s="58" customFormat="1" x14ac:dyDescent="0.45">
      <c r="A162" s="64"/>
      <c r="B162" s="48">
        <v>148</v>
      </c>
      <c r="C162" s="130"/>
      <c r="D162" s="48" t="s">
        <v>845</v>
      </c>
      <c r="E162" s="49" t="s">
        <v>846</v>
      </c>
      <c r="F162" s="2">
        <v>3</v>
      </c>
      <c r="G162" s="19" t="s">
        <v>945</v>
      </c>
      <c r="H162" s="83"/>
      <c r="I162" s="24"/>
      <c r="J162" s="24"/>
      <c r="K162" s="83"/>
      <c r="L162" s="24"/>
      <c r="M162" s="83"/>
      <c r="N162" s="83"/>
      <c r="O162" s="83">
        <f>IFERROR(VLOOKUP(L162,入力表リスト!$A$3:$B$82,2,FALSE),0)</f>
        <v>0</v>
      </c>
      <c r="P162" s="83">
        <f t="shared" si="66"/>
        <v>0</v>
      </c>
      <c r="Q162" s="83">
        <f t="shared" si="50"/>
        <v>0</v>
      </c>
      <c r="R162" s="26"/>
      <c r="S162" s="3"/>
      <c r="T162" s="83"/>
      <c r="U162" s="24"/>
      <c r="V162" s="24"/>
      <c r="W162" s="83"/>
      <c r="X162" s="22"/>
      <c r="Y162" s="83"/>
      <c r="Z162" s="83"/>
      <c r="AA162" s="83">
        <f>IFERROR(VLOOKUP(X162,入力表リスト!$A$3:$B$82,2,FALSE),0)</f>
        <v>0</v>
      </c>
      <c r="AB162" s="83">
        <f t="shared" si="60"/>
        <v>0</v>
      </c>
      <c r="AC162" s="83">
        <f t="shared" si="51"/>
        <v>0</v>
      </c>
      <c r="AD162" s="26"/>
      <c r="AE162" s="26"/>
      <c r="AF162" s="83">
        <v>4</v>
      </c>
      <c r="AG162" s="24" t="s">
        <v>904</v>
      </c>
      <c r="AH162" s="24"/>
      <c r="AI162" s="83">
        <v>4</v>
      </c>
      <c r="AJ162" s="22" t="s">
        <v>1045</v>
      </c>
      <c r="AK162" s="83">
        <v>4</v>
      </c>
      <c r="AL162" s="83">
        <v>240</v>
      </c>
      <c r="AM162" s="83">
        <f>IFERROR(VLOOKUP(AJ162,入力表リスト!$A$3:$B$82,2,FALSE),0)</f>
        <v>18</v>
      </c>
      <c r="AN162" s="83">
        <f t="shared" si="61"/>
        <v>17.28</v>
      </c>
      <c r="AO162" s="83">
        <f t="shared" si="52"/>
        <v>518.40000000000009</v>
      </c>
      <c r="AP162" s="26"/>
      <c r="AQ162" s="26"/>
      <c r="AR162" s="83">
        <f t="shared" si="62"/>
        <v>17.28</v>
      </c>
      <c r="AS162" s="83">
        <f t="shared" si="53"/>
        <v>518.40000000000009</v>
      </c>
      <c r="AT162" s="48"/>
      <c r="AU162" s="96"/>
      <c r="AV162" s="96">
        <f t="shared" si="54"/>
        <v>240</v>
      </c>
      <c r="AW162" s="96"/>
      <c r="AX162" s="96">
        <f t="shared" si="63"/>
        <v>0</v>
      </c>
      <c r="AY162" s="96">
        <f t="shared" si="64"/>
        <v>0</v>
      </c>
      <c r="AZ162" s="96">
        <f t="shared" si="55"/>
        <v>17.28</v>
      </c>
      <c r="BA162" s="96">
        <f t="shared" si="56"/>
        <v>518.40000000000009</v>
      </c>
      <c r="BB162" s="96"/>
      <c r="BC162" s="96"/>
      <c r="BD162" s="96"/>
      <c r="BE162" s="96">
        <f t="shared" si="65"/>
        <v>0</v>
      </c>
      <c r="BG162" s="58">
        <f t="shared" si="57"/>
        <v>4</v>
      </c>
      <c r="BH162" s="58">
        <f t="shared" si="58"/>
        <v>4</v>
      </c>
    </row>
    <row r="163" spans="1:64" s="58" customFormat="1" x14ac:dyDescent="0.45">
      <c r="A163" s="64"/>
      <c r="B163" s="48">
        <v>149</v>
      </c>
      <c r="C163" s="130"/>
      <c r="D163" s="48" t="s">
        <v>845</v>
      </c>
      <c r="E163" s="49" t="s">
        <v>846</v>
      </c>
      <c r="F163" s="2">
        <v>3</v>
      </c>
      <c r="G163" s="19" t="s">
        <v>945</v>
      </c>
      <c r="H163" s="83"/>
      <c r="I163" s="24"/>
      <c r="J163" s="24"/>
      <c r="K163" s="83"/>
      <c r="L163" s="24"/>
      <c r="M163" s="83"/>
      <c r="N163" s="83"/>
      <c r="O163" s="83">
        <f>IFERROR(VLOOKUP(L163,入力表リスト!$A$3:$B$82,2,FALSE),0)</f>
        <v>0</v>
      </c>
      <c r="P163" s="83">
        <f t="shared" si="66"/>
        <v>0</v>
      </c>
      <c r="Q163" s="83">
        <f t="shared" si="50"/>
        <v>0</v>
      </c>
      <c r="R163" s="26"/>
      <c r="S163" s="3"/>
      <c r="T163" s="83"/>
      <c r="U163" s="24"/>
      <c r="V163" s="24"/>
      <c r="W163" s="83"/>
      <c r="X163" s="22"/>
      <c r="Y163" s="83"/>
      <c r="Z163" s="83"/>
      <c r="AA163" s="83">
        <f>IFERROR(VLOOKUP(X163,入力表リスト!$A$3:$B$82,2,FALSE),0)</f>
        <v>0</v>
      </c>
      <c r="AB163" s="83">
        <f t="shared" si="60"/>
        <v>0</v>
      </c>
      <c r="AC163" s="83">
        <f t="shared" si="51"/>
        <v>0</v>
      </c>
      <c r="AD163" s="26"/>
      <c r="AE163" s="26"/>
      <c r="AF163" s="83">
        <v>1</v>
      </c>
      <c r="AG163" s="24" t="s">
        <v>1312</v>
      </c>
      <c r="AH163" s="24"/>
      <c r="AI163" s="83">
        <v>1</v>
      </c>
      <c r="AJ163" s="22" t="s">
        <v>1039</v>
      </c>
      <c r="AK163" s="83">
        <v>1</v>
      </c>
      <c r="AL163" s="83">
        <v>8760</v>
      </c>
      <c r="AM163" s="83">
        <f>IFERROR(VLOOKUP(AJ163,入力表リスト!$A$3:$B$82,2,FALSE),0)</f>
        <v>22</v>
      </c>
      <c r="AN163" s="83">
        <f t="shared" si="61"/>
        <v>192.72</v>
      </c>
      <c r="AO163" s="83">
        <f t="shared" si="52"/>
        <v>5781.6</v>
      </c>
      <c r="AP163" s="26"/>
      <c r="AQ163" s="26"/>
      <c r="AR163" s="83">
        <f t="shared" si="62"/>
        <v>192.72</v>
      </c>
      <c r="AS163" s="83">
        <f t="shared" si="53"/>
        <v>5781.6</v>
      </c>
      <c r="AT163" s="48"/>
      <c r="AU163" s="96"/>
      <c r="AV163" s="96">
        <f t="shared" si="54"/>
        <v>8760</v>
      </c>
      <c r="AW163" s="96"/>
      <c r="AX163" s="96">
        <f t="shared" si="63"/>
        <v>0</v>
      </c>
      <c r="AY163" s="96">
        <f t="shared" si="64"/>
        <v>0</v>
      </c>
      <c r="AZ163" s="96">
        <f t="shared" si="55"/>
        <v>192.72</v>
      </c>
      <c r="BA163" s="96">
        <f t="shared" si="56"/>
        <v>5781.6</v>
      </c>
      <c r="BB163" s="96"/>
      <c r="BC163" s="96"/>
      <c r="BD163" s="96"/>
      <c r="BE163" s="96">
        <f t="shared" si="65"/>
        <v>0</v>
      </c>
      <c r="BG163" s="58">
        <f t="shared" si="57"/>
        <v>1</v>
      </c>
      <c r="BH163" s="58">
        <f t="shared" si="58"/>
        <v>1</v>
      </c>
    </row>
    <row r="164" spans="1:64" s="58" customFormat="1" x14ac:dyDescent="0.45">
      <c r="A164" s="64"/>
      <c r="B164" s="48">
        <v>150</v>
      </c>
      <c r="C164" s="130"/>
      <c r="D164" s="48" t="s">
        <v>845</v>
      </c>
      <c r="E164" s="49" t="s">
        <v>846</v>
      </c>
      <c r="F164" s="2">
        <v>3</v>
      </c>
      <c r="G164" s="19" t="s">
        <v>945</v>
      </c>
      <c r="H164" s="83"/>
      <c r="I164" s="24"/>
      <c r="J164" s="24"/>
      <c r="K164" s="83"/>
      <c r="L164" s="24"/>
      <c r="M164" s="83"/>
      <c r="N164" s="83"/>
      <c r="O164" s="83">
        <f>IFERROR(VLOOKUP(L164,入力表リスト!$A$3:$B$82,2,FALSE),0)</f>
        <v>0</v>
      </c>
      <c r="P164" s="83">
        <f t="shared" si="66"/>
        <v>0</v>
      </c>
      <c r="Q164" s="83">
        <f t="shared" si="50"/>
        <v>0</v>
      </c>
      <c r="R164" s="26"/>
      <c r="S164" s="3"/>
      <c r="T164" s="83"/>
      <c r="U164" s="24"/>
      <c r="V164" s="24"/>
      <c r="W164" s="83"/>
      <c r="X164" s="22"/>
      <c r="Y164" s="83"/>
      <c r="Z164" s="83"/>
      <c r="AA164" s="83">
        <f>IFERROR(VLOOKUP(X164,入力表リスト!$A$3:$B$82,2,FALSE),0)</f>
        <v>0</v>
      </c>
      <c r="AB164" s="83">
        <f t="shared" si="60"/>
        <v>0</v>
      </c>
      <c r="AC164" s="83">
        <f t="shared" si="51"/>
        <v>0</v>
      </c>
      <c r="AD164" s="26"/>
      <c r="AE164" s="26"/>
      <c r="AF164" s="83">
        <v>1</v>
      </c>
      <c r="AG164" s="24" t="s">
        <v>1312</v>
      </c>
      <c r="AH164" s="24"/>
      <c r="AI164" s="83">
        <v>1</v>
      </c>
      <c r="AJ164" s="22" t="s">
        <v>1000</v>
      </c>
      <c r="AK164" s="83">
        <v>1</v>
      </c>
      <c r="AL164" s="83">
        <v>8760</v>
      </c>
      <c r="AM164" s="83">
        <f>IFERROR(VLOOKUP(AJ164,入力表リスト!$A$3:$B$82,2,FALSE),0)</f>
        <v>42</v>
      </c>
      <c r="AN164" s="83">
        <f t="shared" si="61"/>
        <v>367.92</v>
      </c>
      <c r="AO164" s="83">
        <f t="shared" si="52"/>
        <v>11037.6</v>
      </c>
      <c r="AP164" s="26"/>
      <c r="AQ164" s="26"/>
      <c r="AR164" s="83">
        <f t="shared" si="62"/>
        <v>367.92</v>
      </c>
      <c r="AS164" s="83">
        <f t="shared" si="53"/>
        <v>11037.6</v>
      </c>
      <c r="AT164" s="48"/>
      <c r="AU164" s="96"/>
      <c r="AV164" s="96">
        <f t="shared" si="54"/>
        <v>8760</v>
      </c>
      <c r="AW164" s="96"/>
      <c r="AX164" s="96">
        <f t="shared" si="63"/>
        <v>0</v>
      </c>
      <c r="AY164" s="96">
        <f t="shared" si="64"/>
        <v>0</v>
      </c>
      <c r="AZ164" s="96">
        <f t="shared" si="55"/>
        <v>367.92</v>
      </c>
      <c r="BA164" s="96">
        <f t="shared" si="56"/>
        <v>11037.6</v>
      </c>
      <c r="BB164" s="96"/>
      <c r="BC164" s="96"/>
      <c r="BD164" s="96"/>
      <c r="BE164" s="96">
        <f t="shared" si="65"/>
        <v>0</v>
      </c>
      <c r="BG164" s="58">
        <f t="shared" si="57"/>
        <v>1</v>
      </c>
      <c r="BH164" s="58">
        <f t="shared" si="58"/>
        <v>1</v>
      </c>
    </row>
    <row r="165" spans="1:64" s="58" customFormat="1" x14ac:dyDescent="0.45">
      <c r="A165" s="64"/>
      <c r="B165" s="48">
        <v>151</v>
      </c>
      <c r="C165" s="130"/>
      <c r="D165" s="48" t="s">
        <v>845</v>
      </c>
      <c r="E165" s="49" t="s">
        <v>846</v>
      </c>
      <c r="F165" s="2">
        <v>3</v>
      </c>
      <c r="G165" s="19" t="s">
        <v>945</v>
      </c>
      <c r="H165" s="83"/>
      <c r="I165" s="24"/>
      <c r="J165" s="24"/>
      <c r="K165" s="83"/>
      <c r="L165" s="24"/>
      <c r="M165" s="83"/>
      <c r="N165" s="83"/>
      <c r="O165" s="83">
        <f>IFERROR(VLOOKUP(L165,入力表リスト!$A$3:$B$82,2,FALSE),0)</f>
        <v>0</v>
      </c>
      <c r="P165" s="83">
        <f t="shared" si="66"/>
        <v>0</v>
      </c>
      <c r="Q165" s="83">
        <f t="shared" si="50"/>
        <v>0</v>
      </c>
      <c r="R165" s="26"/>
      <c r="S165" s="3"/>
      <c r="T165" s="83"/>
      <c r="U165" s="24"/>
      <c r="V165" s="24"/>
      <c r="W165" s="83"/>
      <c r="X165" s="22"/>
      <c r="Y165" s="83"/>
      <c r="Z165" s="83"/>
      <c r="AA165" s="83">
        <f>IFERROR(VLOOKUP(X165,入力表リスト!$A$3:$B$82,2,FALSE),0)</f>
        <v>0</v>
      </c>
      <c r="AB165" s="83">
        <f t="shared" si="60"/>
        <v>0</v>
      </c>
      <c r="AC165" s="83">
        <f t="shared" si="51"/>
        <v>0</v>
      </c>
      <c r="AD165" s="26"/>
      <c r="AE165" s="26"/>
      <c r="AF165" s="83">
        <v>1</v>
      </c>
      <c r="AG165" s="24" t="s">
        <v>985</v>
      </c>
      <c r="AH165" s="24"/>
      <c r="AI165" s="83">
        <v>1</v>
      </c>
      <c r="AJ165" s="22" t="s">
        <v>1055</v>
      </c>
      <c r="AK165" s="83">
        <v>1</v>
      </c>
      <c r="AL165" s="83">
        <v>0</v>
      </c>
      <c r="AM165" s="83">
        <f>IFERROR(VLOOKUP(AJ165,入力表リスト!$A$3:$B$82,2,FALSE),0)</f>
        <v>180</v>
      </c>
      <c r="AN165" s="83">
        <f t="shared" si="61"/>
        <v>0</v>
      </c>
      <c r="AO165" s="83">
        <f t="shared" si="52"/>
        <v>0</v>
      </c>
      <c r="AP165" s="26"/>
      <c r="AQ165" s="26"/>
      <c r="AR165" s="83">
        <f t="shared" si="62"/>
        <v>0</v>
      </c>
      <c r="AS165" s="83">
        <f t="shared" si="53"/>
        <v>0</v>
      </c>
      <c r="AT165" s="48"/>
      <c r="AU165" s="96"/>
      <c r="AV165" s="96">
        <f t="shared" si="54"/>
        <v>0</v>
      </c>
      <c r="AW165" s="96"/>
      <c r="AX165" s="96">
        <f t="shared" si="63"/>
        <v>0</v>
      </c>
      <c r="AY165" s="96">
        <f t="shared" si="64"/>
        <v>0</v>
      </c>
      <c r="AZ165" s="96">
        <f t="shared" si="55"/>
        <v>0</v>
      </c>
      <c r="BA165" s="96">
        <f t="shared" si="56"/>
        <v>0</v>
      </c>
      <c r="BB165" s="96"/>
      <c r="BC165" s="96"/>
      <c r="BD165" s="96"/>
      <c r="BE165" s="96">
        <f t="shared" si="65"/>
        <v>0</v>
      </c>
      <c r="BG165" s="58">
        <f t="shared" si="57"/>
        <v>1</v>
      </c>
      <c r="BH165" s="58">
        <f t="shared" si="58"/>
        <v>1</v>
      </c>
    </row>
    <row r="166" spans="1:64" s="58" customFormat="1" x14ac:dyDescent="0.45">
      <c r="A166" s="64"/>
      <c r="B166" s="48">
        <v>152</v>
      </c>
      <c r="C166" s="130"/>
      <c r="D166" s="48" t="s">
        <v>845</v>
      </c>
      <c r="E166" s="49" t="s">
        <v>846</v>
      </c>
      <c r="F166" s="2" t="s">
        <v>986</v>
      </c>
      <c r="G166" s="19" t="s">
        <v>972</v>
      </c>
      <c r="H166" s="83"/>
      <c r="I166" s="24"/>
      <c r="J166" s="24"/>
      <c r="K166" s="83"/>
      <c r="L166" s="24"/>
      <c r="M166" s="83"/>
      <c r="N166" s="83"/>
      <c r="O166" s="83">
        <f>IFERROR(VLOOKUP(L166,入力表リスト!$A$3:$B$82,2,FALSE),0)</f>
        <v>0</v>
      </c>
      <c r="P166" s="83">
        <f t="shared" si="66"/>
        <v>0</v>
      </c>
      <c r="Q166" s="83">
        <f t="shared" si="50"/>
        <v>0</v>
      </c>
      <c r="R166" s="26"/>
      <c r="S166" s="3"/>
      <c r="T166" s="83">
        <v>3</v>
      </c>
      <c r="U166" s="24" t="s">
        <v>929</v>
      </c>
      <c r="V166" s="24"/>
      <c r="W166" s="83">
        <v>3</v>
      </c>
      <c r="X166" s="22" t="s">
        <v>1038</v>
      </c>
      <c r="Y166" s="83">
        <v>3</v>
      </c>
      <c r="Z166" s="83">
        <v>0</v>
      </c>
      <c r="AA166" s="83">
        <f>IFERROR(VLOOKUP(X166,入力表リスト!$A$3:$B$82,2,FALSE),0)</f>
        <v>36</v>
      </c>
      <c r="AB166" s="83">
        <f t="shared" si="60"/>
        <v>0</v>
      </c>
      <c r="AC166" s="83">
        <f t="shared" si="51"/>
        <v>0</v>
      </c>
      <c r="AD166" s="26" t="s">
        <v>1037</v>
      </c>
      <c r="AE166" s="26"/>
      <c r="AF166" s="83"/>
      <c r="AG166" s="24"/>
      <c r="AH166" s="24"/>
      <c r="AI166" s="83"/>
      <c r="AJ166" s="22"/>
      <c r="AK166" s="83"/>
      <c r="AL166" s="83"/>
      <c r="AM166" s="83">
        <f>IFERROR(VLOOKUP(AJ166,入力表リスト!$A$3:$B$82,2,FALSE),0)</f>
        <v>0</v>
      </c>
      <c r="AN166" s="83">
        <f t="shared" si="61"/>
        <v>0</v>
      </c>
      <c r="AO166" s="83">
        <f t="shared" si="52"/>
        <v>0</v>
      </c>
      <c r="AP166" s="26"/>
      <c r="AQ166" s="26"/>
      <c r="AR166" s="83">
        <f t="shared" si="62"/>
        <v>0</v>
      </c>
      <c r="AS166" s="83">
        <f t="shared" si="53"/>
        <v>0</v>
      </c>
      <c r="AT166" s="48"/>
      <c r="AU166" s="96"/>
      <c r="AV166" s="96">
        <f t="shared" si="54"/>
        <v>0</v>
      </c>
      <c r="AW166" s="96"/>
      <c r="AX166" s="96">
        <f t="shared" si="63"/>
        <v>0</v>
      </c>
      <c r="AY166" s="96">
        <f t="shared" si="64"/>
        <v>0</v>
      </c>
      <c r="AZ166" s="96">
        <f t="shared" si="55"/>
        <v>0</v>
      </c>
      <c r="BA166" s="96">
        <f t="shared" si="56"/>
        <v>0</v>
      </c>
      <c r="BB166" s="96"/>
      <c r="BC166" s="96"/>
      <c r="BD166" s="96"/>
      <c r="BE166" s="96">
        <f t="shared" si="65"/>
        <v>0</v>
      </c>
      <c r="BG166" s="58">
        <f t="shared" si="57"/>
        <v>3</v>
      </c>
      <c r="BH166" s="58">
        <f t="shared" si="58"/>
        <v>3</v>
      </c>
    </row>
    <row r="167" spans="1:64" s="58" customFormat="1" x14ac:dyDescent="0.45">
      <c r="A167" s="64"/>
      <c r="B167" s="48">
        <v>153</v>
      </c>
      <c r="C167" s="130"/>
      <c r="D167" s="48" t="s">
        <v>845</v>
      </c>
      <c r="E167" s="49" t="s">
        <v>846</v>
      </c>
      <c r="F167" s="2">
        <v>3</v>
      </c>
      <c r="G167" s="19" t="s">
        <v>974</v>
      </c>
      <c r="H167" s="83"/>
      <c r="I167" s="24"/>
      <c r="J167" s="24"/>
      <c r="K167" s="83"/>
      <c r="L167" s="24"/>
      <c r="M167" s="83"/>
      <c r="N167" s="83"/>
      <c r="O167" s="83">
        <f>IFERROR(VLOOKUP(L167,入力表リスト!$A$3:$B$82,2,FALSE),0)</f>
        <v>0</v>
      </c>
      <c r="P167" s="83">
        <f t="shared" si="66"/>
        <v>0</v>
      </c>
      <c r="Q167" s="83">
        <f t="shared" si="50"/>
        <v>0</v>
      </c>
      <c r="R167" s="26"/>
      <c r="S167" s="3"/>
      <c r="T167" s="83"/>
      <c r="U167" s="24"/>
      <c r="V167" s="24"/>
      <c r="W167" s="83"/>
      <c r="X167" s="22"/>
      <c r="Y167" s="83"/>
      <c r="Z167" s="83"/>
      <c r="AA167" s="83">
        <f>IFERROR(VLOOKUP(X167,入力表リスト!$A$3:$B$82,2,FALSE),0)</f>
        <v>0</v>
      </c>
      <c r="AB167" s="83">
        <f t="shared" si="60"/>
        <v>0</v>
      </c>
      <c r="AC167" s="83">
        <f t="shared" si="51"/>
        <v>0</v>
      </c>
      <c r="AD167" s="26"/>
      <c r="AE167" s="26"/>
      <c r="AF167" s="83">
        <v>2</v>
      </c>
      <c r="AG167" s="24" t="s">
        <v>976</v>
      </c>
      <c r="AH167" s="24"/>
      <c r="AI167" s="83">
        <v>1</v>
      </c>
      <c r="AJ167" s="22" t="s">
        <v>1056</v>
      </c>
      <c r="AK167" s="83">
        <v>2</v>
      </c>
      <c r="AL167" s="83">
        <v>0</v>
      </c>
      <c r="AM167" s="83">
        <f>IFERROR(VLOOKUP(AJ167,入力表リスト!$A$3:$B$82,2,FALSE),0)</f>
        <v>47</v>
      </c>
      <c r="AN167" s="83">
        <f t="shared" si="61"/>
        <v>0</v>
      </c>
      <c r="AO167" s="83">
        <f t="shared" si="52"/>
        <v>0</v>
      </c>
      <c r="AP167" s="26"/>
      <c r="AQ167" s="26"/>
      <c r="AR167" s="83">
        <f t="shared" si="62"/>
        <v>0</v>
      </c>
      <c r="AS167" s="83">
        <f t="shared" si="53"/>
        <v>0</v>
      </c>
      <c r="AT167" s="48"/>
      <c r="AU167" s="96"/>
      <c r="AV167" s="96">
        <f t="shared" si="54"/>
        <v>0</v>
      </c>
      <c r="AW167" s="96"/>
      <c r="AX167" s="96">
        <f t="shared" si="63"/>
        <v>0</v>
      </c>
      <c r="AY167" s="96">
        <f t="shared" si="64"/>
        <v>0</v>
      </c>
      <c r="AZ167" s="96">
        <f t="shared" si="55"/>
        <v>0</v>
      </c>
      <c r="BA167" s="96">
        <f t="shared" si="56"/>
        <v>0</v>
      </c>
      <c r="BB167" s="96"/>
      <c r="BC167" s="96"/>
      <c r="BD167" s="96"/>
      <c r="BE167" s="96">
        <f t="shared" si="65"/>
        <v>0</v>
      </c>
      <c r="BG167" s="58">
        <f t="shared" si="57"/>
        <v>2</v>
      </c>
      <c r="BH167" s="58">
        <f t="shared" si="58"/>
        <v>2</v>
      </c>
    </row>
    <row r="168" spans="1:64" s="58" customFormat="1" x14ac:dyDescent="0.45">
      <c r="A168" s="64"/>
      <c r="B168" s="48">
        <v>154</v>
      </c>
      <c r="C168" s="130"/>
      <c r="D168" s="48" t="s">
        <v>845</v>
      </c>
      <c r="E168" s="49" t="s">
        <v>846</v>
      </c>
      <c r="F168" s="2" t="s">
        <v>987</v>
      </c>
      <c r="G168" s="19" t="s">
        <v>988</v>
      </c>
      <c r="H168" s="83">
        <v>4</v>
      </c>
      <c r="I168" s="24" t="s">
        <v>989</v>
      </c>
      <c r="J168" s="24"/>
      <c r="K168" s="83">
        <v>4</v>
      </c>
      <c r="L168" s="191" t="s">
        <v>1036</v>
      </c>
      <c r="M168" s="83">
        <v>4</v>
      </c>
      <c r="N168" s="83">
        <v>3360</v>
      </c>
      <c r="O168" s="83">
        <f>IFERROR(VLOOKUP(L168,入力表リスト!$A$3:$B$82,2,FALSE),0)</f>
        <v>100</v>
      </c>
      <c r="P168" s="83">
        <f t="shared" si="66"/>
        <v>1344</v>
      </c>
      <c r="Q168" s="83">
        <f t="shared" si="50"/>
        <v>40320</v>
      </c>
      <c r="R168" s="26"/>
      <c r="S168" s="3"/>
      <c r="T168" s="83"/>
      <c r="U168" s="24"/>
      <c r="V168" s="24"/>
      <c r="W168" s="83"/>
      <c r="X168" s="22"/>
      <c r="Y168" s="83"/>
      <c r="Z168" s="83"/>
      <c r="AA168" s="83">
        <f>IFERROR(VLOOKUP(X168,入力表リスト!$A$3:$B$82,2,FALSE),0)</f>
        <v>0</v>
      </c>
      <c r="AB168" s="83">
        <f t="shared" si="60"/>
        <v>0</v>
      </c>
      <c r="AC168" s="83">
        <f t="shared" si="51"/>
        <v>0</v>
      </c>
      <c r="AD168" s="26"/>
      <c r="AE168" s="26"/>
      <c r="AF168" s="83"/>
      <c r="AG168" s="24"/>
      <c r="AH168" s="24"/>
      <c r="AI168" s="83"/>
      <c r="AJ168" s="22"/>
      <c r="AK168" s="83"/>
      <c r="AL168" s="83"/>
      <c r="AM168" s="83">
        <f>IFERROR(VLOOKUP(AJ168,入力表リスト!$A$3:$B$82,2,FALSE),0)</f>
        <v>0</v>
      </c>
      <c r="AN168" s="83">
        <f t="shared" si="61"/>
        <v>0</v>
      </c>
      <c r="AO168" s="83">
        <f t="shared" si="52"/>
        <v>0</v>
      </c>
      <c r="AP168" s="26"/>
      <c r="AQ168" s="26"/>
      <c r="AR168" s="83">
        <f t="shared" si="62"/>
        <v>1344</v>
      </c>
      <c r="AS168" s="83">
        <f t="shared" si="53"/>
        <v>40320</v>
      </c>
      <c r="AT168" s="48"/>
      <c r="AU168" s="96"/>
      <c r="AV168" s="96">
        <f t="shared" si="54"/>
        <v>3360</v>
      </c>
      <c r="AW168" s="96"/>
      <c r="AX168" s="96">
        <f t="shared" si="63"/>
        <v>0</v>
      </c>
      <c r="AY168" s="96">
        <f t="shared" si="64"/>
        <v>0</v>
      </c>
      <c r="AZ168" s="96">
        <f t="shared" si="55"/>
        <v>1344</v>
      </c>
      <c r="BA168" s="96">
        <f t="shared" si="56"/>
        <v>40320</v>
      </c>
      <c r="BB168" s="96"/>
      <c r="BC168" s="96"/>
      <c r="BD168" s="96"/>
      <c r="BE168" s="96">
        <f t="shared" si="65"/>
        <v>0</v>
      </c>
      <c r="BG168" s="58">
        <f t="shared" si="57"/>
        <v>4</v>
      </c>
      <c r="BH168" s="58">
        <f t="shared" si="58"/>
        <v>4</v>
      </c>
    </row>
    <row r="169" spans="1:64" s="60" customFormat="1" x14ac:dyDescent="0.45">
      <c r="A169" s="64"/>
      <c r="B169" s="48">
        <v>155</v>
      </c>
      <c r="C169" s="130"/>
      <c r="D169" s="48" t="s">
        <v>845</v>
      </c>
      <c r="E169" s="49" t="s">
        <v>846</v>
      </c>
      <c r="F169" s="2" t="s">
        <v>987</v>
      </c>
      <c r="G169" s="19" t="s">
        <v>988</v>
      </c>
      <c r="H169" s="83">
        <v>1</v>
      </c>
      <c r="I169" s="24" t="s">
        <v>990</v>
      </c>
      <c r="J169" s="24"/>
      <c r="K169" s="83">
        <v>1</v>
      </c>
      <c r="L169" s="191" t="s">
        <v>1036</v>
      </c>
      <c r="M169" s="83">
        <v>1</v>
      </c>
      <c r="N169" s="83">
        <v>3360</v>
      </c>
      <c r="O169" s="83">
        <f>IFERROR(VLOOKUP(L169,入力表リスト!$A$3:$B$82,2,FALSE),0)</f>
        <v>100</v>
      </c>
      <c r="P169" s="83">
        <f t="shared" si="66"/>
        <v>336</v>
      </c>
      <c r="Q169" s="83">
        <f t="shared" si="50"/>
        <v>10080</v>
      </c>
      <c r="R169" s="26"/>
      <c r="S169" s="3"/>
      <c r="T169" s="83"/>
      <c r="U169" s="24"/>
      <c r="V169" s="24"/>
      <c r="W169" s="83"/>
      <c r="X169" s="22"/>
      <c r="Y169" s="83"/>
      <c r="Z169" s="83"/>
      <c r="AA169" s="83">
        <f>IFERROR(VLOOKUP(X169,入力表リスト!$A$3:$B$82,2,FALSE),0)</f>
        <v>0</v>
      </c>
      <c r="AB169" s="83">
        <f t="shared" si="60"/>
        <v>0</v>
      </c>
      <c r="AC169" s="83">
        <f t="shared" si="51"/>
        <v>0</v>
      </c>
      <c r="AD169" s="26"/>
      <c r="AE169" s="26"/>
      <c r="AF169" s="83"/>
      <c r="AG169" s="24"/>
      <c r="AH169" s="24"/>
      <c r="AI169" s="83"/>
      <c r="AJ169" s="22"/>
      <c r="AK169" s="83"/>
      <c r="AL169" s="83"/>
      <c r="AM169" s="83">
        <f>IFERROR(VLOOKUP(AJ169,入力表リスト!$A$3:$B$82,2,FALSE),0)</f>
        <v>0</v>
      </c>
      <c r="AN169" s="83">
        <f t="shared" si="61"/>
        <v>0</v>
      </c>
      <c r="AO169" s="83">
        <f t="shared" si="52"/>
        <v>0</v>
      </c>
      <c r="AP169" s="26"/>
      <c r="AQ169" s="26"/>
      <c r="AR169" s="83">
        <f t="shared" si="62"/>
        <v>336</v>
      </c>
      <c r="AS169" s="83">
        <f t="shared" si="53"/>
        <v>10080</v>
      </c>
      <c r="AT169" s="48"/>
      <c r="AU169" s="96"/>
      <c r="AV169" s="96">
        <f t="shared" si="54"/>
        <v>3360</v>
      </c>
      <c r="AW169" s="96"/>
      <c r="AX169" s="96">
        <f t="shared" si="63"/>
        <v>0</v>
      </c>
      <c r="AY169" s="96">
        <f t="shared" si="64"/>
        <v>0</v>
      </c>
      <c r="AZ169" s="96">
        <f t="shared" si="55"/>
        <v>336</v>
      </c>
      <c r="BA169" s="96">
        <f t="shared" si="56"/>
        <v>10080</v>
      </c>
      <c r="BB169" s="96"/>
      <c r="BC169" s="96"/>
      <c r="BD169" s="96"/>
      <c r="BE169" s="96">
        <f t="shared" si="65"/>
        <v>0</v>
      </c>
      <c r="BG169" s="58">
        <f t="shared" si="57"/>
        <v>1</v>
      </c>
      <c r="BH169" s="58">
        <f t="shared" si="58"/>
        <v>1</v>
      </c>
      <c r="BI169" s="58"/>
      <c r="BK169" s="58"/>
      <c r="BL169" s="58"/>
    </row>
    <row r="170" spans="1:64" s="60" customFormat="1" x14ac:dyDescent="0.45">
      <c r="A170" s="64"/>
      <c r="B170" s="48">
        <v>156</v>
      </c>
      <c r="C170" s="130"/>
      <c r="D170" s="48" t="s">
        <v>845</v>
      </c>
      <c r="E170" s="49" t="s">
        <v>846</v>
      </c>
      <c r="F170" s="2" t="s">
        <v>987</v>
      </c>
      <c r="G170" s="19" t="s">
        <v>988</v>
      </c>
      <c r="H170" s="83">
        <v>2</v>
      </c>
      <c r="I170" s="24" t="s">
        <v>990</v>
      </c>
      <c r="J170" s="24"/>
      <c r="K170" s="83">
        <v>1</v>
      </c>
      <c r="L170" s="191" t="s">
        <v>1036</v>
      </c>
      <c r="M170" s="83">
        <v>2</v>
      </c>
      <c r="N170" s="83">
        <v>3360</v>
      </c>
      <c r="O170" s="83">
        <f>IFERROR(VLOOKUP(L170,入力表リスト!$A$3:$B$82,2,FALSE),0)</f>
        <v>100</v>
      </c>
      <c r="P170" s="83">
        <f t="shared" si="66"/>
        <v>672</v>
      </c>
      <c r="Q170" s="83">
        <f t="shared" si="50"/>
        <v>20160</v>
      </c>
      <c r="R170" s="26"/>
      <c r="S170" s="3"/>
      <c r="T170" s="83"/>
      <c r="U170" s="24"/>
      <c r="V170" s="24"/>
      <c r="W170" s="83"/>
      <c r="X170" s="22"/>
      <c r="Y170" s="83"/>
      <c r="Z170" s="83"/>
      <c r="AA170" s="83">
        <f>IFERROR(VLOOKUP(X170,入力表リスト!$A$3:$B$82,2,FALSE),0)</f>
        <v>0</v>
      </c>
      <c r="AB170" s="83">
        <f t="shared" si="60"/>
        <v>0</v>
      </c>
      <c r="AC170" s="83">
        <f t="shared" si="51"/>
        <v>0</v>
      </c>
      <c r="AD170" s="26"/>
      <c r="AE170" s="26"/>
      <c r="AF170" s="83"/>
      <c r="AG170" s="24"/>
      <c r="AH170" s="24"/>
      <c r="AI170" s="83"/>
      <c r="AJ170" s="22"/>
      <c r="AK170" s="83"/>
      <c r="AL170" s="83"/>
      <c r="AM170" s="83">
        <f>IFERROR(VLOOKUP(AJ170,入力表リスト!$A$3:$B$82,2,FALSE),0)</f>
        <v>0</v>
      </c>
      <c r="AN170" s="83">
        <f t="shared" si="61"/>
        <v>0</v>
      </c>
      <c r="AO170" s="83">
        <f t="shared" si="52"/>
        <v>0</v>
      </c>
      <c r="AP170" s="26"/>
      <c r="AQ170" s="26"/>
      <c r="AR170" s="83">
        <f t="shared" si="62"/>
        <v>672</v>
      </c>
      <c r="AS170" s="83">
        <f t="shared" si="53"/>
        <v>20160</v>
      </c>
      <c r="AT170" s="48"/>
      <c r="AU170" s="96"/>
      <c r="AV170" s="96">
        <f t="shared" si="54"/>
        <v>3360</v>
      </c>
      <c r="AW170" s="96"/>
      <c r="AX170" s="96">
        <f t="shared" si="63"/>
        <v>0</v>
      </c>
      <c r="AY170" s="96">
        <f t="shared" si="64"/>
        <v>0</v>
      </c>
      <c r="AZ170" s="96">
        <f t="shared" si="55"/>
        <v>672</v>
      </c>
      <c r="BA170" s="96">
        <f t="shared" si="56"/>
        <v>20160</v>
      </c>
      <c r="BB170" s="96"/>
      <c r="BC170" s="96"/>
      <c r="BD170" s="96"/>
      <c r="BE170" s="96">
        <f t="shared" si="65"/>
        <v>0</v>
      </c>
      <c r="BG170" s="58">
        <f t="shared" si="57"/>
        <v>2</v>
      </c>
      <c r="BH170" s="58">
        <f t="shared" si="58"/>
        <v>2</v>
      </c>
      <c r="BI170" s="58"/>
      <c r="BK170" s="58"/>
      <c r="BL170" s="58"/>
    </row>
    <row r="171" spans="1:64" s="60" customFormat="1" ht="32.4" x14ac:dyDescent="0.45">
      <c r="A171" s="64"/>
      <c r="B171" s="48">
        <v>157</v>
      </c>
      <c r="C171" s="130"/>
      <c r="D171" s="48" t="s">
        <v>845</v>
      </c>
      <c r="E171" s="49" t="s">
        <v>846</v>
      </c>
      <c r="F171" s="2" t="s">
        <v>987</v>
      </c>
      <c r="G171" s="19" t="s">
        <v>988</v>
      </c>
      <c r="H171" s="83">
        <v>1</v>
      </c>
      <c r="I171" s="24" t="s">
        <v>991</v>
      </c>
      <c r="J171" s="24"/>
      <c r="K171" s="83">
        <v>1</v>
      </c>
      <c r="L171" s="191" t="s">
        <v>1036</v>
      </c>
      <c r="M171" s="83">
        <v>1</v>
      </c>
      <c r="N171" s="83">
        <v>3360</v>
      </c>
      <c r="O171" s="83">
        <f>IFERROR(VLOOKUP(L171,入力表リスト!$A$3:$B$82,2,FALSE),0)</f>
        <v>100</v>
      </c>
      <c r="P171" s="83">
        <f t="shared" si="66"/>
        <v>336</v>
      </c>
      <c r="Q171" s="83">
        <f t="shared" si="50"/>
        <v>10080</v>
      </c>
      <c r="R171" s="104" t="s">
        <v>992</v>
      </c>
      <c r="S171" s="3">
        <v>1</v>
      </c>
      <c r="T171" s="83"/>
      <c r="U171" s="24"/>
      <c r="V171" s="24"/>
      <c r="W171" s="83"/>
      <c r="X171" s="22"/>
      <c r="Y171" s="83"/>
      <c r="Z171" s="83"/>
      <c r="AA171" s="83">
        <f>IFERROR(VLOOKUP(X171,入力表リスト!$A$3:$B$82,2,FALSE),0)</f>
        <v>0</v>
      </c>
      <c r="AB171" s="83">
        <f t="shared" si="60"/>
        <v>0</v>
      </c>
      <c r="AC171" s="83">
        <f t="shared" si="51"/>
        <v>0</v>
      </c>
      <c r="AD171" s="26"/>
      <c r="AE171" s="26"/>
      <c r="AF171" s="83"/>
      <c r="AG171" s="24"/>
      <c r="AH171" s="24"/>
      <c r="AI171" s="83"/>
      <c r="AJ171" s="22"/>
      <c r="AK171" s="83"/>
      <c r="AL171" s="83"/>
      <c r="AM171" s="83">
        <f>IFERROR(VLOOKUP(AJ171,入力表リスト!$A$3:$B$82,2,FALSE),0)</f>
        <v>0</v>
      </c>
      <c r="AN171" s="83">
        <f t="shared" si="61"/>
        <v>0</v>
      </c>
      <c r="AO171" s="83">
        <f t="shared" si="52"/>
        <v>0</v>
      </c>
      <c r="AP171" s="26"/>
      <c r="AQ171" s="26"/>
      <c r="AR171" s="83">
        <f t="shared" si="62"/>
        <v>336</v>
      </c>
      <c r="AS171" s="83">
        <f t="shared" si="53"/>
        <v>10080</v>
      </c>
      <c r="AT171" s="48"/>
      <c r="AU171" s="96"/>
      <c r="AV171" s="96">
        <f t="shared" si="54"/>
        <v>3360</v>
      </c>
      <c r="AW171" s="96"/>
      <c r="AX171" s="96">
        <f t="shared" si="63"/>
        <v>0</v>
      </c>
      <c r="AY171" s="96">
        <f t="shared" si="64"/>
        <v>0</v>
      </c>
      <c r="AZ171" s="96">
        <f t="shared" si="55"/>
        <v>336</v>
      </c>
      <c r="BA171" s="96">
        <f t="shared" si="56"/>
        <v>10080</v>
      </c>
      <c r="BB171" s="96"/>
      <c r="BC171" s="96"/>
      <c r="BD171" s="96"/>
      <c r="BE171" s="96">
        <f t="shared" si="65"/>
        <v>0</v>
      </c>
      <c r="BG171" s="58">
        <f t="shared" si="57"/>
        <v>1</v>
      </c>
      <c r="BH171" s="58">
        <f t="shared" si="58"/>
        <v>1</v>
      </c>
      <c r="BI171" s="58"/>
      <c r="BK171" s="58"/>
      <c r="BL171" s="58"/>
    </row>
    <row r="172" spans="1:64" s="60" customFormat="1" x14ac:dyDescent="0.45">
      <c r="A172" s="64"/>
      <c r="B172" s="48">
        <v>158</v>
      </c>
      <c r="C172" s="130"/>
      <c r="D172" s="48" t="s">
        <v>845</v>
      </c>
      <c r="E172" s="49" t="s">
        <v>846</v>
      </c>
      <c r="F172" s="2" t="s">
        <v>987</v>
      </c>
      <c r="G172" s="19" t="s">
        <v>988</v>
      </c>
      <c r="H172" s="83">
        <v>6</v>
      </c>
      <c r="I172" s="24" t="s">
        <v>989</v>
      </c>
      <c r="J172" s="24"/>
      <c r="K172" s="83">
        <v>6</v>
      </c>
      <c r="L172" s="191" t="s">
        <v>1036</v>
      </c>
      <c r="M172" s="83">
        <v>6</v>
      </c>
      <c r="N172" s="83">
        <v>3360</v>
      </c>
      <c r="O172" s="83">
        <f>IFERROR(VLOOKUP(L172,入力表リスト!$A$3:$B$82,2,FALSE),0)</f>
        <v>100</v>
      </c>
      <c r="P172" s="83">
        <f t="shared" si="66"/>
        <v>2016</v>
      </c>
      <c r="Q172" s="83">
        <f t="shared" si="50"/>
        <v>60480</v>
      </c>
      <c r="R172" s="26"/>
      <c r="S172" s="3">
        <v>4</v>
      </c>
      <c r="T172" s="83"/>
      <c r="U172" s="24"/>
      <c r="V172" s="24"/>
      <c r="W172" s="83"/>
      <c r="X172" s="22"/>
      <c r="Y172" s="83"/>
      <c r="Z172" s="83"/>
      <c r="AA172" s="83">
        <f>IFERROR(VLOOKUP(X172,入力表リスト!$A$3:$B$82,2,FALSE),0)</f>
        <v>0</v>
      </c>
      <c r="AB172" s="83">
        <f t="shared" si="60"/>
        <v>0</v>
      </c>
      <c r="AC172" s="83">
        <f t="shared" si="51"/>
        <v>0</v>
      </c>
      <c r="AD172" s="26"/>
      <c r="AE172" s="26"/>
      <c r="AF172" s="83"/>
      <c r="AG172" s="24"/>
      <c r="AH172" s="24"/>
      <c r="AI172" s="83"/>
      <c r="AJ172" s="22"/>
      <c r="AK172" s="83"/>
      <c r="AL172" s="83"/>
      <c r="AM172" s="83">
        <f>IFERROR(VLOOKUP(AJ172,入力表リスト!$A$3:$B$82,2,FALSE),0)</f>
        <v>0</v>
      </c>
      <c r="AN172" s="83">
        <f t="shared" si="61"/>
        <v>0</v>
      </c>
      <c r="AO172" s="83">
        <f t="shared" si="52"/>
        <v>0</v>
      </c>
      <c r="AP172" s="26"/>
      <c r="AQ172" s="26"/>
      <c r="AR172" s="83">
        <f t="shared" si="62"/>
        <v>2016</v>
      </c>
      <c r="AS172" s="83">
        <f t="shared" si="53"/>
        <v>60480</v>
      </c>
      <c r="AT172" s="48"/>
      <c r="AU172" s="96"/>
      <c r="AV172" s="96">
        <f t="shared" si="54"/>
        <v>3360</v>
      </c>
      <c r="AW172" s="96"/>
      <c r="AX172" s="96">
        <f t="shared" si="63"/>
        <v>0</v>
      </c>
      <c r="AY172" s="96">
        <f t="shared" si="64"/>
        <v>0</v>
      </c>
      <c r="AZ172" s="96">
        <f t="shared" si="55"/>
        <v>2016</v>
      </c>
      <c r="BA172" s="96">
        <f t="shared" si="56"/>
        <v>60480</v>
      </c>
      <c r="BB172" s="96"/>
      <c r="BC172" s="96"/>
      <c r="BD172" s="96"/>
      <c r="BE172" s="96">
        <f t="shared" si="65"/>
        <v>0</v>
      </c>
      <c r="BG172" s="58">
        <f t="shared" si="57"/>
        <v>6</v>
      </c>
      <c r="BH172" s="58">
        <f t="shared" si="58"/>
        <v>6</v>
      </c>
      <c r="BI172" s="58"/>
      <c r="BK172" s="58"/>
      <c r="BL172" s="58"/>
    </row>
    <row r="173" spans="1:64" s="58" customFormat="1" x14ac:dyDescent="0.45">
      <c r="A173" s="64"/>
      <c r="B173" s="48"/>
      <c r="C173" s="130"/>
      <c r="D173" s="48"/>
      <c r="E173" s="19"/>
      <c r="F173" s="2"/>
      <c r="G173" s="4"/>
      <c r="H173" s="83"/>
      <c r="I173" s="24"/>
      <c r="J173" s="24"/>
      <c r="K173" s="83"/>
      <c r="L173" s="24"/>
      <c r="M173" s="83"/>
      <c r="N173" s="83"/>
      <c r="O173" s="83"/>
      <c r="P173" s="83"/>
      <c r="Q173" s="83"/>
      <c r="R173" s="26"/>
      <c r="S173" s="3"/>
      <c r="T173" s="83"/>
      <c r="U173" s="24"/>
      <c r="V173" s="24"/>
      <c r="W173" s="83"/>
      <c r="X173" s="22"/>
      <c r="Y173" s="83"/>
      <c r="Z173" s="83"/>
      <c r="AA173" s="83"/>
      <c r="AB173" s="83"/>
      <c r="AC173" s="83"/>
      <c r="AD173" s="26"/>
      <c r="AE173" s="26"/>
      <c r="AF173" s="83"/>
      <c r="AG173" s="24"/>
      <c r="AH173" s="24"/>
      <c r="AI173" s="83"/>
      <c r="AJ173" s="22"/>
      <c r="AK173" s="83"/>
      <c r="AL173" s="83"/>
      <c r="AM173" s="83"/>
      <c r="AN173" s="83"/>
      <c r="AO173" s="83"/>
      <c r="AP173" s="26"/>
      <c r="AQ173" s="26"/>
      <c r="AR173" s="83"/>
      <c r="AS173" s="83"/>
      <c r="AT173" s="20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G173" s="58">
        <f t="shared" si="57"/>
        <v>0</v>
      </c>
      <c r="BH173" s="58">
        <f t="shared" si="58"/>
        <v>0</v>
      </c>
    </row>
    <row r="174" spans="1:64" s="58" customFormat="1" x14ac:dyDescent="0.45">
      <c r="A174" s="64"/>
      <c r="B174" s="48"/>
      <c r="C174" s="130"/>
      <c r="D174" s="48"/>
      <c r="E174" s="19"/>
      <c r="F174" s="2"/>
      <c r="G174" s="4"/>
      <c r="H174" s="83"/>
      <c r="I174" s="24"/>
      <c r="J174" s="24"/>
      <c r="K174" s="83"/>
      <c r="L174" s="24"/>
      <c r="M174" s="83"/>
      <c r="N174" s="83"/>
      <c r="O174" s="83"/>
      <c r="P174" s="83"/>
      <c r="Q174" s="83"/>
      <c r="R174" s="26"/>
      <c r="S174" s="3"/>
      <c r="T174" s="83"/>
      <c r="U174" s="24"/>
      <c r="V174" s="24"/>
      <c r="W174" s="83"/>
      <c r="X174" s="22"/>
      <c r="Y174" s="83"/>
      <c r="Z174" s="83"/>
      <c r="AA174" s="83"/>
      <c r="AB174" s="83"/>
      <c r="AC174" s="83"/>
      <c r="AD174" s="26"/>
      <c r="AE174" s="26"/>
      <c r="AF174" s="83"/>
      <c r="AG174" s="24"/>
      <c r="AH174" s="24"/>
      <c r="AI174" s="83"/>
      <c r="AJ174" s="22"/>
      <c r="AK174" s="83"/>
      <c r="AL174" s="83"/>
      <c r="AM174" s="83"/>
      <c r="AN174" s="83"/>
      <c r="AO174" s="83"/>
      <c r="AP174" s="26"/>
      <c r="AQ174" s="26"/>
      <c r="AR174" s="83"/>
      <c r="AS174" s="83"/>
      <c r="AT174" s="20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G174" s="58">
        <f t="shared" si="57"/>
        <v>0</v>
      </c>
      <c r="BH174" s="58">
        <f t="shared" si="58"/>
        <v>0</v>
      </c>
    </row>
    <row r="175" spans="1:64" s="58" customFormat="1" x14ac:dyDescent="0.45">
      <c r="A175" s="64"/>
      <c r="B175" s="216" t="s">
        <v>813</v>
      </c>
      <c r="C175" s="217"/>
      <c r="D175" s="217"/>
      <c r="E175" s="217"/>
      <c r="F175" s="217"/>
      <c r="G175" s="217"/>
      <c r="H175" s="83">
        <f>SUBTOTAL(9,H15:H174)</f>
        <v>14</v>
      </c>
      <c r="I175" s="24"/>
      <c r="J175" s="24"/>
      <c r="K175" s="83">
        <f>SUBTOTAL(9,K15:K174)</f>
        <v>13</v>
      </c>
      <c r="L175" s="24">
        <f>SUBTOTAL(9,L15:L174)</f>
        <v>0</v>
      </c>
      <c r="M175" s="83">
        <f>SUBTOTAL(9,M15:M174)</f>
        <v>14</v>
      </c>
      <c r="N175" s="83">
        <f>SUBTOTAL(9,N15:N174)</f>
        <v>16800</v>
      </c>
      <c r="O175" s="83">
        <f>SUM(O15:O172)</f>
        <v>500</v>
      </c>
      <c r="P175" s="83">
        <f>SUM(P15:P172)</f>
        <v>4704</v>
      </c>
      <c r="Q175" s="83">
        <f>SUM(Q15:Q172)</f>
        <v>141120</v>
      </c>
      <c r="R175" s="180"/>
      <c r="S175" s="192"/>
      <c r="T175" s="83">
        <f>SUBTOTAL(9,T15:T174)</f>
        <v>17</v>
      </c>
      <c r="U175" s="24"/>
      <c r="V175" s="24"/>
      <c r="W175" s="83">
        <f>SUBTOTAL(9,W15:W174)</f>
        <v>15</v>
      </c>
      <c r="X175" s="24"/>
      <c r="Y175" s="83">
        <f>SUBTOTAL(9,Y15:Y174)</f>
        <v>17</v>
      </c>
      <c r="Z175" s="83">
        <f>SUBTOTAL(9,Z15:Z174)</f>
        <v>7296</v>
      </c>
      <c r="AA175" s="83">
        <f>SUM(AA15:AA174)</f>
        <v>300</v>
      </c>
      <c r="AB175" s="83">
        <f>SUM(AB15:AB172)</f>
        <v>612.86400000000003</v>
      </c>
      <c r="AC175" s="83">
        <f>SUM(AC15:AC172)</f>
        <v>18385.919999999998</v>
      </c>
      <c r="AD175" s="180"/>
      <c r="AE175" s="180"/>
      <c r="AF175" s="83">
        <f>SUBTOTAL(9,AF15:AF174)</f>
        <v>1254</v>
      </c>
      <c r="AG175" s="24"/>
      <c r="AH175" s="24"/>
      <c r="AI175" s="83">
        <f>SUBTOTAL(9,AI15:AI174)</f>
        <v>598</v>
      </c>
      <c r="AJ175" s="24"/>
      <c r="AK175" s="83">
        <f>SUBTOTAL(9,AK15:AK174)</f>
        <v>1254</v>
      </c>
      <c r="AL175" s="83">
        <f>SUBTOTAL(9,AL15:AL174)</f>
        <v>249528</v>
      </c>
      <c r="AM175" s="83">
        <f>SUM(AM15:AM174)</f>
        <v>5104</v>
      </c>
      <c r="AN175" s="83">
        <f>SUM(AN15:AN172)</f>
        <v>70288.367999999959</v>
      </c>
      <c r="AO175" s="83">
        <f>SUM(AO15:AO172)</f>
        <v>2108651.0400000005</v>
      </c>
      <c r="AP175" s="180"/>
      <c r="AQ175" s="180"/>
      <c r="AR175" s="83">
        <f>SUM(AR15:AR172)</f>
        <v>75605.23199999996</v>
      </c>
      <c r="AS175" s="83">
        <f>SUM(AS15:AS172)</f>
        <v>2268156.9600000004</v>
      </c>
      <c r="AT175" s="24"/>
      <c r="AU175" s="83">
        <f t="shared" ref="AU175:BE175" si="67">SUBTOTAL(9,AU15:AU174)</f>
        <v>0</v>
      </c>
      <c r="AV175" s="83">
        <f t="shared" si="67"/>
        <v>273624</v>
      </c>
      <c r="AW175" s="83">
        <f t="shared" si="67"/>
        <v>0</v>
      </c>
      <c r="AX175" s="83">
        <f t="shared" si="67"/>
        <v>0</v>
      </c>
      <c r="AY175" s="83">
        <f t="shared" si="67"/>
        <v>0</v>
      </c>
      <c r="AZ175" s="83">
        <f t="shared" si="67"/>
        <v>75605.23199999996</v>
      </c>
      <c r="BA175" s="83">
        <f t="shared" si="67"/>
        <v>2268156.9600000004</v>
      </c>
      <c r="BB175" s="83">
        <f t="shared" si="67"/>
        <v>0</v>
      </c>
      <c r="BC175" s="83"/>
      <c r="BD175" s="83">
        <f t="shared" si="67"/>
        <v>0</v>
      </c>
      <c r="BE175" s="83">
        <f t="shared" si="67"/>
        <v>0</v>
      </c>
      <c r="BG175" s="58">
        <f>SUM(BG15:BG174)</f>
        <v>1285</v>
      </c>
      <c r="BH175" s="58">
        <f>SUM(BH15:BH174)</f>
        <v>1285</v>
      </c>
    </row>
    <row r="176" spans="1:64" x14ac:dyDescent="0.45">
      <c r="H176" s="13"/>
      <c r="T176" s="14"/>
      <c r="AF176" s="14"/>
    </row>
    <row r="177" spans="20:59" x14ac:dyDescent="0.45">
      <c r="T177" s="12"/>
      <c r="AF177" s="15"/>
      <c r="BF177" s="177">
        <f>SUM(P175,AB175,AN175)</f>
        <v>75605.23199999996</v>
      </c>
      <c r="BG177" s="177">
        <f>SUM(Q175,AC175,AO175)</f>
        <v>2268156.9600000004</v>
      </c>
    </row>
    <row r="178" spans="20:59" x14ac:dyDescent="0.45">
      <c r="AX178" s="56"/>
    </row>
  </sheetData>
  <autoFilter ref="A14:BL172" xr:uid="{628AE60F-6E50-46C6-BC03-B01B8870738C}"/>
  <mergeCells count="25">
    <mergeCell ref="B175:G175"/>
    <mergeCell ref="BB12:BE12"/>
    <mergeCell ref="AT13:AT14"/>
    <mergeCell ref="T13:T14"/>
    <mergeCell ref="AD13:AD14"/>
    <mergeCell ref="AR12:AS12"/>
    <mergeCell ref="AZ12:BA12"/>
    <mergeCell ref="AT12:AY12"/>
    <mergeCell ref="AE13:AE14"/>
    <mergeCell ref="B2:D2"/>
    <mergeCell ref="G12:G14"/>
    <mergeCell ref="H12:S12"/>
    <mergeCell ref="T12:AE12"/>
    <mergeCell ref="AF12:AQ12"/>
    <mergeCell ref="B12:B14"/>
    <mergeCell ref="C12:C14"/>
    <mergeCell ref="D12:D14"/>
    <mergeCell ref="E12:E14"/>
    <mergeCell ref="F12:F14"/>
    <mergeCell ref="AF13:AF14"/>
    <mergeCell ref="AP13:AP14"/>
    <mergeCell ref="AQ13:AQ14"/>
    <mergeCell ref="H13:H14"/>
    <mergeCell ref="R13:R14"/>
    <mergeCell ref="S13:S14"/>
  </mergeCells>
  <phoneticPr fontId="1"/>
  <pageMargins left="0.39370078740157483" right="0.19685039370078741" top="0.74803149606299213" bottom="0.74803149606299213" header="0.31496062992125984" footer="0.31496062992125984"/>
  <pageSetup paperSize="8" scale="52" orientation="landscape" r:id="rId1"/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AB33-6640-403F-ABED-2F33E1FB12B9}">
  <dimension ref="A1:BL94"/>
  <sheetViews>
    <sheetView view="pageBreakPreview" zoomScale="80" zoomScaleNormal="80" zoomScaleSheetLayoutView="80" workbookViewId="0">
      <pane xSplit="7" ySplit="14" topLeftCell="H78" activePane="bottomRight" state="frozen"/>
      <selection pane="topRight" activeCell="H1" sqref="H1"/>
      <selection pane="bottomLeft" activeCell="A9" sqref="A9"/>
      <selection pane="bottomRight" activeCell="A15" sqref="A15:XFD92"/>
    </sheetView>
  </sheetViews>
  <sheetFormatPr defaultColWidth="9" defaultRowHeight="18" x14ac:dyDescent="0.45"/>
  <cols>
    <col min="1" max="1" width="2.69921875" style="58" customWidth="1"/>
    <col min="2" max="3" width="5.69921875" style="58" customWidth="1"/>
    <col min="4" max="4" width="15.69921875" style="58" customWidth="1"/>
    <col min="5" max="5" width="25.69921875" style="60" customWidth="1"/>
    <col min="6" max="6" width="10.69921875" style="85" customWidth="1"/>
    <col min="7" max="7" width="18.09765625" style="60" bestFit="1" customWidth="1"/>
    <col min="8" max="8" width="9.3984375" style="62" bestFit="1" customWidth="1"/>
    <col min="9" max="11" width="9.3984375" style="62" customWidth="1"/>
    <col min="12" max="12" width="17.69921875" style="62" customWidth="1"/>
    <col min="13" max="17" width="9.3984375" style="62" customWidth="1"/>
    <col min="18" max="18" width="20.69921875" style="63" customWidth="1"/>
    <col min="19" max="19" width="12.69921875" style="63" customWidth="1"/>
    <col min="20" max="20" width="9.3984375" style="60" bestFit="1" customWidth="1"/>
    <col min="21" max="23" width="9.3984375" style="62" customWidth="1"/>
    <col min="24" max="24" width="17.69921875" style="62" customWidth="1"/>
    <col min="25" max="29" width="9.3984375" style="62" customWidth="1"/>
    <col min="30" max="30" width="20.69921875" style="63" customWidth="1"/>
    <col min="31" max="31" width="12.69921875" style="63" customWidth="1"/>
    <col min="32" max="32" width="9.3984375" style="58" bestFit="1" customWidth="1"/>
    <col min="33" max="33" width="30.19921875" style="62" bestFit="1" customWidth="1"/>
    <col min="34" max="35" width="9.3984375" style="62" customWidth="1"/>
    <col min="36" max="36" width="17.69921875" style="62" customWidth="1"/>
    <col min="37" max="41" width="9.3984375" style="62" customWidth="1"/>
    <col min="42" max="42" width="33.59765625" style="63" bestFit="1" customWidth="1"/>
    <col min="43" max="43" width="12.69921875" style="63" customWidth="1"/>
    <col min="44" max="45" width="9.3984375" style="62" customWidth="1"/>
    <col min="46" max="51" width="12.69921875" style="58" customWidth="1"/>
    <col min="52" max="57" width="15.69921875" style="58" customWidth="1"/>
    <col min="58" max="16384" width="9" style="58"/>
  </cols>
  <sheetData>
    <row r="1" spans="1:60" ht="30" customHeight="1" x14ac:dyDescent="0.45">
      <c r="B1" s="59" t="s">
        <v>849</v>
      </c>
      <c r="C1" s="59"/>
      <c r="F1" s="61"/>
      <c r="G1" s="61"/>
    </row>
    <row r="2" spans="1:60" ht="30" customHeight="1" x14ac:dyDescent="0.45">
      <c r="B2" s="193" t="s">
        <v>1147</v>
      </c>
      <c r="C2" s="193"/>
      <c r="D2" s="193"/>
      <c r="E2" s="58"/>
      <c r="F2" s="61"/>
      <c r="G2" s="61"/>
      <c r="H2" s="92"/>
      <c r="I2" s="92"/>
      <c r="J2" s="92"/>
      <c r="K2" s="92"/>
      <c r="L2" s="92"/>
      <c r="M2" s="92"/>
      <c r="N2" s="92"/>
      <c r="O2" s="92"/>
      <c r="P2" s="92"/>
      <c r="Q2" s="92"/>
      <c r="T2" s="58"/>
      <c r="U2" s="92"/>
      <c r="V2" s="92"/>
      <c r="W2" s="92"/>
      <c r="X2" s="92"/>
      <c r="Y2" s="92"/>
      <c r="Z2" s="92"/>
      <c r="AA2" s="92"/>
      <c r="AB2" s="92"/>
      <c r="AC2" s="92"/>
      <c r="AG2" s="92"/>
      <c r="AH2" s="92"/>
      <c r="AI2" s="92"/>
      <c r="AJ2" s="92"/>
      <c r="AK2" s="92"/>
      <c r="AL2" s="92"/>
      <c r="AM2" s="92"/>
      <c r="AN2" s="92"/>
      <c r="AO2" s="92"/>
      <c r="AR2" s="92"/>
      <c r="AS2" s="92"/>
    </row>
    <row r="3" spans="1:60" ht="30" customHeight="1" x14ac:dyDescent="0.45">
      <c r="B3" s="93" t="s">
        <v>1148</v>
      </c>
      <c r="C3" s="94" t="s">
        <v>1149</v>
      </c>
      <c r="D3" s="93"/>
      <c r="E3" s="58"/>
      <c r="F3" s="61"/>
      <c r="G3" s="61"/>
      <c r="H3" s="92"/>
      <c r="I3" s="92"/>
      <c r="J3" s="92"/>
      <c r="K3" s="92"/>
      <c r="L3" s="92"/>
      <c r="M3" s="92"/>
      <c r="N3" s="92"/>
      <c r="O3" s="92"/>
      <c r="P3" s="92"/>
      <c r="Q3" s="92"/>
      <c r="T3" s="58"/>
      <c r="U3" s="92"/>
      <c r="V3" s="92"/>
      <c r="W3" s="92"/>
      <c r="X3" s="92"/>
      <c r="Y3" s="92"/>
      <c r="Z3" s="92"/>
      <c r="AA3" s="92"/>
      <c r="AB3" s="92"/>
      <c r="AC3" s="92"/>
      <c r="AG3" s="92"/>
      <c r="AH3" s="92"/>
      <c r="AI3" s="92"/>
      <c r="AJ3" s="92"/>
      <c r="AK3" s="92"/>
      <c r="AL3" s="92"/>
      <c r="AM3" s="92"/>
      <c r="AN3" s="92"/>
      <c r="AO3" s="92"/>
      <c r="AR3" s="92"/>
      <c r="AS3" s="92"/>
    </row>
    <row r="4" spans="1:60" ht="30" customHeight="1" x14ac:dyDescent="0.45">
      <c r="B4" s="93" t="s">
        <v>1150</v>
      </c>
      <c r="C4" s="94" t="s">
        <v>1151</v>
      </c>
      <c r="D4" s="93"/>
      <c r="E4" s="58"/>
      <c r="F4" s="61"/>
      <c r="G4" s="61"/>
      <c r="H4" s="92"/>
      <c r="I4" s="92"/>
      <c r="J4" s="92"/>
      <c r="K4" s="92"/>
      <c r="L4" s="92"/>
      <c r="M4" s="92"/>
      <c r="N4" s="92"/>
      <c r="O4" s="92"/>
      <c r="P4" s="92"/>
      <c r="Q4" s="92"/>
      <c r="T4" s="58"/>
      <c r="U4" s="92"/>
      <c r="V4" s="92"/>
      <c r="W4" s="92"/>
      <c r="X4" s="92"/>
      <c r="Y4" s="92"/>
      <c r="Z4" s="92"/>
      <c r="AA4" s="92"/>
      <c r="AB4" s="92"/>
      <c r="AC4" s="92"/>
      <c r="AG4" s="92"/>
      <c r="AH4" s="92"/>
      <c r="AI4" s="92"/>
      <c r="AJ4" s="92"/>
      <c r="AK4" s="92"/>
      <c r="AL4" s="92"/>
      <c r="AM4" s="92"/>
      <c r="AN4" s="92"/>
      <c r="AO4" s="92"/>
      <c r="AR4" s="92"/>
      <c r="AS4" s="92"/>
    </row>
    <row r="5" spans="1:60" ht="30" customHeight="1" x14ac:dyDescent="0.45">
      <c r="B5" s="93" t="s">
        <v>1152</v>
      </c>
      <c r="C5" s="94" t="s">
        <v>1153</v>
      </c>
      <c r="D5" s="93"/>
      <c r="E5" s="58"/>
      <c r="F5" s="61"/>
      <c r="G5" s="61"/>
      <c r="H5" s="92"/>
      <c r="I5" s="92"/>
      <c r="J5" s="92"/>
      <c r="K5" s="92"/>
      <c r="L5" s="92"/>
      <c r="M5" s="92"/>
      <c r="N5" s="92"/>
      <c r="O5" s="92"/>
      <c r="P5" s="92"/>
      <c r="Q5" s="92"/>
      <c r="T5" s="58"/>
      <c r="U5" s="92"/>
      <c r="V5" s="92"/>
      <c r="W5" s="92"/>
      <c r="X5" s="92"/>
      <c r="Y5" s="92"/>
      <c r="Z5" s="92"/>
      <c r="AA5" s="92"/>
      <c r="AB5" s="92"/>
      <c r="AC5" s="92"/>
      <c r="AG5" s="92"/>
      <c r="AH5" s="92"/>
      <c r="AI5" s="92"/>
      <c r="AJ5" s="92"/>
      <c r="AK5" s="92"/>
      <c r="AL5" s="92"/>
      <c r="AM5" s="92"/>
      <c r="AN5" s="92"/>
      <c r="AO5" s="92"/>
      <c r="AR5" s="92"/>
      <c r="AS5" s="92"/>
    </row>
    <row r="6" spans="1:60" ht="30" customHeight="1" x14ac:dyDescent="0.45">
      <c r="B6" s="93" t="s">
        <v>1154</v>
      </c>
      <c r="C6" s="94" t="s">
        <v>1257</v>
      </c>
      <c r="D6" s="93"/>
      <c r="E6" s="58"/>
      <c r="F6" s="61"/>
      <c r="G6" s="61"/>
      <c r="H6" s="92"/>
      <c r="I6" s="92"/>
      <c r="J6" s="92"/>
      <c r="K6" s="92"/>
      <c r="L6" s="92"/>
      <c r="M6" s="92"/>
      <c r="N6" s="92"/>
      <c r="O6" s="92"/>
      <c r="P6" s="92"/>
      <c r="Q6" s="92"/>
      <c r="T6" s="58"/>
      <c r="U6" s="92"/>
      <c r="V6" s="92"/>
      <c r="W6" s="92"/>
      <c r="X6" s="92"/>
      <c r="Y6" s="92"/>
      <c r="Z6" s="92"/>
      <c r="AA6" s="92"/>
      <c r="AB6" s="92"/>
      <c r="AC6" s="92"/>
      <c r="AG6" s="92"/>
      <c r="AH6" s="92"/>
      <c r="AI6" s="92"/>
      <c r="AJ6" s="92"/>
      <c r="AK6" s="92"/>
      <c r="AL6" s="92"/>
      <c r="AM6" s="92"/>
      <c r="AN6" s="92"/>
      <c r="AO6" s="92"/>
      <c r="AR6" s="92"/>
      <c r="AS6" s="92"/>
    </row>
    <row r="7" spans="1:60" ht="30" customHeight="1" x14ac:dyDescent="0.45">
      <c r="B7" s="93" t="s">
        <v>1155</v>
      </c>
      <c r="C7" s="94" t="s">
        <v>1156</v>
      </c>
      <c r="D7" s="93"/>
      <c r="E7" s="58"/>
      <c r="F7" s="61"/>
      <c r="G7" s="61"/>
      <c r="H7" s="92"/>
      <c r="I7" s="92"/>
      <c r="J7" s="92"/>
      <c r="K7" s="92"/>
      <c r="L7" s="92"/>
      <c r="M7" s="92"/>
      <c r="N7" s="92"/>
      <c r="O7" s="92"/>
      <c r="P7" s="92"/>
      <c r="Q7" s="92"/>
      <c r="T7" s="58"/>
      <c r="U7" s="92"/>
      <c r="V7" s="92"/>
      <c r="W7" s="92"/>
      <c r="X7" s="92"/>
      <c r="Y7" s="92"/>
      <c r="Z7" s="92"/>
      <c r="AA7" s="92"/>
      <c r="AB7" s="92"/>
      <c r="AC7" s="92"/>
      <c r="AG7" s="92"/>
      <c r="AH7" s="92"/>
      <c r="AI7" s="92"/>
      <c r="AJ7" s="92"/>
      <c r="AK7" s="92"/>
      <c r="AL7" s="92"/>
      <c r="AM7" s="92"/>
      <c r="AN7" s="92"/>
      <c r="AO7" s="92"/>
      <c r="AR7" s="92"/>
      <c r="AS7" s="92"/>
    </row>
    <row r="8" spans="1:60" ht="30" customHeight="1" x14ac:dyDescent="0.45">
      <c r="B8" s="64"/>
      <c r="C8" s="59"/>
      <c r="F8" s="61"/>
      <c r="G8" s="61"/>
      <c r="AU8" s="65" t="s">
        <v>833</v>
      </c>
      <c r="AV8" s="65"/>
    </row>
    <row r="9" spans="1:60" ht="19.95" customHeight="1" x14ac:dyDescent="0.45">
      <c r="B9" s="64" t="s">
        <v>1157</v>
      </c>
      <c r="C9" s="59"/>
      <c r="F9" s="61"/>
      <c r="G9" s="61"/>
      <c r="AU9" s="58" t="s">
        <v>856</v>
      </c>
      <c r="AY9" s="66">
        <v>303479</v>
      </c>
    </row>
    <row r="10" spans="1:60" ht="19.95" customHeight="1" x14ac:dyDescent="0.45">
      <c r="B10" s="64" t="s">
        <v>1540</v>
      </c>
      <c r="C10" s="59"/>
      <c r="F10" s="61"/>
      <c r="G10" s="61"/>
      <c r="I10" s="67"/>
      <c r="U10" s="67"/>
      <c r="AG10" s="67"/>
      <c r="AU10" s="68" t="s">
        <v>832</v>
      </c>
      <c r="AV10" s="68"/>
      <c r="AW10" s="68"/>
      <c r="AX10" s="69"/>
      <c r="AY10" s="57">
        <v>30</v>
      </c>
    </row>
    <row r="11" spans="1:60" ht="19.95" customHeight="1" x14ac:dyDescent="0.45">
      <c r="B11" s="64"/>
      <c r="C11" s="59"/>
      <c r="F11" s="61"/>
      <c r="G11" s="61"/>
      <c r="I11" s="67"/>
      <c r="U11" s="67"/>
      <c r="AG11" s="67"/>
    </row>
    <row r="12" spans="1:60" x14ac:dyDescent="0.45">
      <c r="A12" s="64"/>
      <c r="B12" s="228" t="s">
        <v>0</v>
      </c>
      <c r="C12" s="228" t="s">
        <v>809</v>
      </c>
      <c r="D12" s="228" t="s">
        <v>1</v>
      </c>
      <c r="E12" s="225" t="s">
        <v>2</v>
      </c>
      <c r="F12" s="225" t="s">
        <v>843</v>
      </c>
      <c r="G12" s="225" t="s">
        <v>844</v>
      </c>
      <c r="H12" s="203" t="s">
        <v>810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5"/>
      <c r="T12" s="206" t="s">
        <v>811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  <c r="AF12" s="207" t="s">
        <v>812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8"/>
      <c r="AR12" s="206" t="s">
        <v>813</v>
      </c>
      <c r="AS12" s="208"/>
      <c r="AT12" s="242" t="s">
        <v>815</v>
      </c>
      <c r="AU12" s="243"/>
      <c r="AV12" s="243"/>
      <c r="AW12" s="243"/>
      <c r="AX12" s="243"/>
      <c r="AY12" s="243"/>
      <c r="AZ12" s="237" t="s">
        <v>826</v>
      </c>
      <c r="BA12" s="239"/>
      <c r="BB12" s="237" t="s">
        <v>852</v>
      </c>
      <c r="BC12" s="238"/>
      <c r="BD12" s="238"/>
      <c r="BE12" s="239"/>
    </row>
    <row r="13" spans="1:60" s="77" customFormat="1" ht="32.4" x14ac:dyDescent="0.45">
      <c r="A13" s="70"/>
      <c r="B13" s="229"/>
      <c r="C13" s="229"/>
      <c r="D13" s="229"/>
      <c r="E13" s="226"/>
      <c r="F13" s="226"/>
      <c r="G13" s="226"/>
      <c r="H13" s="231" t="s">
        <v>803</v>
      </c>
      <c r="I13" s="71" t="s">
        <v>857</v>
      </c>
      <c r="J13" s="71" t="s">
        <v>857</v>
      </c>
      <c r="K13" s="71" t="s">
        <v>857</v>
      </c>
      <c r="L13" s="71" t="s">
        <v>862</v>
      </c>
      <c r="M13" s="71" t="s">
        <v>861</v>
      </c>
      <c r="N13" s="72" t="s">
        <v>866</v>
      </c>
      <c r="O13" s="73" t="s">
        <v>1034</v>
      </c>
      <c r="P13" s="73" t="s">
        <v>1057</v>
      </c>
      <c r="Q13" s="73" t="s">
        <v>1059</v>
      </c>
      <c r="R13" s="233" t="s">
        <v>786</v>
      </c>
      <c r="S13" s="235" t="s">
        <v>808</v>
      </c>
      <c r="T13" s="231" t="s">
        <v>803</v>
      </c>
      <c r="U13" s="71" t="s">
        <v>857</v>
      </c>
      <c r="V13" s="71" t="s">
        <v>857</v>
      </c>
      <c r="W13" s="71" t="s">
        <v>857</v>
      </c>
      <c r="X13" s="71" t="s">
        <v>862</v>
      </c>
      <c r="Y13" s="71" t="s">
        <v>861</v>
      </c>
      <c r="Z13" s="72" t="s">
        <v>866</v>
      </c>
      <c r="AA13" s="73" t="s">
        <v>1034</v>
      </c>
      <c r="AB13" s="73" t="s">
        <v>1057</v>
      </c>
      <c r="AC13" s="73" t="s">
        <v>1059</v>
      </c>
      <c r="AD13" s="233" t="s">
        <v>786</v>
      </c>
      <c r="AE13" s="235" t="s">
        <v>808</v>
      </c>
      <c r="AF13" s="231" t="s">
        <v>803</v>
      </c>
      <c r="AG13" s="71" t="s">
        <v>857</v>
      </c>
      <c r="AH13" s="71" t="s">
        <v>857</v>
      </c>
      <c r="AI13" s="71" t="s">
        <v>857</v>
      </c>
      <c r="AJ13" s="71" t="s">
        <v>862</v>
      </c>
      <c r="AK13" s="71" t="s">
        <v>861</v>
      </c>
      <c r="AL13" s="72" t="s">
        <v>866</v>
      </c>
      <c r="AM13" s="73" t="s">
        <v>1034</v>
      </c>
      <c r="AN13" s="73" t="s">
        <v>1057</v>
      </c>
      <c r="AO13" s="73" t="s">
        <v>1059</v>
      </c>
      <c r="AP13" s="233" t="s">
        <v>786</v>
      </c>
      <c r="AQ13" s="235" t="s">
        <v>808</v>
      </c>
      <c r="AR13" s="73" t="s">
        <v>1057</v>
      </c>
      <c r="AS13" s="73" t="s">
        <v>1059</v>
      </c>
      <c r="AT13" s="240" t="s">
        <v>829</v>
      </c>
      <c r="AU13" s="74" t="s">
        <v>823</v>
      </c>
      <c r="AV13" s="74" t="s">
        <v>817</v>
      </c>
      <c r="AW13" s="74" t="s">
        <v>822</v>
      </c>
      <c r="AX13" s="74" t="s">
        <v>824</v>
      </c>
      <c r="AY13" s="74" t="s">
        <v>825</v>
      </c>
      <c r="AZ13" s="75" t="s">
        <v>831</v>
      </c>
      <c r="BA13" s="76" t="s">
        <v>830</v>
      </c>
      <c r="BB13" s="75" t="s">
        <v>854</v>
      </c>
      <c r="BC13" s="33" t="s">
        <v>855</v>
      </c>
      <c r="BD13" s="33" t="s">
        <v>1256</v>
      </c>
      <c r="BE13" s="76" t="s">
        <v>813</v>
      </c>
    </row>
    <row r="14" spans="1:60" s="77" customFormat="1" ht="19.8" x14ac:dyDescent="0.45">
      <c r="A14" s="70"/>
      <c r="B14" s="230"/>
      <c r="C14" s="230"/>
      <c r="D14" s="230"/>
      <c r="E14" s="227"/>
      <c r="F14" s="227"/>
      <c r="G14" s="227"/>
      <c r="H14" s="232"/>
      <c r="I14" s="78" t="s">
        <v>858</v>
      </c>
      <c r="J14" s="78" t="s">
        <v>859</v>
      </c>
      <c r="K14" s="78" t="s">
        <v>860</v>
      </c>
      <c r="L14" s="78" t="s">
        <v>863</v>
      </c>
      <c r="M14" s="78" t="s">
        <v>864</v>
      </c>
      <c r="N14" s="78" t="s">
        <v>865</v>
      </c>
      <c r="O14" s="79" t="s">
        <v>1035</v>
      </c>
      <c r="P14" s="79" t="s">
        <v>1058</v>
      </c>
      <c r="Q14" s="79" t="s">
        <v>1060</v>
      </c>
      <c r="R14" s="234"/>
      <c r="S14" s="236"/>
      <c r="T14" s="232"/>
      <c r="U14" s="78" t="s">
        <v>858</v>
      </c>
      <c r="V14" s="78" t="s">
        <v>859</v>
      </c>
      <c r="W14" s="78" t="s">
        <v>860</v>
      </c>
      <c r="X14" s="78" t="s">
        <v>863</v>
      </c>
      <c r="Y14" s="78" t="s">
        <v>864</v>
      </c>
      <c r="Z14" s="78" t="s">
        <v>865</v>
      </c>
      <c r="AA14" s="79" t="s">
        <v>1035</v>
      </c>
      <c r="AB14" s="79" t="s">
        <v>1058</v>
      </c>
      <c r="AC14" s="79" t="s">
        <v>1060</v>
      </c>
      <c r="AD14" s="234"/>
      <c r="AE14" s="236"/>
      <c r="AF14" s="232"/>
      <c r="AG14" s="78" t="s">
        <v>858</v>
      </c>
      <c r="AH14" s="78" t="s">
        <v>859</v>
      </c>
      <c r="AI14" s="78" t="s">
        <v>860</v>
      </c>
      <c r="AJ14" s="78" t="s">
        <v>863</v>
      </c>
      <c r="AK14" s="78" t="s">
        <v>864</v>
      </c>
      <c r="AL14" s="78" t="s">
        <v>865</v>
      </c>
      <c r="AM14" s="79" t="s">
        <v>1035</v>
      </c>
      <c r="AN14" s="79" t="s">
        <v>1058</v>
      </c>
      <c r="AO14" s="79" t="s">
        <v>1060</v>
      </c>
      <c r="AP14" s="234"/>
      <c r="AQ14" s="236"/>
      <c r="AR14" s="79" t="s">
        <v>1058</v>
      </c>
      <c r="AS14" s="79" t="s">
        <v>1060</v>
      </c>
      <c r="AT14" s="241"/>
      <c r="AU14" s="80" t="s">
        <v>816</v>
      </c>
      <c r="AV14" s="80" t="s">
        <v>818</v>
      </c>
      <c r="AW14" s="80" t="s">
        <v>819</v>
      </c>
      <c r="AX14" s="80" t="s">
        <v>820</v>
      </c>
      <c r="AY14" s="80" t="s">
        <v>821</v>
      </c>
      <c r="AZ14" s="81" t="s">
        <v>827</v>
      </c>
      <c r="BA14" s="82" t="s">
        <v>828</v>
      </c>
      <c r="BB14" s="81" t="s">
        <v>853</v>
      </c>
      <c r="BC14" s="31" t="s">
        <v>853</v>
      </c>
      <c r="BD14" s="31" t="s">
        <v>853</v>
      </c>
      <c r="BE14" s="82" t="s">
        <v>853</v>
      </c>
    </row>
    <row r="15" spans="1:60" x14ac:dyDescent="0.45">
      <c r="A15" s="64"/>
      <c r="B15" s="20">
        <v>1</v>
      </c>
      <c r="C15" s="20"/>
      <c r="D15" s="20" t="s">
        <v>851</v>
      </c>
      <c r="E15" s="19" t="s">
        <v>850</v>
      </c>
      <c r="F15" s="2" t="s">
        <v>1062</v>
      </c>
      <c r="G15" s="19" t="s">
        <v>1063</v>
      </c>
      <c r="H15" s="24"/>
      <c r="I15" s="24"/>
      <c r="J15" s="24"/>
      <c r="K15" s="24"/>
      <c r="L15" s="24"/>
      <c r="M15" s="24"/>
      <c r="N15" s="24"/>
      <c r="O15" s="83">
        <f>IFERROR(VLOOKUP(L15,入力表リスト!$A$3:$B$82,2,FALSE),0)</f>
        <v>0</v>
      </c>
      <c r="P15" s="83">
        <f>M15*N15*O15/1000</f>
        <v>0</v>
      </c>
      <c r="Q15" s="83">
        <f t="shared" ref="Q15:Q46" si="0">P15*$AY$10</f>
        <v>0</v>
      </c>
      <c r="R15" s="26"/>
      <c r="S15" s="26"/>
      <c r="T15" s="20"/>
      <c r="U15" s="24"/>
      <c r="V15" s="24"/>
      <c r="W15" s="24"/>
      <c r="X15" s="24"/>
      <c r="Y15" s="24"/>
      <c r="Z15" s="83"/>
      <c r="AA15" s="83">
        <f>IFERROR(VLOOKUP(X15,入力表リスト!$A$3:$B$82,2,FALSE),0)</f>
        <v>0</v>
      </c>
      <c r="AB15" s="83">
        <f>Y15*Z15*AA15/1000</f>
        <v>0</v>
      </c>
      <c r="AC15" s="83">
        <f t="shared" ref="AC15:AC46" si="1">AB15*$AY$10</f>
        <v>0</v>
      </c>
      <c r="AD15" s="26"/>
      <c r="AE15" s="26"/>
      <c r="AF15" s="20">
        <v>4</v>
      </c>
      <c r="AG15" s="20" t="s">
        <v>1306</v>
      </c>
      <c r="AH15" s="20" t="s">
        <v>1201</v>
      </c>
      <c r="AI15" s="20">
        <v>2</v>
      </c>
      <c r="AJ15" s="20" t="s">
        <v>1056</v>
      </c>
      <c r="AK15" s="83">
        <v>4</v>
      </c>
      <c r="AL15" s="83">
        <v>3820</v>
      </c>
      <c r="AM15" s="83">
        <f>IFERROR(VLOOKUP(AJ15,入力表リスト!$A$3:$B$82,2,FALSE),0)</f>
        <v>47</v>
      </c>
      <c r="AN15" s="83">
        <f>AK15*AL15*AM15/1000</f>
        <v>718.16</v>
      </c>
      <c r="AO15" s="83">
        <f t="shared" ref="AO15:AO46" si="2">AN15*$AY$10</f>
        <v>21544.799999999999</v>
      </c>
      <c r="AP15" s="26"/>
      <c r="AQ15" s="26"/>
      <c r="AR15" s="83">
        <f>P15+AB15+AN15</f>
        <v>718.16</v>
      </c>
      <c r="AS15" s="83">
        <f t="shared" ref="AS15:AS46" si="3">AR15*$AY$10</f>
        <v>21544.799999999999</v>
      </c>
      <c r="AT15" s="20"/>
      <c r="AU15" s="95"/>
      <c r="AV15" s="95">
        <f t="shared" ref="AV15:AV46" si="4">N15+Z15+AL15</f>
        <v>3820</v>
      </c>
      <c r="AW15" s="95"/>
      <c r="AX15" s="95">
        <f>AU15*AV15*AW15/1000</f>
        <v>0</v>
      </c>
      <c r="AY15" s="95">
        <f>AX15*$AY$10</f>
        <v>0</v>
      </c>
      <c r="AZ15" s="95">
        <f t="shared" ref="AZ15:AZ46" si="5">P15+AB15+AN15-AX15</f>
        <v>718.16</v>
      </c>
      <c r="BA15" s="95">
        <f t="shared" ref="BA15:BA46" si="6">Q15+AC15+AO15-AY15</f>
        <v>21544.799999999999</v>
      </c>
      <c r="BB15" s="83"/>
      <c r="BC15" s="83"/>
      <c r="BD15" s="83"/>
      <c r="BE15" s="83">
        <f>SUM(BB15:BD15)</f>
        <v>0</v>
      </c>
      <c r="BG15" s="58">
        <f t="shared" ref="BG15:BG46" si="7">SUM(H15,T15,AF15)</f>
        <v>4</v>
      </c>
      <c r="BH15" s="58">
        <f t="shared" ref="BH15:BH46" si="8">SUM(M15,Y15,AK15)</f>
        <v>4</v>
      </c>
    </row>
    <row r="16" spans="1:60" x14ac:dyDescent="0.45">
      <c r="A16" s="64"/>
      <c r="B16" s="20">
        <v>2</v>
      </c>
      <c r="C16" s="20"/>
      <c r="D16" s="20" t="s">
        <v>851</v>
      </c>
      <c r="E16" s="19" t="s">
        <v>850</v>
      </c>
      <c r="F16" s="2" t="s">
        <v>1062</v>
      </c>
      <c r="G16" s="19" t="s">
        <v>1064</v>
      </c>
      <c r="H16" s="24"/>
      <c r="I16" s="24"/>
      <c r="J16" s="24"/>
      <c r="K16" s="24"/>
      <c r="L16" s="24"/>
      <c r="M16" s="24"/>
      <c r="N16" s="24"/>
      <c r="O16" s="83">
        <f>IFERROR(VLOOKUP(L16,入力表リスト!$A$3:$B$82,2,FALSE),0)</f>
        <v>0</v>
      </c>
      <c r="P16" s="83">
        <f t="shared" ref="P16:P79" si="9">M16*N16*O16/1000</f>
        <v>0</v>
      </c>
      <c r="Q16" s="83">
        <f t="shared" si="0"/>
        <v>0</v>
      </c>
      <c r="R16" s="26"/>
      <c r="S16" s="26"/>
      <c r="T16" s="20"/>
      <c r="U16" s="24"/>
      <c r="V16" s="24"/>
      <c r="W16" s="24"/>
      <c r="X16" s="24"/>
      <c r="Y16" s="24"/>
      <c r="Z16" s="83"/>
      <c r="AA16" s="83">
        <f>IFERROR(VLOOKUP(X16,入力表リスト!$A$3:$B$82,2,FALSE),0)</f>
        <v>0</v>
      </c>
      <c r="AB16" s="83">
        <f t="shared" ref="AB16:AB79" si="10">Y16*Z16*AA16/1000</f>
        <v>0</v>
      </c>
      <c r="AC16" s="83">
        <f t="shared" si="1"/>
        <v>0</v>
      </c>
      <c r="AD16" s="26"/>
      <c r="AE16" s="26"/>
      <c r="AF16" s="20">
        <v>11</v>
      </c>
      <c r="AG16" s="20" t="s">
        <v>1307</v>
      </c>
      <c r="AH16" s="20" t="s">
        <v>1202</v>
      </c>
      <c r="AI16" s="20">
        <v>11</v>
      </c>
      <c r="AJ16" s="20" t="s">
        <v>1056</v>
      </c>
      <c r="AK16" s="83">
        <v>11</v>
      </c>
      <c r="AL16" s="83">
        <v>159</v>
      </c>
      <c r="AM16" s="83">
        <f>IFERROR(VLOOKUP(AJ16,入力表リスト!$A$3:$B$82,2,FALSE),0)</f>
        <v>47</v>
      </c>
      <c r="AN16" s="83">
        <f t="shared" ref="AN16:AN79" si="11">AK16*AL16*AM16/1000</f>
        <v>82.203000000000003</v>
      </c>
      <c r="AO16" s="83">
        <f t="shared" si="2"/>
        <v>2466.09</v>
      </c>
      <c r="AP16" s="26"/>
      <c r="AQ16" s="26"/>
      <c r="AR16" s="83">
        <f t="shared" ref="AR16:AR79" si="12">P16+AB16+AN16</f>
        <v>82.203000000000003</v>
      </c>
      <c r="AS16" s="83">
        <f t="shared" si="3"/>
        <v>2466.09</v>
      </c>
      <c r="AT16" s="20"/>
      <c r="AU16" s="95"/>
      <c r="AV16" s="95">
        <f t="shared" si="4"/>
        <v>159</v>
      </c>
      <c r="AW16" s="95"/>
      <c r="AX16" s="95">
        <f t="shared" ref="AX16:AX79" si="13">AU16*AV16*AW16/1000</f>
        <v>0</v>
      </c>
      <c r="AY16" s="95">
        <f t="shared" ref="AY16:AY79" si="14">AX16*$AY$10</f>
        <v>0</v>
      </c>
      <c r="AZ16" s="95">
        <f t="shared" si="5"/>
        <v>82.203000000000003</v>
      </c>
      <c r="BA16" s="95">
        <f t="shared" si="6"/>
        <v>2466.09</v>
      </c>
      <c r="BB16" s="83"/>
      <c r="BC16" s="83"/>
      <c r="BD16" s="83"/>
      <c r="BE16" s="83">
        <f t="shared" ref="BE16:BE79" si="15">SUM(BB16:BD16)</f>
        <v>0</v>
      </c>
      <c r="BG16" s="58">
        <f t="shared" si="7"/>
        <v>11</v>
      </c>
      <c r="BH16" s="58">
        <f t="shared" si="8"/>
        <v>11</v>
      </c>
    </row>
    <row r="17" spans="1:64" x14ac:dyDescent="0.45">
      <c r="A17" s="64"/>
      <c r="B17" s="20">
        <v>3</v>
      </c>
      <c r="C17" s="20"/>
      <c r="D17" s="20" t="s">
        <v>851</v>
      </c>
      <c r="E17" s="19" t="s">
        <v>850</v>
      </c>
      <c r="F17" s="2" t="s">
        <v>1062</v>
      </c>
      <c r="G17" s="19" t="s">
        <v>1064</v>
      </c>
      <c r="H17" s="24"/>
      <c r="I17" s="24"/>
      <c r="J17" s="24"/>
      <c r="K17" s="24"/>
      <c r="L17" s="24"/>
      <c r="M17" s="24"/>
      <c r="N17" s="24"/>
      <c r="O17" s="83">
        <f>IFERROR(VLOOKUP(L17,入力表リスト!$A$3:$B$82,2,FALSE),0)</f>
        <v>0</v>
      </c>
      <c r="P17" s="83">
        <f t="shared" si="9"/>
        <v>0</v>
      </c>
      <c r="Q17" s="83">
        <f t="shared" si="0"/>
        <v>0</v>
      </c>
      <c r="R17" s="26"/>
      <c r="S17" s="26"/>
      <c r="T17" s="20"/>
      <c r="U17" s="24"/>
      <c r="V17" s="24"/>
      <c r="W17" s="24"/>
      <c r="X17" s="24"/>
      <c r="Y17" s="24"/>
      <c r="Z17" s="83"/>
      <c r="AA17" s="83">
        <f>IFERROR(VLOOKUP(X17,入力表リスト!$A$3:$B$82,2,FALSE),0)</f>
        <v>0</v>
      </c>
      <c r="AB17" s="83">
        <f t="shared" si="10"/>
        <v>0</v>
      </c>
      <c r="AC17" s="83">
        <f t="shared" si="1"/>
        <v>0</v>
      </c>
      <c r="AD17" s="26"/>
      <c r="AE17" s="26"/>
      <c r="AF17" s="20">
        <v>1</v>
      </c>
      <c r="AG17" s="20" t="s">
        <v>1065</v>
      </c>
      <c r="AH17" s="20" t="s">
        <v>1203</v>
      </c>
      <c r="AI17" s="20">
        <v>1</v>
      </c>
      <c r="AJ17" s="20" t="s">
        <v>1066</v>
      </c>
      <c r="AK17" s="83">
        <v>1</v>
      </c>
      <c r="AL17" s="83">
        <v>159</v>
      </c>
      <c r="AM17" s="83">
        <f>IFERROR(VLOOKUP(AJ17,入力表リスト!$A$3:$B$82,2,FALSE),0)</f>
        <v>250</v>
      </c>
      <c r="AN17" s="83">
        <f t="shared" si="11"/>
        <v>39.75</v>
      </c>
      <c r="AO17" s="83">
        <f t="shared" si="2"/>
        <v>1192.5</v>
      </c>
      <c r="AP17" s="26"/>
      <c r="AQ17" s="26"/>
      <c r="AR17" s="83">
        <f t="shared" si="12"/>
        <v>39.75</v>
      </c>
      <c r="AS17" s="83">
        <f t="shared" si="3"/>
        <v>1192.5</v>
      </c>
      <c r="AT17" s="20"/>
      <c r="AU17" s="95"/>
      <c r="AV17" s="95">
        <f t="shared" si="4"/>
        <v>159</v>
      </c>
      <c r="AW17" s="95"/>
      <c r="AX17" s="95">
        <f t="shared" si="13"/>
        <v>0</v>
      </c>
      <c r="AY17" s="95">
        <f t="shared" si="14"/>
        <v>0</v>
      </c>
      <c r="AZ17" s="95">
        <f t="shared" si="5"/>
        <v>39.75</v>
      </c>
      <c r="BA17" s="95">
        <f t="shared" si="6"/>
        <v>1192.5</v>
      </c>
      <c r="BB17" s="83"/>
      <c r="BC17" s="83"/>
      <c r="BD17" s="83"/>
      <c r="BE17" s="83">
        <f t="shared" si="15"/>
        <v>0</v>
      </c>
      <c r="BG17" s="58">
        <f t="shared" si="7"/>
        <v>1</v>
      </c>
      <c r="BH17" s="58">
        <f t="shared" si="8"/>
        <v>1</v>
      </c>
    </row>
    <row r="18" spans="1:64" x14ac:dyDescent="0.45">
      <c r="A18" s="64"/>
      <c r="B18" s="20">
        <v>4</v>
      </c>
      <c r="C18" s="20"/>
      <c r="D18" s="20" t="s">
        <v>851</v>
      </c>
      <c r="E18" s="19" t="s">
        <v>850</v>
      </c>
      <c r="F18" s="2" t="s">
        <v>1062</v>
      </c>
      <c r="G18" s="19" t="s">
        <v>1064</v>
      </c>
      <c r="H18" s="24"/>
      <c r="I18" s="24"/>
      <c r="J18" s="24"/>
      <c r="K18" s="24"/>
      <c r="L18" s="24"/>
      <c r="M18" s="24"/>
      <c r="N18" s="24"/>
      <c r="O18" s="83">
        <f>IFERROR(VLOOKUP(L18,入力表リスト!$A$3:$B$82,2,FALSE),0)</f>
        <v>0</v>
      </c>
      <c r="P18" s="83">
        <f t="shared" si="9"/>
        <v>0</v>
      </c>
      <c r="Q18" s="83">
        <f t="shared" si="0"/>
        <v>0</v>
      </c>
      <c r="R18" s="26"/>
      <c r="S18" s="26"/>
      <c r="T18" s="20"/>
      <c r="U18" s="24"/>
      <c r="V18" s="24"/>
      <c r="W18" s="24"/>
      <c r="X18" s="24"/>
      <c r="Y18" s="24"/>
      <c r="Z18" s="83"/>
      <c r="AA18" s="83">
        <f>IFERROR(VLOOKUP(X18,入力表リスト!$A$3:$B$82,2,FALSE),0)</f>
        <v>0</v>
      </c>
      <c r="AB18" s="83">
        <f t="shared" si="10"/>
        <v>0</v>
      </c>
      <c r="AC18" s="83">
        <f t="shared" si="1"/>
        <v>0</v>
      </c>
      <c r="AD18" s="26"/>
      <c r="AE18" s="26"/>
      <c r="AF18" s="20">
        <v>2</v>
      </c>
      <c r="AG18" s="20" t="s">
        <v>1067</v>
      </c>
      <c r="AH18" s="20" t="s">
        <v>1204</v>
      </c>
      <c r="AI18" s="20">
        <v>2</v>
      </c>
      <c r="AJ18" s="97" t="s">
        <v>1036</v>
      </c>
      <c r="AK18" s="83">
        <v>2</v>
      </c>
      <c r="AL18" s="83">
        <v>159</v>
      </c>
      <c r="AM18" s="83">
        <f>IFERROR(VLOOKUP(AJ18,入力表リスト!$A$3:$B$82,2,FALSE),0)</f>
        <v>100</v>
      </c>
      <c r="AN18" s="83">
        <f t="shared" si="11"/>
        <v>31.8</v>
      </c>
      <c r="AO18" s="83">
        <f t="shared" si="2"/>
        <v>954</v>
      </c>
      <c r="AP18" s="26"/>
      <c r="AQ18" s="26"/>
      <c r="AR18" s="83">
        <f t="shared" si="12"/>
        <v>31.8</v>
      </c>
      <c r="AS18" s="83">
        <f t="shared" si="3"/>
        <v>954</v>
      </c>
      <c r="AT18" s="20"/>
      <c r="AU18" s="95"/>
      <c r="AV18" s="95">
        <f t="shared" si="4"/>
        <v>159</v>
      </c>
      <c r="AW18" s="95"/>
      <c r="AX18" s="95">
        <f t="shared" si="13"/>
        <v>0</v>
      </c>
      <c r="AY18" s="95">
        <f t="shared" si="14"/>
        <v>0</v>
      </c>
      <c r="AZ18" s="95">
        <f t="shared" si="5"/>
        <v>31.8</v>
      </c>
      <c r="BA18" s="95">
        <f t="shared" si="6"/>
        <v>954</v>
      </c>
      <c r="BB18" s="83"/>
      <c r="BC18" s="83"/>
      <c r="BD18" s="83"/>
      <c r="BE18" s="83">
        <f t="shared" si="15"/>
        <v>0</v>
      </c>
      <c r="BG18" s="58">
        <f t="shared" si="7"/>
        <v>2</v>
      </c>
      <c r="BH18" s="58">
        <f t="shared" si="8"/>
        <v>2</v>
      </c>
    </row>
    <row r="19" spans="1:64" s="60" customFormat="1" x14ac:dyDescent="0.45">
      <c r="A19" s="64"/>
      <c r="B19" s="20">
        <v>5</v>
      </c>
      <c r="C19" s="84"/>
      <c r="D19" s="20" t="s">
        <v>851</v>
      </c>
      <c r="E19" s="19" t="s">
        <v>850</v>
      </c>
      <c r="F19" s="2" t="s">
        <v>1062</v>
      </c>
      <c r="G19" s="19" t="s">
        <v>1064</v>
      </c>
      <c r="H19" s="24"/>
      <c r="I19" s="24"/>
      <c r="J19" s="24"/>
      <c r="K19" s="24"/>
      <c r="L19" s="24"/>
      <c r="M19" s="24"/>
      <c r="N19" s="24"/>
      <c r="O19" s="83">
        <f>IFERROR(VLOOKUP(L19,入力表リスト!$A$3:$B$82,2,FALSE),0)</f>
        <v>0</v>
      </c>
      <c r="P19" s="83">
        <f t="shared" si="9"/>
        <v>0</v>
      </c>
      <c r="Q19" s="83">
        <f t="shared" si="0"/>
        <v>0</v>
      </c>
      <c r="R19" s="26"/>
      <c r="S19" s="26"/>
      <c r="T19" s="20"/>
      <c r="U19" s="24"/>
      <c r="V19" s="24"/>
      <c r="W19" s="24"/>
      <c r="X19" s="24"/>
      <c r="Y19" s="24"/>
      <c r="Z19" s="83"/>
      <c r="AA19" s="83">
        <f>IFERROR(VLOOKUP(X19,入力表リスト!$A$3:$B$82,2,FALSE),0)</f>
        <v>0</v>
      </c>
      <c r="AB19" s="83">
        <f t="shared" si="10"/>
        <v>0</v>
      </c>
      <c r="AC19" s="83">
        <f t="shared" si="1"/>
        <v>0</v>
      </c>
      <c r="AD19" s="26"/>
      <c r="AE19" s="26"/>
      <c r="AF19" s="20">
        <v>2</v>
      </c>
      <c r="AG19" s="20" t="s">
        <v>1068</v>
      </c>
      <c r="AH19" s="20" t="s">
        <v>1205</v>
      </c>
      <c r="AI19" s="20">
        <v>2</v>
      </c>
      <c r="AJ19" s="97" t="s">
        <v>1036</v>
      </c>
      <c r="AK19" s="83">
        <v>2</v>
      </c>
      <c r="AL19" s="83">
        <v>159</v>
      </c>
      <c r="AM19" s="83">
        <f>IFERROR(VLOOKUP(AJ19,入力表リスト!$A$3:$B$82,2,FALSE),0)</f>
        <v>100</v>
      </c>
      <c r="AN19" s="83">
        <f t="shared" si="11"/>
        <v>31.8</v>
      </c>
      <c r="AO19" s="83">
        <f t="shared" si="2"/>
        <v>954</v>
      </c>
      <c r="AP19" s="26"/>
      <c r="AQ19" s="26"/>
      <c r="AR19" s="83">
        <f t="shared" si="12"/>
        <v>31.8</v>
      </c>
      <c r="AS19" s="83">
        <f t="shared" si="3"/>
        <v>954</v>
      </c>
      <c r="AT19" s="20"/>
      <c r="AU19" s="95"/>
      <c r="AV19" s="95">
        <f t="shared" si="4"/>
        <v>159</v>
      </c>
      <c r="AW19" s="95"/>
      <c r="AX19" s="95">
        <f t="shared" si="13"/>
        <v>0</v>
      </c>
      <c r="AY19" s="95">
        <f t="shared" si="14"/>
        <v>0</v>
      </c>
      <c r="AZ19" s="95">
        <f t="shared" si="5"/>
        <v>31.8</v>
      </c>
      <c r="BA19" s="95">
        <f t="shared" si="6"/>
        <v>954</v>
      </c>
      <c r="BB19" s="83"/>
      <c r="BC19" s="83"/>
      <c r="BD19" s="83"/>
      <c r="BE19" s="83">
        <f t="shared" si="15"/>
        <v>0</v>
      </c>
      <c r="BG19" s="58">
        <f t="shared" si="7"/>
        <v>2</v>
      </c>
      <c r="BH19" s="58">
        <f t="shared" si="8"/>
        <v>2</v>
      </c>
      <c r="BI19" s="58"/>
      <c r="BK19" s="58"/>
      <c r="BL19" s="58"/>
    </row>
    <row r="20" spans="1:64" s="60" customFormat="1" x14ac:dyDescent="0.45">
      <c r="A20" s="64"/>
      <c r="B20" s="20">
        <v>6</v>
      </c>
      <c r="C20" s="84"/>
      <c r="D20" s="20" t="s">
        <v>851</v>
      </c>
      <c r="E20" s="19" t="s">
        <v>850</v>
      </c>
      <c r="F20" s="2" t="s">
        <v>1062</v>
      </c>
      <c r="G20" s="19" t="s">
        <v>1064</v>
      </c>
      <c r="H20" s="24"/>
      <c r="I20" s="24"/>
      <c r="J20" s="24"/>
      <c r="K20" s="24"/>
      <c r="L20" s="24"/>
      <c r="M20" s="24"/>
      <c r="N20" s="24"/>
      <c r="O20" s="83">
        <f>IFERROR(VLOOKUP(L20,入力表リスト!$A$3:$B$82,2,FALSE),0)</f>
        <v>0</v>
      </c>
      <c r="P20" s="83">
        <f t="shared" si="9"/>
        <v>0</v>
      </c>
      <c r="Q20" s="83">
        <f t="shared" si="0"/>
        <v>0</v>
      </c>
      <c r="R20" s="26"/>
      <c r="S20" s="26"/>
      <c r="T20" s="20"/>
      <c r="U20" s="24"/>
      <c r="V20" s="24"/>
      <c r="W20" s="24"/>
      <c r="X20" s="24"/>
      <c r="Y20" s="24"/>
      <c r="Z20" s="83"/>
      <c r="AA20" s="83">
        <f>IFERROR(VLOOKUP(X20,入力表リスト!$A$3:$B$82,2,FALSE),0)</f>
        <v>0</v>
      </c>
      <c r="AB20" s="83">
        <f t="shared" si="10"/>
        <v>0</v>
      </c>
      <c r="AC20" s="83">
        <f t="shared" si="1"/>
        <v>0</v>
      </c>
      <c r="AD20" s="26"/>
      <c r="AE20" s="26"/>
      <c r="AF20" s="20">
        <v>12</v>
      </c>
      <c r="AG20" s="20" t="s">
        <v>1069</v>
      </c>
      <c r="AH20" s="20" t="s">
        <v>1204</v>
      </c>
      <c r="AI20" s="20">
        <v>12</v>
      </c>
      <c r="AJ20" s="20" t="s">
        <v>1070</v>
      </c>
      <c r="AK20" s="83">
        <v>12</v>
      </c>
      <c r="AL20" s="83">
        <v>159</v>
      </c>
      <c r="AM20" s="83">
        <f>IFERROR(VLOOKUP(AJ20,入力表リスト!$A$3:$B$82,2,FALSE),0)</f>
        <v>57</v>
      </c>
      <c r="AN20" s="83">
        <f t="shared" si="11"/>
        <v>108.756</v>
      </c>
      <c r="AO20" s="83">
        <f t="shared" si="2"/>
        <v>3262.68</v>
      </c>
      <c r="AP20" s="26"/>
      <c r="AQ20" s="26"/>
      <c r="AR20" s="83">
        <f t="shared" si="12"/>
        <v>108.756</v>
      </c>
      <c r="AS20" s="83">
        <f t="shared" si="3"/>
        <v>3262.68</v>
      </c>
      <c r="AT20" s="20"/>
      <c r="AU20" s="95"/>
      <c r="AV20" s="95">
        <f t="shared" si="4"/>
        <v>159</v>
      </c>
      <c r="AW20" s="95"/>
      <c r="AX20" s="95">
        <f t="shared" si="13"/>
        <v>0</v>
      </c>
      <c r="AY20" s="95">
        <f t="shared" si="14"/>
        <v>0</v>
      </c>
      <c r="AZ20" s="95">
        <f t="shared" si="5"/>
        <v>108.756</v>
      </c>
      <c r="BA20" s="95">
        <f t="shared" si="6"/>
        <v>3262.68</v>
      </c>
      <c r="BB20" s="83"/>
      <c r="BC20" s="83"/>
      <c r="BD20" s="83"/>
      <c r="BE20" s="83">
        <f t="shared" si="15"/>
        <v>0</v>
      </c>
      <c r="BG20" s="58">
        <f t="shared" si="7"/>
        <v>12</v>
      </c>
      <c r="BH20" s="58">
        <f t="shared" si="8"/>
        <v>12</v>
      </c>
      <c r="BI20" s="58"/>
      <c r="BK20" s="58"/>
      <c r="BL20" s="58"/>
    </row>
    <row r="21" spans="1:64" s="60" customFormat="1" x14ac:dyDescent="0.45">
      <c r="A21" s="64"/>
      <c r="B21" s="20">
        <v>7</v>
      </c>
      <c r="C21" s="84"/>
      <c r="D21" s="20" t="s">
        <v>851</v>
      </c>
      <c r="E21" s="19" t="s">
        <v>850</v>
      </c>
      <c r="F21" s="2" t="s">
        <v>1062</v>
      </c>
      <c r="G21" s="19" t="s">
        <v>1064</v>
      </c>
      <c r="H21" s="24"/>
      <c r="I21" s="24"/>
      <c r="J21" s="24"/>
      <c r="K21" s="24"/>
      <c r="L21" s="24"/>
      <c r="M21" s="24"/>
      <c r="N21" s="24"/>
      <c r="O21" s="83">
        <f>IFERROR(VLOOKUP(L21,入力表リスト!$A$3:$B$82,2,FALSE),0)</f>
        <v>0</v>
      </c>
      <c r="P21" s="83">
        <f t="shared" si="9"/>
        <v>0</v>
      </c>
      <c r="Q21" s="83">
        <f t="shared" si="0"/>
        <v>0</v>
      </c>
      <c r="R21" s="26"/>
      <c r="S21" s="26"/>
      <c r="T21" s="20"/>
      <c r="U21" s="24"/>
      <c r="V21" s="24"/>
      <c r="W21" s="24"/>
      <c r="X21" s="24"/>
      <c r="Y21" s="24"/>
      <c r="Z21" s="83"/>
      <c r="AA21" s="83">
        <f>IFERROR(VLOOKUP(X21,入力表リスト!$A$3:$B$82,2,FALSE),0)</f>
        <v>0</v>
      </c>
      <c r="AB21" s="83">
        <f t="shared" si="10"/>
        <v>0</v>
      </c>
      <c r="AC21" s="83">
        <f t="shared" si="1"/>
        <v>0</v>
      </c>
      <c r="AD21" s="26"/>
      <c r="AE21" s="26"/>
      <c r="AF21" s="20">
        <v>1</v>
      </c>
      <c r="AG21" s="20" t="s">
        <v>1071</v>
      </c>
      <c r="AH21" s="20" t="s">
        <v>1206</v>
      </c>
      <c r="AI21" s="20">
        <v>1</v>
      </c>
      <c r="AJ21" s="20" t="s">
        <v>1053</v>
      </c>
      <c r="AK21" s="83">
        <v>1</v>
      </c>
      <c r="AL21" s="83">
        <v>159</v>
      </c>
      <c r="AM21" s="83">
        <f>IFERROR(VLOOKUP(AJ21,入力表リスト!$A$3:$B$82,2,FALSE),0)</f>
        <v>40</v>
      </c>
      <c r="AN21" s="83">
        <f t="shared" si="11"/>
        <v>6.36</v>
      </c>
      <c r="AO21" s="83">
        <f t="shared" si="2"/>
        <v>190.8</v>
      </c>
      <c r="AP21" s="26"/>
      <c r="AQ21" s="26"/>
      <c r="AR21" s="83">
        <f t="shared" si="12"/>
        <v>6.36</v>
      </c>
      <c r="AS21" s="83">
        <f t="shared" si="3"/>
        <v>190.8</v>
      </c>
      <c r="AT21" s="20"/>
      <c r="AU21" s="95"/>
      <c r="AV21" s="95">
        <f t="shared" si="4"/>
        <v>159</v>
      </c>
      <c r="AW21" s="95"/>
      <c r="AX21" s="95">
        <f t="shared" si="13"/>
        <v>0</v>
      </c>
      <c r="AY21" s="95">
        <f t="shared" si="14"/>
        <v>0</v>
      </c>
      <c r="AZ21" s="95">
        <f t="shared" si="5"/>
        <v>6.36</v>
      </c>
      <c r="BA21" s="95">
        <f t="shared" si="6"/>
        <v>190.8</v>
      </c>
      <c r="BB21" s="83"/>
      <c r="BC21" s="83"/>
      <c r="BD21" s="83"/>
      <c r="BE21" s="83">
        <f t="shared" si="15"/>
        <v>0</v>
      </c>
      <c r="BG21" s="58">
        <f t="shared" si="7"/>
        <v>1</v>
      </c>
      <c r="BH21" s="58">
        <f t="shared" si="8"/>
        <v>1</v>
      </c>
      <c r="BI21" s="58"/>
      <c r="BK21" s="58"/>
      <c r="BL21" s="58"/>
    </row>
    <row r="22" spans="1:64" s="60" customFormat="1" x14ac:dyDescent="0.45">
      <c r="A22" s="64"/>
      <c r="B22" s="20">
        <v>8</v>
      </c>
      <c r="C22" s="84"/>
      <c r="D22" s="20" t="s">
        <v>851</v>
      </c>
      <c r="E22" s="19" t="s">
        <v>850</v>
      </c>
      <c r="F22" s="2" t="s">
        <v>1062</v>
      </c>
      <c r="G22" s="19" t="s">
        <v>945</v>
      </c>
      <c r="H22" s="24"/>
      <c r="I22" s="24"/>
      <c r="J22" s="24"/>
      <c r="K22" s="24"/>
      <c r="L22" s="24"/>
      <c r="M22" s="24"/>
      <c r="N22" s="24"/>
      <c r="O22" s="83">
        <f>IFERROR(VLOOKUP(L22,入力表リスト!$A$3:$B$82,2,FALSE),0)</f>
        <v>0</v>
      </c>
      <c r="P22" s="83">
        <f t="shared" si="9"/>
        <v>0</v>
      </c>
      <c r="Q22" s="83">
        <f t="shared" si="0"/>
        <v>0</v>
      </c>
      <c r="R22" s="26"/>
      <c r="S22" s="26"/>
      <c r="T22" s="20"/>
      <c r="U22" s="24"/>
      <c r="V22" s="24"/>
      <c r="W22" s="24"/>
      <c r="X22" s="24"/>
      <c r="Y22" s="24"/>
      <c r="Z22" s="83"/>
      <c r="AA22" s="83">
        <f>IFERROR(VLOOKUP(X22,入力表リスト!$A$3:$B$82,2,FALSE),0)</f>
        <v>0</v>
      </c>
      <c r="AB22" s="83">
        <f t="shared" si="10"/>
        <v>0</v>
      </c>
      <c r="AC22" s="83">
        <f t="shared" si="1"/>
        <v>0</v>
      </c>
      <c r="AD22" s="26"/>
      <c r="AE22" s="26"/>
      <c r="AF22" s="20">
        <v>12</v>
      </c>
      <c r="AG22" s="20" t="s">
        <v>1308</v>
      </c>
      <c r="AH22" s="20" t="s">
        <v>1207</v>
      </c>
      <c r="AI22" s="20">
        <v>6</v>
      </c>
      <c r="AJ22" s="20" t="s">
        <v>1039</v>
      </c>
      <c r="AK22" s="83">
        <v>12</v>
      </c>
      <c r="AL22" s="83">
        <v>3820</v>
      </c>
      <c r="AM22" s="83">
        <f>IFERROR(VLOOKUP(AJ22,入力表リスト!$A$3:$B$82,2,FALSE),0)</f>
        <v>22</v>
      </c>
      <c r="AN22" s="83">
        <f t="shared" si="11"/>
        <v>1008.48</v>
      </c>
      <c r="AO22" s="83">
        <f t="shared" si="2"/>
        <v>30254.400000000001</v>
      </c>
      <c r="AP22" s="26"/>
      <c r="AQ22" s="26"/>
      <c r="AR22" s="83">
        <f t="shared" si="12"/>
        <v>1008.48</v>
      </c>
      <c r="AS22" s="83">
        <f t="shared" si="3"/>
        <v>30254.400000000001</v>
      </c>
      <c r="AT22" s="20"/>
      <c r="AU22" s="95"/>
      <c r="AV22" s="95">
        <f t="shared" si="4"/>
        <v>3820</v>
      </c>
      <c r="AW22" s="95"/>
      <c r="AX22" s="95">
        <f t="shared" si="13"/>
        <v>0</v>
      </c>
      <c r="AY22" s="95">
        <f t="shared" si="14"/>
        <v>0</v>
      </c>
      <c r="AZ22" s="95">
        <f t="shared" si="5"/>
        <v>1008.48</v>
      </c>
      <c r="BA22" s="95">
        <f t="shared" si="6"/>
        <v>30254.400000000001</v>
      </c>
      <c r="BB22" s="83"/>
      <c r="BC22" s="83"/>
      <c r="BD22" s="83"/>
      <c r="BE22" s="83">
        <f t="shared" si="15"/>
        <v>0</v>
      </c>
      <c r="BG22" s="58">
        <f t="shared" si="7"/>
        <v>12</v>
      </c>
      <c r="BH22" s="58">
        <f t="shared" si="8"/>
        <v>12</v>
      </c>
      <c r="BI22" s="58"/>
      <c r="BK22" s="58"/>
      <c r="BL22" s="58"/>
    </row>
    <row r="23" spans="1:64" s="60" customFormat="1" x14ac:dyDescent="0.45">
      <c r="A23" s="64"/>
      <c r="B23" s="20">
        <v>9</v>
      </c>
      <c r="C23" s="84"/>
      <c r="D23" s="20" t="s">
        <v>851</v>
      </c>
      <c r="E23" s="19" t="s">
        <v>850</v>
      </c>
      <c r="F23" s="2" t="s">
        <v>1062</v>
      </c>
      <c r="G23" s="19" t="s">
        <v>1072</v>
      </c>
      <c r="H23" s="24"/>
      <c r="I23" s="24"/>
      <c r="J23" s="24"/>
      <c r="K23" s="24"/>
      <c r="L23" s="24"/>
      <c r="M23" s="24"/>
      <c r="N23" s="24"/>
      <c r="O23" s="83">
        <f>IFERROR(VLOOKUP(L23,入力表リスト!$A$3:$B$82,2,FALSE),0)</f>
        <v>0</v>
      </c>
      <c r="P23" s="83">
        <f t="shared" si="9"/>
        <v>0</v>
      </c>
      <c r="Q23" s="83">
        <f t="shared" si="0"/>
        <v>0</v>
      </c>
      <c r="R23" s="26"/>
      <c r="S23" s="26"/>
      <c r="T23" s="20"/>
      <c r="U23" s="24"/>
      <c r="V23" s="24"/>
      <c r="W23" s="24"/>
      <c r="X23" s="24"/>
      <c r="Y23" s="24"/>
      <c r="Z23" s="83"/>
      <c r="AA23" s="83">
        <f>IFERROR(VLOOKUP(X23,入力表リスト!$A$3:$B$82,2,FALSE),0)</f>
        <v>0</v>
      </c>
      <c r="AB23" s="83">
        <f t="shared" si="10"/>
        <v>0</v>
      </c>
      <c r="AC23" s="83">
        <f t="shared" si="1"/>
        <v>0</v>
      </c>
      <c r="AD23" s="26"/>
      <c r="AE23" s="26"/>
      <c r="AF23" s="20">
        <v>3</v>
      </c>
      <c r="AG23" s="20" t="s">
        <v>1073</v>
      </c>
      <c r="AH23" s="20" t="s">
        <v>807</v>
      </c>
      <c r="AI23" s="20">
        <v>3</v>
      </c>
      <c r="AJ23" s="22" t="s">
        <v>914</v>
      </c>
      <c r="AK23" s="83">
        <v>3</v>
      </c>
      <c r="AL23" s="83">
        <v>900</v>
      </c>
      <c r="AM23" s="83">
        <f>IFERROR(VLOOKUP(AJ23,入力表リスト!$A$3:$B$82,2,FALSE),0)</f>
        <v>0</v>
      </c>
      <c r="AN23" s="83">
        <f t="shared" si="11"/>
        <v>0</v>
      </c>
      <c r="AO23" s="83">
        <f t="shared" si="2"/>
        <v>0</v>
      </c>
      <c r="AP23" s="123" t="s">
        <v>1159</v>
      </c>
      <c r="AQ23" s="26"/>
      <c r="AR23" s="83">
        <f t="shared" si="12"/>
        <v>0</v>
      </c>
      <c r="AS23" s="83">
        <f t="shared" si="3"/>
        <v>0</v>
      </c>
      <c r="AT23" s="20"/>
      <c r="AU23" s="95"/>
      <c r="AV23" s="95">
        <f t="shared" si="4"/>
        <v>900</v>
      </c>
      <c r="AW23" s="95"/>
      <c r="AX23" s="95">
        <f t="shared" si="13"/>
        <v>0</v>
      </c>
      <c r="AY23" s="95">
        <f t="shared" si="14"/>
        <v>0</v>
      </c>
      <c r="AZ23" s="95">
        <f t="shared" si="5"/>
        <v>0</v>
      </c>
      <c r="BA23" s="95">
        <f t="shared" si="6"/>
        <v>0</v>
      </c>
      <c r="BB23" s="83"/>
      <c r="BC23" s="83"/>
      <c r="BD23" s="83"/>
      <c r="BE23" s="83">
        <f t="shared" si="15"/>
        <v>0</v>
      </c>
      <c r="BG23" s="58">
        <f t="shared" si="7"/>
        <v>3</v>
      </c>
      <c r="BH23" s="58">
        <f t="shared" si="8"/>
        <v>3</v>
      </c>
      <c r="BI23" s="58"/>
      <c r="BK23" s="58"/>
      <c r="BL23" s="58"/>
    </row>
    <row r="24" spans="1:64" s="60" customFormat="1" x14ac:dyDescent="0.45">
      <c r="A24" s="64"/>
      <c r="B24" s="20">
        <v>10</v>
      </c>
      <c r="C24" s="84"/>
      <c r="D24" s="20" t="s">
        <v>851</v>
      </c>
      <c r="E24" s="19" t="s">
        <v>850</v>
      </c>
      <c r="F24" s="2" t="s">
        <v>1062</v>
      </c>
      <c r="G24" s="19" t="s">
        <v>1072</v>
      </c>
      <c r="H24" s="24"/>
      <c r="I24" s="24"/>
      <c r="J24" s="24"/>
      <c r="K24" s="24"/>
      <c r="L24" s="24"/>
      <c r="M24" s="24"/>
      <c r="N24" s="24"/>
      <c r="O24" s="83">
        <f>IFERROR(VLOOKUP(L24,入力表リスト!$A$3:$B$82,2,FALSE),0)</f>
        <v>0</v>
      </c>
      <c r="P24" s="83">
        <f t="shared" si="9"/>
        <v>0</v>
      </c>
      <c r="Q24" s="83">
        <f t="shared" si="0"/>
        <v>0</v>
      </c>
      <c r="R24" s="26"/>
      <c r="S24" s="26"/>
      <c r="T24" s="20"/>
      <c r="U24" s="24"/>
      <c r="V24" s="24"/>
      <c r="W24" s="24"/>
      <c r="X24" s="24"/>
      <c r="Y24" s="24"/>
      <c r="Z24" s="83"/>
      <c r="AA24" s="83">
        <f>IFERROR(VLOOKUP(X24,入力表リスト!$A$3:$B$82,2,FALSE),0)</f>
        <v>0</v>
      </c>
      <c r="AB24" s="83">
        <f t="shared" si="10"/>
        <v>0</v>
      </c>
      <c r="AC24" s="83">
        <f t="shared" si="1"/>
        <v>0</v>
      </c>
      <c r="AD24" s="26"/>
      <c r="AE24" s="26"/>
      <c r="AF24" s="20">
        <v>1</v>
      </c>
      <c r="AG24" s="20" t="s">
        <v>1074</v>
      </c>
      <c r="AH24" s="20" t="s">
        <v>807</v>
      </c>
      <c r="AI24" s="20">
        <v>1</v>
      </c>
      <c r="AJ24" s="20" t="s">
        <v>1053</v>
      </c>
      <c r="AK24" s="83">
        <v>1</v>
      </c>
      <c r="AL24" s="83">
        <v>900</v>
      </c>
      <c r="AM24" s="83">
        <f>IFERROR(VLOOKUP(AJ24,入力表リスト!$A$3:$B$82,2,FALSE),0)</f>
        <v>40</v>
      </c>
      <c r="AN24" s="83">
        <f t="shared" si="11"/>
        <v>36</v>
      </c>
      <c r="AO24" s="83">
        <f t="shared" si="2"/>
        <v>1080</v>
      </c>
      <c r="AP24" s="26" t="s">
        <v>1075</v>
      </c>
      <c r="AQ24" s="26"/>
      <c r="AR24" s="83">
        <f t="shared" si="12"/>
        <v>36</v>
      </c>
      <c r="AS24" s="83">
        <f t="shared" si="3"/>
        <v>1080</v>
      </c>
      <c r="AT24" s="20"/>
      <c r="AU24" s="95"/>
      <c r="AV24" s="95">
        <f t="shared" si="4"/>
        <v>900</v>
      </c>
      <c r="AW24" s="95"/>
      <c r="AX24" s="95">
        <f t="shared" si="13"/>
        <v>0</v>
      </c>
      <c r="AY24" s="95">
        <f t="shared" si="14"/>
        <v>0</v>
      </c>
      <c r="AZ24" s="95">
        <f t="shared" si="5"/>
        <v>36</v>
      </c>
      <c r="BA24" s="95">
        <f t="shared" si="6"/>
        <v>1080</v>
      </c>
      <c r="BB24" s="83"/>
      <c r="BC24" s="83"/>
      <c r="BD24" s="83"/>
      <c r="BE24" s="83">
        <f t="shared" si="15"/>
        <v>0</v>
      </c>
      <c r="BG24" s="58">
        <f t="shared" si="7"/>
        <v>1</v>
      </c>
      <c r="BH24" s="58">
        <f t="shared" si="8"/>
        <v>1</v>
      </c>
      <c r="BI24" s="58"/>
      <c r="BK24" s="58"/>
      <c r="BL24" s="58"/>
    </row>
    <row r="25" spans="1:64" s="60" customFormat="1" x14ac:dyDescent="0.45">
      <c r="A25" s="64"/>
      <c r="B25" s="20">
        <v>11</v>
      </c>
      <c r="C25" s="84"/>
      <c r="D25" s="20" t="s">
        <v>851</v>
      </c>
      <c r="E25" s="19" t="s">
        <v>850</v>
      </c>
      <c r="F25" s="2" t="s">
        <v>1062</v>
      </c>
      <c r="G25" s="19" t="s">
        <v>1072</v>
      </c>
      <c r="H25" s="24"/>
      <c r="I25" s="24"/>
      <c r="J25" s="24"/>
      <c r="K25" s="24"/>
      <c r="L25" s="24"/>
      <c r="M25" s="24"/>
      <c r="N25" s="24"/>
      <c r="O25" s="83">
        <f>IFERROR(VLOOKUP(L25,入力表リスト!$A$3:$B$82,2,FALSE),0)</f>
        <v>0</v>
      </c>
      <c r="P25" s="83">
        <f t="shared" si="9"/>
        <v>0</v>
      </c>
      <c r="Q25" s="83">
        <f t="shared" si="0"/>
        <v>0</v>
      </c>
      <c r="R25" s="26"/>
      <c r="S25" s="26"/>
      <c r="T25" s="20"/>
      <c r="U25" s="24"/>
      <c r="V25" s="24"/>
      <c r="W25" s="24"/>
      <c r="X25" s="24"/>
      <c r="Y25" s="24"/>
      <c r="Z25" s="83"/>
      <c r="AA25" s="83">
        <f>IFERROR(VLOOKUP(X25,入力表リスト!$A$3:$B$82,2,FALSE),0)</f>
        <v>0</v>
      </c>
      <c r="AB25" s="83">
        <f t="shared" si="10"/>
        <v>0</v>
      </c>
      <c r="AC25" s="83">
        <f t="shared" si="1"/>
        <v>0</v>
      </c>
      <c r="AD25" s="26"/>
      <c r="AE25" s="26"/>
      <c r="AF25" s="20">
        <v>1</v>
      </c>
      <c r="AG25" s="20" t="s">
        <v>1130</v>
      </c>
      <c r="AH25" s="20" t="s">
        <v>1208</v>
      </c>
      <c r="AI25" s="20">
        <v>1</v>
      </c>
      <c r="AJ25" s="21" t="s">
        <v>1006</v>
      </c>
      <c r="AK25" s="83">
        <v>1</v>
      </c>
      <c r="AL25" s="83">
        <v>900</v>
      </c>
      <c r="AM25" s="83">
        <f>IFERROR(VLOOKUP(AJ25,入力表リスト!$A$3:$B$82,2,FALSE),0)</f>
        <v>69</v>
      </c>
      <c r="AN25" s="83">
        <f t="shared" si="11"/>
        <v>62.1</v>
      </c>
      <c r="AO25" s="83">
        <f t="shared" si="2"/>
        <v>1863</v>
      </c>
      <c r="AP25" s="26" t="s">
        <v>1076</v>
      </c>
      <c r="AQ25" s="26"/>
      <c r="AR25" s="83">
        <f t="shared" si="12"/>
        <v>62.1</v>
      </c>
      <c r="AS25" s="83">
        <f t="shared" si="3"/>
        <v>1863</v>
      </c>
      <c r="AT25" s="20"/>
      <c r="AU25" s="95"/>
      <c r="AV25" s="95">
        <f t="shared" si="4"/>
        <v>900</v>
      </c>
      <c r="AW25" s="95"/>
      <c r="AX25" s="95">
        <f t="shared" si="13"/>
        <v>0</v>
      </c>
      <c r="AY25" s="95">
        <f t="shared" si="14"/>
        <v>0</v>
      </c>
      <c r="AZ25" s="95">
        <f t="shared" si="5"/>
        <v>62.1</v>
      </c>
      <c r="BA25" s="95">
        <f t="shared" si="6"/>
        <v>1863</v>
      </c>
      <c r="BB25" s="83"/>
      <c r="BC25" s="83"/>
      <c r="BD25" s="83"/>
      <c r="BE25" s="83">
        <f t="shared" si="15"/>
        <v>0</v>
      </c>
      <c r="BG25" s="58">
        <f t="shared" si="7"/>
        <v>1</v>
      </c>
      <c r="BH25" s="58">
        <f t="shared" si="8"/>
        <v>1</v>
      </c>
      <c r="BI25" s="58"/>
      <c r="BK25" s="58"/>
      <c r="BL25" s="58"/>
    </row>
    <row r="26" spans="1:64" x14ac:dyDescent="0.45">
      <c r="A26" s="64"/>
      <c r="B26" s="20">
        <v>12</v>
      </c>
      <c r="C26" s="84"/>
      <c r="D26" s="20" t="s">
        <v>851</v>
      </c>
      <c r="E26" s="19" t="s">
        <v>850</v>
      </c>
      <c r="F26" s="2" t="s">
        <v>1062</v>
      </c>
      <c r="G26" s="19" t="s">
        <v>1072</v>
      </c>
      <c r="H26" s="24"/>
      <c r="I26" s="24"/>
      <c r="J26" s="24"/>
      <c r="K26" s="24"/>
      <c r="L26" s="24"/>
      <c r="M26" s="24"/>
      <c r="N26" s="24"/>
      <c r="O26" s="83">
        <f>IFERROR(VLOOKUP(L26,入力表リスト!$A$3:$B$82,2,FALSE),0)</f>
        <v>0</v>
      </c>
      <c r="P26" s="83">
        <f t="shared" si="9"/>
        <v>0</v>
      </c>
      <c r="Q26" s="83">
        <f t="shared" si="0"/>
        <v>0</v>
      </c>
      <c r="R26" s="26"/>
      <c r="S26" s="26"/>
      <c r="T26" s="20"/>
      <c r="U26" s="24"/>
      <c r="V26" s="24"/>
      <c r="W26" s="24"/>
      <c r="X26" s="24"/>
      <c r="Y26" s="24"/>
      <c r="Z26" s="83"/>
      <c r="AA26" s="83">
        <f>IFERROR(VLOOKUP(X26,入力表リスト!$A$3:$B$82,2,FALSE),0)</f>
        <v>0</v>
      </c>
      <c r="AB26" s="83">
        <f t="shared" si="10"/>
        <v>0</v>
      </c>
      <c r="AC26" s="83">
        <f t="shared" si="1"/>
        <v>0</v>
      </c>
      <c r="AD26" s="26"/>
      <c r="AE26" s="26"/>
      <c r="AF26" s="20">
        <v>4</v>
      </c>
      <c r="AG26" s="20" t="s">
        <v>1309</v>
      </c>
      <c r="AH26" s="20" t="s">
        <v>1201</v>
      </c>
      <c r="AI26" s="20">
        <v>2</v>
      </c>
      <c r="AJ26" s="20" t="s">
        <v>1056</v>
      </c>
      <c r="AK26" s="83">
        <v>4</v>
      </c>
      <c r="AL26" s="83">
        <v>900</v>
      </c>
      <c r="AM26" s="83">
        <f>IFERROR(VLOOKUP(AJ26,入力表リスト!$A$3:$B$82,2,FALSE),0)</f>
        <v>47</v>
      </c>
      <c r="AN26" s="83">
        <f t="shared" si="11"/>
        <v>169.2</v>
      </c>
      <c r="AO26" s="83">
        <f t="shared" si="2"/>
        <v>5076</v>
      </c>
      <c r="AP26" s="26" t="s">
        <v>1077</v>
      </c>
      <c r="AQ26" s="26"/>
      <c r="AR26" s="83">
        <f t="shared" si="12"/>
        <v>169.2</v>
      </c>
      <c r="AS26" s="83">
        <f t="shared" si="3"/>
        <v>5076</v>
      </c>
      <c r="AT26" s="20"/>
      <c r="AU26" s="95"/>
      <c r="AV26" s="95">
        <f t="shared" si="4"/>
        <v>900</v>
      </c>
      <c r="AW26" s="95"/>
      <c r="AX26" s="95">
        <f t="shared" si="13"/>
        <v>0</v>
      </c>
      <c r="AY26" s="95">
        <f t="shared" si="14"/>
        <v>0</v>
      </c>
      <c r="AZ26" s="95">
        <f t="shared" si="5"/>
        <v>169.2</v>
      </c>
      <c r="BA26" s="95">
        <f t="shared" si="6"/>
        <v>5076</v>
      </c>
      <c r="BB26" s="83"/>
      <c r="BC26" s="83"/>
      <c r="BD26" s="83"/>
      <c r="BE26" s="83">
        <f t="shared" si="15"/>
        <v>0</v>
      </c>
      <c r="BG26" s="58">
        <f t="shared" si="7"/>
        <v>4</v>
      </c>
      <c r="BH26" s="58">
        <f t="shared" si="8"/>
        <v>4</v>
      </c>
    </row>
    <row r="27" spans="1:64" x14ac:dyDescent="0.45">
      <c r="A27" s="64"/>
      <c r="B27" s="20">
        <v>13</v>
      </c>
      <c r="C27" s="84"/>
      <c r="D27" s="20" t="s">
        <v>851</v>
      </c>
      <c r="E27" s="19" t="s">
        <v>850</v>
      </c>
      <c r="F27" s="2" t="s">
        <v>1062</v>
      </c>
      <c r="G27" s="19" t="s">
        <v>1072</v>
      </c>
      <c r="H27" s="24"/>
      <c r="I27" s="24"/>
      <c r="J27" s="24"/>
      <c r="K27" s="24"/>
      <c r="L27" s="24"/>
      <c r="M27" s="24"/>
      <c r="N27" s="24"/>
      <c r="O27" s="83">
        <f>IFERROR(VLOOKUP(L27,入力表リスト!$A$3:$B$82,2,FALSE),0)</f>
        <v>0</v>
      </c>
      <c r="P27" s="83">
        <f t="shared" si="9"/>
        <v>0</v>
      </c>
      <c r="Q27" s="83">
        <f t="shared" si="0"/>
        <v>0</v>
      </c>
      <c r="R27" s="26"/>
      <c r="S27" s="26"/>
      <c r="T27" s="20"/>
      <c r="U27" s="24"/>
      <c r="V27" s="24"/>
      <c r="W27" s="24"/>
      <c r="X27" s="24"/>
      <c r="Y27" s="24"/>
      <c r="Z27" s="83"/>
      <c r="AA27" s="83">
        <f>IFERROR(VLOOKUP(X27,入力表リスト!$A$3:$B$82,2,FALSE),0)</f>
        <v>0</v>
      </c>
      <c r="AB27" s="83">
        <f t="shared" si="10"/>
        <v>0</v>
      </c>
      <c r="AC27" s="83">
        <f t="shared" si="1"/>
        <v>0</v>
      </c>
      <c r="AD27" s="26"/>
      <c r="AE27" s="26"/>
      <c r="AF27" s="20">
        <v>1</v>
      </c>
      <c r="AG27" s="20" t="s">
        <v>1078</v>
      </c>
      <c r="AH27" s="26" t="s">
        <v>1209</v>
      </c>
      <c r="AI27" s="20">
        <v>1</v>
      </c>
      <c r="AJ27" s="20" t="s">
        <v>1131</v>
      </c>
      <c r="AK27" s="83">
        <v>1</v>
      </c>
      <c r="AL27" s="83">
        <v>900</v>
      </c>
      <c r="AM27" s="83">
        <f>IFERROR(VLOOKUP(AJ27,入力表リスト!$A$3:$B$82,2,FALSE),0)</f>
        <v>0</v>
      </c>
      <c r="AN27" s="83">
        <f t="shared" si="11"/>
        <v>0</v>
      </c>
      <c r="AO27" s="83">
        <f t="shared" si="2"/>
        <v>0</v>
      </c>
      <c r="AP27" s="123" t="s">
        <v>1159</v>
      </c>
      <c r="AQ27" s="26"/>
      <c r="AR27" s="83">
        <f t="shared" si="12"/>
        <v>0</v>
      </c>
      <c r="AS27" s="83">
        <f t="shared" si="3"/>
        <v>0</v>
      </c>
      <c r="AT27" s="20"/>
      <c r="AU27" s="95"/>
      <c r="AV27" s="95">
        <f t="shared" si="4"/>
        <v>900</v>
      </c>
      <c r="AW27" s="95"/>
      <c r="AX27" s="95">
        <f t="shared" si="13"/>
        <v>0</v>
      </c>
      <c r="AY27" s="95">
        <f t="shared" si="14"/>
        <v>0</v>
      </c>
      <c r="AZ27" s="95">
        <f t="shared" si="5"/>
        <v>0</v>
      </c>
      <c r="BA27" s="95">
        <f t="shared" si="6"/>
        <v>0</v>
      </c>
      <c r="BB27" s="83"/>
      <c r="BC27" s="83"/>
      <c r="BD27" s="83"/>
      <c r="BE27" s="83">
        <f t="shared" si="15"/>
        <v>0</v>
      </c>
      <c r="BG27" s="58">
        <f t="shared" si="7"/>
        <v>1</v>
      </c>
      <c r="BH27" s="58">
        <f t="shared" si="8"/>
        <v>1</v>
      </c>
    </row>
    <row r="28" spans="1:64" x14ac:dyDescent="0.45">
      <c r="A28" s="64"/>
      <c r="B28" s="20">
        <v>14</v>
      </c>
      <c r="C28" s="20"/>
      <c r="D28" s="20" t="s">
        <v>851</v>
      </c>
      <c r="E28" s="19" t="s">
        <v>850</v>
      </c>
      <c r="F28" s="2" t="s">
        <v>1062</v>
      </c>
      <c r="G28" s="19" t="s">
        <v>955</v>
      </c>
      <c r="H28" s="24"/>
      <c r="I28" s="24"/>
      <c r="J28" s="24"/>
      <c r="K28" s="24"/>
      <c r="L28" s="24"/>
      <c r="M28" s="24"/>
      <c r="N28" s="24"/>
      <c r="O28" s="83">
        <f>IFERROR(VLOOKUP(L28,入力表リスト!$A$3:$B$82,2,FALSE),0)</f>
        <v>0</v>
      </c>
      <c r="P28" s="83">
        <f t="shared" si="9"/>
        <v>0</v>
      </c>
      <c r="Q28" s="83">
        <f t="shared" si="0"/>
        <v>0</v>
      </c>
      <c r="R28" s="26"/>
      <c r="S28" s="26"/>
      <c r="T28" s="20"/>
      <c r="U28" s="24"/>
      <c r="V28" s="24"/>
      <c r="W28" s="24"/>
      <c r="X28" s="24"/>
      <c r="Y28" s="24"/>
      <c r="Z28" s="83"/>
      <c r="AA28" s="83">
        <f>IFERROR(VLOOKUP(X28,入力表リスト!$A$3:$B$82,2,FALSE),0)</f>
        <v>0</v>
      </c>
      <c r="AB28" s="83">
        <f t="shared" si="10"/>
        <v>0</v>
      </c>
      <c r="AC28" s="83">
        <f t="shared" si="1"/>
        <v>0</v>
      </c>
      <c r="AD28" s="26"/>
      <c r="AE28" s="26"/>
      <c r="AF28" s="20">
        <v>2</v>
      </c>
      <c r="AG28" s="20" t="s">
        <v>1307</v>
      </c>
      <c r="AH28" s="20" t="s">
        <v>1202</v>
      </c>
      <c r="AI28" s="20">
        <v>2</v>
      </c>
      <c r="AJ28" s="20" t="s">
        <v>1056</v>
      </c>
      <c r="AK28" s="83">
        <v>2</v>
      </c>
      <c r="AL28" s="83">
        <v>53</v>
      </c>
      <c r="AM28" s="83">
        <f>IFERROR(VLOOKUP(AJ28,入力表リスト!$A$3:$B$82,2,FALSE),0)</f>
        <v>47</v>
      </c>
      <c r="AN28" s="83">
        <f t="shared" si="11"/>
        <v>4.9820000000000002</v>
      </c>
      <c r="AO28" s="83">
        <f t="shared" si="2"/>
        <v>149.46</v>
      </c>
      <c r="AP28" s="26"/>
      <c r="AQ28" s="26"/>
      <c r="AR28" s="83">
        <f t="shared" si="12"/>
        <v>4.9820000000000002</v>
      </c>
      <c r="AS28" s="83">
        <f t="shared" si="3"/>
        <v>149.46</v>
      </c>
      <c r="AT28" s="20"/>
      <c r="AU28" s="95"/>
      <c r="AV28" s="95">
        <f t="shared" si="4"/>
        <v>53</v>
      </c>
      <c r="AW28" s="95"/>
      <c r="AX28" s="95">
        <f t="shared" si="13"/>
        <v>0</v>
      </c>
      <c r="AY28" s="95">
        <f t="shared" si="14"/>
        <v>0</v>
      </c>
      <c r="AZ28" s="95">
        <f t="shared" si="5"/>
        <v>4.9820000000000002</v>
      </c>
      <c r="BA28" s="95">
        <f t="shared" si="6"/>
        <v>149.46</v>
      </c>
      <c r="BB28" s="83"/>
      <c r="BC28" s="83"/>
      <c r="BD28" s="83"/>
      <c r="BE28" s="83">
        <f t="shared" si="15"/>
        <v>0</v>
      </c>
      <c r="BG28" s="58">
        <f t="shared" si="7"/>
        <v>2</v>
      </c>
      <c r="BH28" s="58">
        <f t="shared" si="8"/>
        <v>2</v>
      </c>
    </row>
    <row r="29" spans="1:64" x14ac:dyDescent="0.45">
      <c r="A29" s="64"/>
      <c r="B29" s="20">
        <v>15</v>
      </c>
      <c r="C29" s="20"/>
      <c r="D29" s="20" t="s">
        <v>851</v>
      </c>
      <c r="E29" s="19" t="s">
        <v>850</v>
      </c>
      <c r="F29" s="2" t="s">
        <v>1062</v>
      </c>
      <c r="G29" s="19" t="s">
        <v>1079</v>
      </c>
      <c r="H29" s="24"/>
      <c r="I29" s="24"/>
      <c r="J29" s="24"/>
      <c r="K29" s="24"/>
      <c r="L29" s="24"/>
      <c r="M29" s="24"/>
      <c r="N29" s="24"/>
      <c r="O29" s="83">
        <f>IFERROR(VLOOKUP(L29,入力表リスト!$A$3:$B$82,2,FALSE),0)</f>
        <v>0</v>
      </c>
      <c r="P29" s="83">
        <f t="shared" si="9"/>
        <v>0</v>
      </c>
      <c r="Q29" s="83">
        <f t="shared" si="0"/>
        <v>0</v>
      </c>
      <c r="R29" s="26"/>
      <c r="S29" s="26"/>
      <c r="T29" s="20"/>
      <c r="U29" s="24"/>
      <c r="V29" s="24"/>
      <c r="W29" s="24"/>
      <c r="X29" s="24"/>
      <c r="Y29" s="24"/>
      <c r="Z29" s="83"/>
      <c r="AA29" s="83">
        <f>IFERROR(VLOOKUP(X29,入力表リスト!$A$3:$B$82,2,FALSE),0)</f>
        <v>0</v>
      </c>
      <c r="AB29" s="83">
        <f t="shared" si="10"/>
        <v>0</v>
      </c>
      <c r="AC29" s="83">
        <f t="shared" si="1"/>
        <v>0</v>
      </c>
      <c r="AD29" s="26"/>
      <c r="AE29" s="26"/>
      <c r="AF29" s="20">
        <v>26</v>
      </c>
      <c r="AG29" s="20" t="s">
        <v>1080</v>
      </c>
      <c r="AH29" s="20" t="s">
        <v>1204</v>
      </c>
      <c r="AI29" s="20">
        <v>26</v>
      </c>
      <c r="AJ29" s="20" t="s">
        <v>1070</v>
      </c>
      <c r="AK29" s="83">
        <v>26</v>
      </c>
      <c r="AL29" s="83">
        <v>3820</v>
      </c>
      <c r="AM29" s="83">
        <f>IFERROR(VLOOKUP(AJ29,入力表リスト!$A$3:$B$82,2,FALSE),0)</f>
        <v>57</v>
      </c>
      <c r="AN29" s="83">
        <f t="shared" si="11"/>
        <v>5661.24</v>
      </c>
      <c r="AO29" s="83">
        <f t="shared" si="2"/>
        <v>169837.19999999998</v>
      </c>
      <c r="AP29" s="26"/>
      <c r="AQ29" s="26"/>
      <c r="AR29" s="83">
        <f t="shared" si="12"/>
        <v>5661.24</v>
      </c>
      <c r="AS29" s="83">
        <f t="shared" si="3"/>
        <v>169837.19999999998</v>
      </c>
      <c r="AT29" s="20"/>
      <c r="AU29" s="95"/>
      <c r="AV29" s="95">
        <f t="shared" si="4"/>
        <v>3820</v>
      </c>
      <c r="AW29" s="95"/>
      <c r="AX29" s="95">
        <f t="shared" si="13"/>
        <v>0</v>
      </c>
      <c r="AY29" s="95">
        <f t="shared" si="14"/>
        <v>0</v>
      </c>
      <c r="AZ29" s="95">
        <f t="shared" si="5"/>
        <v>5661.24</v>
      </c>
      <c r="BA29" s="95">
        <f t="shared" si="6"/>
        <v>169837.19999999998</v>
      </c>
      <c r="BB29" s="83"/>
      <c r="BC29" s="83"/>
      <c r="BD29" s="83"/>
      <c r="BE29" s="83">
        <f t="shared" si="15"/>
        <v>0</v>
      </c>
      <c r="BG29" s="58">
        <f t="shared" si="7"/>
        <v>26</v>
      </c>
      <c r="BH29" s="58">
        <f t="shared" si="8"/>
        <v>26</v>
      </c>
    </row>
    <row r="30" spans="1:64" x14ac:dyDescent="0.45">
      <c r="A30" s="64"/>
      <c r="B30" s="20">
        <v>16</v>
      </c>
      <c r="C30" s="20"/>
      <c r="D30" s="20" t="s">
        <v>851</v>
      </c>
      <c r="E30" s="19" t="s">
        <v>850</v>
      </c>
      <c r="F30" s="2" t="s">
        <v>1062</v>
      </c>
      <c r="G30" s="19" t="s">
        <v>1079</v>
      </c>
      <c r="H30" s="24"/>
      <c r="I30" s="24"/>
      <c r="J30" s="24"/>
      <c r="K30" s="24"/>
      <c r="L30" s="24"/>
      <c r="M30" s="24"/>
      <c r="N30" s="24"/>
      <c r="O30" s="83">
        <f>IFERROR(VLOOKUP(L30,入力表リスト!$A$3:$B$82,2,FALSE),0)</f>
        <v>0</v>
      </c>
      <c r="P30" s="83">
        <f t="shared" si="9"/>
        <v>0</v>
      </c>
      <c r="Q30" s="83">
        <f t="shared" si="0"/>
        <v>0</v>
      </c>
      <c r="R30" s="26"/>
      <c r="S30" s="26"/>
      <c r="T30" s="20"/>
      <c r="U30" s="24"/>
      <c r="V30" s="24"/>
      <c r="W30" s="24"/>
      <c r="X30" s="24"/>
      <c r="Y30" s="24"/>
      <c r="Z30" s="83"/>
      <c r="AA30" s="83">
        <f>IFERROR(VLOOKUP(X30,入力表リスト!$A$3:$B$82,2,FALSE),0)</f>
        <v>0</v>
      </c>
      <c r="AB30" s="83">
        <f t="shared" si="10"/>
        <v>0</v>
      </c>
      <c r="AC30" s="83">
        <f t="shared" si="1"/>
        <v>0</v>
      </c>
      <c r="AD30" s="26"/>
      <c r="AE30" s="26"/>
      <c r="AF30" s="20">
        <v>32</v>
      </c>
      <c r="AG30" s="20" t="s">
        <v>1308</v>
      </c>
      <c r="AH30" s="20" t="s">
        <v>1201</v>
      </c>
      <c r="AI30" s="20">
        <v>16</v>
      </c>
      <c r="AJ30" s="20" t="s">
        <v>1132</v>
      </c>
      <c r="AK30" s="83">
        <v>32</v>
      </c>
      <c r="AL30" s="83">
        <v>3820</v>
      </c>
      <c r="AM30" s="83">
        <f>IFERROR(VLOOKUP(AJ30,入力表リスト!$A$3:$B$82,2,FALSE),0)</f>
        <v>0</v>
      </c>
      <c r="AN30" s="83">
        <f t="shared" si="11"/>
        <v>0</v>
      </c>
      <c r="AO30" s="83">
        <f t="shared" si="2"/>
        <v>0</v>
      </c>
      <c r="AP30" s="123" t="s">
        <v>1159</v>
      </c>
      <c r="AQ30" s="26"/>
      <c r="AR30" s="83">
        <f t="shared" si="12"/>
        <v>0</v>
      </c>
      <c r="AS30" s="83">
        <f t="shared" si="3"/>
        <v>0</v>
      </c>
      <c r="AT30" s="20"/>
      <c r="AU30" s="95"/>
      <c r="AV30" s="95">
        <f t="shared" si="4"/>
        <v>3820</v>
      </c>
      <c r="AW30" s="95"/>
      <c r="AX30" s="95">
        <f t="shared" si="13"/>
        <v>0</v>
      </c>
      <c r="AY30" s="95">
        <f t="shared" si="14"/>
        <v>0</v>
      </c>
      <c r="AZ30" s="95">
        <f t="shared" si="5"/>
        <v>0</v>
      </c>
      <c r="BA30" s="95">
        <f t="shared" si="6"/>
        <v>0</v>
      </c>
      <c r="BB30" s="83"/>
      <c r="BC30" s="83"/>
      <c r="BD30" s="83"/>
      <c r="BE30" s="83">
        <f t="shared" si="15"/>
        <v>0</v>
      </c>
      <c r="BG30" s="58">
        <f t="shared" si="7"/>
        <v>32</v>
      </c>
      <c r="BH30" s="58">
        <f t="shared" si="8"/>
        <v>32</v>
      </c>
    </row>
    <row r="31" spans="1:64" x14ac:dyDescent="0.45">
      <c r="A31" s="64"/>
      <c r="B31" s="20">
        <v>17</v>
      </c>
      <c r="C31" s="20"/>
      <c r="D31" s="20" t="s">
        <v>851</v>
      </c>
      <c r="E31" s="19" t="s">
        <v>850</v>
      </c>
      <c r="F31" s="2" t="s">
        <v>1062</v>
      </c>
      <c r="G31" s="19" t="s">
        <v>1079</v>
      </c>
      <c r="H31" s="24"/>
      <c r="I31" s="24"/>
      <c r="J31" s="24"/>
      <c r="K31" s="24"/>
      <c r="L31" s="24"/>
      <c r="M31" s="24"/>
      <c r="N31" s="24"/>
      <c r="O31" s="83">
        <f>IFERROR(VLOOKUP(L31,入力表リスト!$A$3:$B$82,2,FALSE),0)</f>
        <v>0</v>
      </c>
      <c r="P31" s="83">
        <f t="shared" si="9"/>
        <v>0</v>
      </c>
      <c r="Q31" s="83">
        <f t="shared" si="0"/>
        <v>0</v>
      </c>
      <c r="R31" s="26"/>
      <c r="S31" s="26"/>
      <c r="T31" s="20"/>
      <c r="U31" s="24"/>
      <c r="V31" s="24"/>
      <c r="W31" s="24"/>
      <c r="X31" s="24"/>
      <c r="Y31" s="24"/>
      <c r="Z31" s="83"/>
      <c r="AA31" s="83">
        <f>IFERROR(VLOOKUP(X31,入力表リスト!$A$3:$B$82,2,FALSE),0)</f>
        <v>0</v>
      </c>
      <c r="AB31" s="83">
        <f t="shared" si="10"/>
        <v>0</v>
      </c>
      <c r="AC31" s="83">
        <f t="shared" si="1"/>
        <v>0</v>
      </c>
      <c r="AD31" s="26"/>
      <c r="AE31" s="26"/>
      <c r="AF31" s="20">
        <v>6</v>
      </c>
      <c r="AG31" s="20" t="s">
        <v>1308</v>
      </c>
      <c r="AH31" s="20" t="s">
        <v>1201</v>
      </c>
      <c r="AI31" s="20">
        <v>3</v>
      </c>
      <c r="AJ31" s="20" t="s">
        <v>1056</v>
      </c>
      <c r="AK31" s="83">
        <v>6</v>
      </c>
      <c r="AL31" s="83">
        <v>3820</v>
      </c>
      <c r="AM31" s="83">
        <f>IFERROR(VLOOKUP(AJ31,入力表リスト!$A$3:$B$82,2,FALSE),0)</f>
        <v>47</v>
      </c>
      <c r="AN31" s="83">
        <f t="shared" si="11"/>
        <v>1077.24</v>
      </c>
      <c r="AO31" s="83">
        <f t="shared" si="2"/>
        <v>32317.200000000001</v>
      </c>
      <c r="AP31" s="26" t="s">
        <v>1081</v>
      </c>
      <c r="AQ31" s="26"/>
      <c r="AR31" s="83">
        <f t="shared" si="12"/>
        <v>1077.24</v>
      </c>
      <c r="AS31" s="83">
        <f t="shared" si="3"/>
        <v>32317.200000000001</v>
      </c>
      <c r="AT31" s="20"/>
      <c r="AU31" s="95"/>
      <c r="AV31" s="95">
        <f t="shared" si="4"/>
        <v>3820</v>
      </c>
      <c r="AW31" s="95"/>
      <c r="AX31" s="95">
        <f t="shared" si="13"/>
        <v>0</v>
      </c>
      <c r="AY31" s="95">
        <f t="shared" si="14"/>
        <v>0</v>
      </c>
      <c r="AZ31" s="95">
        <f t="shared" si="5"/>
        <v>1077.24</v>
      </c>
      <c r="BA31" s="95">
        <f t="shared" si="6"/>
        <v>32317.200000000001</v>
      </c>
      <c r="BB31" s="83"/>
      <c r="BC31" s="83"/>
      <c r="BD31" s="83"/>
      <c r="BE31" s="83">
        <f t="shared" si="15"/>
        <v>0</v>
      </c>
      <c r="BG31" s="58">
        <f t="shared" si="7"/>
        <v>6</v>
      </c>
      <c r="BH31" s="58">
        <f t="shared" si="8"/>
        <v>6</v>
      </c>
    </row>
    <row r="32" spans="1:64" x14ac:dyDescent="0.45">
      <c r="A32" s="64"/>
      <c r="B32" s="20">
        <v>18</v>
      </c>
      <c r="C32" s="20"/>
      <c r="D32" s="20" t="s">
        <v>851</v>
      </c>
      <c r="E32" s="19" t="s">
        <v>850</v>
      </c>
      <c r="F32" s="2" t="s">
        <v>1062</v>
      </c>
      <c r="G32" s="19" t="s">
        <v>1079</v>
      </c>
      <c r="H32" s="24"/>
      <c r="I32" s="24"/>
      <c r="J32" s="24"/>
      <c r="K32" s="24"/>
      <c r="L32" s="24"/>
      <c r="M32" s="24"/>
      <c r="N32" s="24"/>
      <c r="O32" s="83">
        <f>IFERROR(VLOOKUP(L32,入力表リスト!$A$3:$B$82,2,FALSE),0)</f>
        <v>0</v>
      </c>
      <c r="P32" s="83">
        <f t="shared" si="9"/>
        <v>0</v>
      </c>
      <c r="Q32" s="83">
        <f t="shared" si="0"/>
        <v>0</v>
      </c>
      <c r="R32" s="26"/>
      <c r="S32" s="26"/>
      <c r="T32" s="20"/>
      <c r="U32" s="24"/>
      <c r="V32" s="24"/>
      <c r="W32" s="24"/>
      <c r="X32" s="24"/>
      <c r="Y32" s="24"/>
      <c r="Z32" s="83"/>
      <c r="AA32" s="83">
        <f>IFERROR(VLOOKUP(X32,入力表リスト!$A$3:$B$82,2,FALSE),0)</f>
        <v>0</v>
      </c>
      <c r="AB32" s="83">
        <f t="shared" si="10"/>
        <v>0</v>
      </c>
      <c r="AC32" s="83">
        <f t="shared" si="1"/>
        <v>0</v>
      </c>
      <c r="AD32" s="26"/>
      <c r="AE32" s="26"/>
      <c r="AF32" s="20">
        <v>4</v>
      </c>
      <c r="AG32" s="20" t="s">
        <v>1133</v>
      </c>
      <c r="AH32" s="20" t="s">
        <v>1201</v>
      </c>
      <c r="AI32" s="20">
        <v>2</v>
      </c>
      <c r="AJ32" s="20" t="s">
        <v>1126</v>
      </c>
      <c r="AK32" s="83">
        <v>4</v>
      </c>
      <c r="AL32" s="83">
        <v>3820</v>
      </c>
      <c r="AM32" s="83">
        <f>IFERROR(VLOOKUP(AJ32,入力表リスト!$A$3:$B$82,2,FALSE),0)</f>
        <v>47</v>
      </c>
      <c r="AN32" s="83">
        <f t="shared" si="11"/>
        <v>718.16</v>
      </c>
      <c r="AO32" s="83">
        <f t="shared" si="2"/>
        <v>21544.799999999999</v>
      </c>
      <c r="AP32" s="26" t="s">
        <v>1082</v>
      </c>
      <c r="AQ32" s="26"/>
      <c r="AR32" s="83">
        <f t="shared" si="12"/>
        <v>718.16</v>
      </c>
      <c r="AS32" s="83">
        <f t="shared" si="3"/>
        <v>21544.799999999999</v>
      </c>
      <c r="AT32" s="20"/>
      <c r="AU32" s="95"/>
      <c r="AV32" s="95">
        <f t="shared" si="4"/>
        <v>3820</v>
      </c>
      <c r="AW32" s="95"/>
      <c r="AX32" s="95">
        <f t="shared" si="13"/>
        <v>0</v>
      </c>
      <c r="AY32" s="95">
        <f t="shared" si="14"/>
        <v>0</v>
      </c>
      <c r="AZ32" s="95">
        <f t="shared" si="5"/>
        <v>718.16</v>
      </c>
      <c r="BA32" s="95">
        <f t="shared" si="6"/>
        <v>21544.799999999999</v>
      </c>
      <c r="BB32" s="83"/>
      <c r="BC32" s="83"/>
      <c r="BD32" s="83"/>
      <c r="BE32" s="83">
        <f t="shared" si="15"/>
        <v>0</v>
      </c>
      <c r="BG32" s="58">
        <f t="shared" si="7"/>
        <v>4</v>
      </c>
      <c r="BH32" s="58">
        <f t="shared" si="8"/>
        <v>4</v>
      </c>
    </row>
    <row r="33" spans="1:60" x14ac:dyDescent="0.45">
      <c r="A33" s="64"/>
      <c r="B33" s="20">
        <v>19</v>
      </c>
      <c r="C33" s="20"/>
      <c r="D33" s="20" t="s">
        <v>851</v>
      </c>
      <c r="E33" s="19" t="s">
        <v>850</v>
      </c>
      <c r="F33" s="2" t="s">
        <v>1062</v>
      </c>
      <c r="G33" s="19" t="s">
        <v>1083</v>
      </c>
      <c r="H33" s="24"/>
      <c r="I33" s="24"/>
      <c r="J33" s="24"/>
      <c r="K33" s="24"/>
      <c r="L33" s="24"/>
      <c r="M33" s="24"/>
      <c r="N33" s="24"/>
      <c r="O33" s="83">
        <f>IFERROR(VLOOKUP(L33,入力表リスト!$A$3:$B$82,2,FALSE),0)</f>
        <v>0</v>
      </c>
      <c r="P33" s="83">
        <f t="shared" si="9"/>
        <v>0</v>
      </c>
      <c r="Q33" s="83">
        <f t="shared" si="0"/>
        <v>0</v>
      </c>
      <c r="R33" s="26"/>
      <c r="S33" s="26"/>
      <c r="T33" s="20"/>
      <c r="U33" s="24"/>
      <c r="V33" s="24"/>
      <c r="W33" s="24"/>
      <c r="X33" s="24"/>
      <c r="Y33" s="24"/>
      <c r="Z33" s="83"/>
      <c r="AA33" s="83">
        <f>IFERROR(VLOOKUP(X33,入力表リスト!$A$3:$B$82,2,FALSE),0)</f>
        <v>0</v>
      </c>
      <c r="AB33" s="83">
        <f t="shared" si="10"/>
        <v>0</v>
      </c>
      <c r="AC33" s="83">
        <f t="shared" si="1"/>
        <v>0</v>
      </c>
      <c r="AD33" s="26"/>
      <c r="AE33" s="26"/>
      <c r="AF33" s="20">
        <v>32</v>
      </c>
      <c r="AG33" s="26" t="s">
        <v>1310</v>
      </c>
      <c r="AH33" s="20" t="s">
        <v>1201</v>
      </c>
      <c r="AI33" s="20">
        <v>16</v>
      </c>
      <c r="AJ33" s="20" t="s">
        <v>1126</v>
      </c>
      <c r="AK33" s="83">
        <v>32</v>
      </c>
      <c r="AL33" s="83">
        <v>908</v>
      </c>
      <c r="AM33" s="83">
        <f>IFERROR(VLOOKUP(AJ33,入力表リスト!$A$3:$B$82,2,FALSE),0)</f>
        <v>47</v>
      </c>
      <c r="AN33" s="83">
        <f t="shared" si="11"/>
        <v>1365.6320000000001</v>
      </c>
      <c r="AO33" s="83">
        <f t="shared" si="2"/>
        <v>40968.959999999999</v>
      </c>
      <c r="AP33" s="26"/>
      <c r="AQ33" s="26"/>
      <c r="AR33" s="83">
        <f t="shared" si="12"/>
        <v>1365.6320000000001</v>
      </c>
      <c r="AS33" s="83">
        <f t="shared" si="3"/>
        <v>40968.959999999999</v>
      </c>
      <c r="AT33" s="20"/>
      <c r="AU33" s="95"/>
      <c r="AV33" s="95">
        <f t="shared" si="4"/>
        <v>908</v>
      </c>
      <c r="AW33" s="95"/>
      <c r="AX33" s="95">
        <f t="shared" si="13"/>
        <v>0</v>
      </c>
      <c r="AY33" s="95">
        <f t="shared" si="14"/>
        <v>0</v>
      </c>
      <c r="AZ33" s="95">
        <f t="shared" si="5"/>
        <v>1365.6320000000001</v>
      </c>
      <c r="BA33" s="95">
        <f t="shared" si="6"/>
        <v>40968.959999999999</v>
      </c>
      <c r="BB33" s="83"/>
      <c r="BC33" s="83"/>
      <c r="BD33" s="83"/>
      <c r="BE33" s="83">
        <f t="shared" si="15"/>
        <v>0</v>
      </c>
      <c r="BG33" s="58">
        <f t="shared" si="7"/>
        <v>32</v>
      </c>
      <c r="BH33" s="58">
        <f t="shared" si="8"/>
        <v>32</v>
      </c>
    </row>
    <row r="34" spans="1:60" x14ac:dyDescent="0.45">
      <c r="A34" s="64"/>
      <c r="B34" s="20">
        <v>20</v>
      </c>
      <c r="C34" s="20"/>
      <c r="D34" s="20" t="s">
        <v>851</v>
      </c>
      <c r="E34" s="19" t="s">
        <v>850</v>
      </c>
      <c r="F34" s="2" t="s">
        <v>1062</v>
      </c>
      <c r="G34" s="19" t="s">
        <v>1084</v>
      </c>
      <c r="H34" s="24"/>
      <c r="I34" s="24"/>
      <c r="J34" s="24"/>
      <c r="K34" s="24"/>
      <c r="L34" s="24"/>
      <c r="M34" s="24"/>
      <c r="N34" s="24"/>
      <c r="O34" s="83">
        <f>IFERROR(VLOOKUP(L34,入力表リスト!$A$3:$B$82,2,FALSE),0)</f>
        <v>0</v>
      </c>
      <c r="P34" s="83">
        <f t="shared" si="9"/>
        <v>0</v>
      </c>
      <c r="Q34" s="83">
        <f t="shared" si="0"/>
        <v>0</v>
      </c>
      <c r="R34" s="26"/>
      <c r="S34" s="26"/>
      <c r="T34" s="20"/>
      <c r="U34" s="24"/>
      <c r="V34" s="24"/>
      <c r="W34" s="24"/>
      <c r="X34" s="24"/>
      <c r="Y34" s="24"/>
      <c r="Z34" s="83"/>
      <c r="AA34" s="83">
        <f>IFERROR(VLOOKUP(X34,入力表リスト!$A$3:$B$82,2,FALSE),0)</f>
        <v>0</v>
      </c>
      <c r="AB34" s="83">
        <f t="shared" si="10"/>
        <v>0</v>
      </c>
      <c r="AC34" s="83">
        <f t="shared" si="1"/>
        <v>0</v>
      </c>
      <c r="AD34" s="26"/>
      <c r="AE34" s="26"/>
      <c r="AF34" s="20">
        <v>16</v>
      </c>
      <c r="AG34" s="26" t="s">
        <v>1310</v>
      </c>
      <c r="AH34" s="20" t="s">
        <v>1201</v>
      </c>
      <c r="AI34" s="20">
        <v>8</v>
      </c>
      <c r="AJ34" s="20" t="s">
        <v>1126</v>
      </c>
      <c r="AK34" s="83">
        <v>16</v>
      </c>
      <c r="AL34" s="83">
        <v>828</v>
      </c>
      <c r="AM34" s="83">
        <f>IFERROR(VLOOKUP(AJ34,入力表リスト!$A$3:$B$82,2,FALSE),0)</f>
        <v>47</v>
      </c>
      <c r="AN34" s="83">
        <f t="shared" si="11"/>
        <v>622.65599999999995</v>
      </c>
      <c r="AO34" s="83">
        <f t="shared" si="2"/>
        <v>18679.68</v>
      </c>
      <c r="AP34" s="26"/>
      <c r="AQ34" s="26"/>
      <c r="AR34" s="83">
        <f t="shared" si="12"/>
        <v>622.65599999999995</v>
      </c>
      <c r="AS34" s="83">
        <f t="shared" si="3"/>
        <v>18679.68</v>
      </c>
      <c r="AT34" s="20"/>
      <c r="AU34" s="95"/>
      <c r="AV34" s="95">
        <f t="shared" si="4"/>
        <v>828</v>
      </c>
      <c r="AW34" s="95"/>
      <c r="AX34" s="95">
        <f t="shared" si="13"/>
        <v>0</v>
      </c>
      <c r="AY34" s="95">
        <f t="shared" si="14"/>
        <v>0</v>
      </c>
      <c r="AZ34" s="95">
        <f t="shared" si="5"/>
        <v>622.65599999999995</v>
      </c>
      <c r="BA34" s="95">
        <f t="shared" si="6"/>
        <v>18679.68</v>
      </c>
      <c r="BB34" s="83"/>
      <c r="BC34" s="83"/>
      <c r="BD34" s="83"/>
      <c r="BE34" s="83">
        <f t="shared" si="15"/>
        <v>0</v>
      </c>
      <c r="BG34" s="58">
        <f t="shared" si="7"/>
        <v>16</v>
      </c>
      <c r="BH34" s="58">
        <f t="shared" si="8"/>
        <v>16</v>
      </c>
    </row>
    <row r="35" spans="1:60" x14ac:dyDescent="0.45">
      <c r="A35" s="64"/>
      <c r="B35" s="20">
        <v>21</v>
      </c>
      <c r="C35" s="20"/>
      <c r="D35" s="20" t="s">
        <v>851</v>
      </c>
      <c r="E35" s="19" t="s">
        <v>850</v>
      </c>
      <c r="F35" s="2" t="s">
        <v>1062</v>
      </c>
      <c r="G35" s="19" t="s">
        <v>1085</v>
      </c>
      <c r="H35" s="24"/>
      <c r="I35" s="24"/>
      <c r="J35" s="24"/>
      <c r="K35" s="24"/>
      <c r="L35" s="24"/>
      <c r="M35" s="24"/>
      <c r="N35" s="24"/>
      <c r="O35" s="83">
        <f>IFERROR(VLOOKUP(L35,入力表リスト!$A$3:$B$82,2,FALSE),0)</f>
        <v>0</v>
      </c>
      <c r="P35" s="83">
        <f t="shared" si="9"/>
        <v>0</v>
      </c>
      <c r="Q35" s="83">
        <f t="shared" si="0"/>
        <v>0</v>
      </c>
      <c r="R35" s="26"/>
      <c r="S35" s="26"/>
      <c r="T35" s="20"/>
      <c r="U35" s="24"/>
      <c r="V35" s="24"/>
      <c r="W35" s="24"/>
      <c r="X35" s="24"/>
      <c r="Y35" s="24"/>
      <c r="Z35" s="83"/>
      <c r="AA35" s="83">
        <f>IFERROR(VLOOKUP(X35,入力表リスト!$A$3:$B$82,2,FALSE),0)</f>
        <v>0</v>
      </c>
      <c r="AB35" s="83">
        <f t="shared" si="10"/>
        <v>0</v>
      </c>
      <c r="AC35" s="83">
        <f t="shared" si="1"/>
        <v>0</v>
      </c>
      <c r="AD35" s="26"/>
      <c r="AE35" s="26"/>
      <c r="AF35" s="20">
        <v>6</v>
      </c>
      <c r="AG35" s="26" t="s">
        <v>1310</v>
      </c>
      <c r="AH35" s="20" t="s">
        <v>1201</v>
      </c>
      <c r="AI35" s="20">
        <v>3</v>
      </c>
      <c r="AJ35" s="20" t="s">
        <v>1126</v>
      </c>
      <c r="AK35" s="83">
        <v>6</v>
      </c>
      <c r="AL35" s="83">
        <v>1825</v>
      </c>
      <c r="AM35" s="83">
        <f>IFERROR(VLOOKUP(AJ35,入力表リスト!$A$3:$B$82,2,FALSE),0)</f>
        <v>47</v>
      </c>
      <c r="AN35" s="83">
        <f t="shared" si="11"/>
        <v>514.65</v>
      </c>
      <c r="AO35" s="83">
        <f t="shared" si="2"/>
        <v>15439.5</v>
      </c>
      <c r="AP35" s="26"/>
      <c r="AQ35" s="26"/>
      <c r="AR35" s="83">
        <f t="shared" si="12"/>
        <v>514.65</v>
      </c>
      <c r="AS35" s="83">
        <f t="shared" si="3"/>
        <v>15439.5</v>
      </c>
      <c r="AT35" s="20"/>
      <c r="AU35" s="95"/>
      <c r="AV35" s="95">
        <f t="shared" si="4"/>
        <v>1825</v>
      </c>
      <c r="AW35" s="95"/>
      <c r="AX35" s="95">
        <f t="shared" si="13"/>
        <v>0</v>
      </c>
      <c r="AY35" s="95">
        <f t="shared" si="14"/>
        <v>0</v>
      </c>
      <c r="AZ35" s="95">
        <f t="shared" si="5"/>
        <v>514.65</v>
      </c>
      <c r="BA35" s="95">
        <f t="shared" si="6"/>
        <v>15439.5</v>
      </c>
      <c r="BB35" s="83"/>
      <c r="BC35" s="83"/>
      <c r="BD35" s="83"/>
      <c r="BE35" s="83">
        <f t="shared" si="15"/>
        <v>0</v>
      </c>
      <c r="BG35" s="58">
        <f t="shared" si="7"/>
        <v>6</v>
      </c>
      <c r="BH35" s="58">
        <f t="shared" si="8"/>
        <v>6</v>
      </c>
    </row>
    <row r="36" spans="1:60" x14ac:dyDescent="0.45">
      <c r="A36" s="64"/>
      <c r="B36" s="20">
        <v>22</v>
      </c>
      <c r="C36" s="20"/>
      <c r="D36" s="20" t="s">
        <v>851</v>
      </c>
      <c r="E36" s="19" t="s">
        <v>850</v>
      </c>
      <c r="F36" s="2" t="s">
        <v>1062</v>
      </c>
      <c r="G36" s="19" t="s">
        <v>1086</v>
      </c>
      <c r="H36" s="24"/>
      <c r="I36" s="24"/>
      <c r="J36" s="24"/>
      <c r="K36" s="24"/>
      <c r="L36" s="24"/>
      <c r="M36" s="24"/>
      <c r="N36" s="24"/>
      <c r="O36" s="83">
        <f>IFERROR(VLOOKUP(L36,入力表リスト!$A$3:$B$82,2,FALSE),0)</f>
        <v>0</v>
      </c>
      <c r="P36" s="83">
        <f t="shared" si="9"/>
        <v>0</v>
      </c>
      <c r="Q36" s="83">
        <f t="shared" si="0"/>
        <v>0</v>
      </c>
      <c r="R36" s="26"/>
      <c r="S36" s="26"/>
      <c r="T36" s="20"/>
      <c r="U36" s="24"/>
      <c r="V36" s="24"/>
      <c r="W36" s="24"/>
      <c r="X36" s="24"/>
      <c r="Y36" s="24"/>
      <c r="Z36" s="83"/>
      <c r="AA36" s="83">
        <f>IFERROR(VLOOKUP(X36,入力表リスト!$A$3:$B$82,2,FALSE),0)</f>
        <v>0</v>
      </c>
      <c r="AB36" s="83">
        <f t="shared" si="10"/>
        <v>0</v>
      </c>
      <c r="AC36" s="83">
        <f t="shared" si="1"/>
        <v>0</v>
      </c>
      <c r="AD36" s="26"/>
      <c r="AE36" s="26"/>
      <c r="AF36" s="20">
        <v>6</v>
      </c>
      <c r="AG36" s="26" t="s">
        <v>1310</v>
      </c>
      <c r="AH36" s="20" t="s">
        <v>1201</v>
      </c>
      <c r="AI36" s="20">
        <v>3</v>
      </c>
      <c r="AJ36" s="20" t="s">
        <v>1126</v>
      </c>
      <c r="AK36" s="83">
        <v>6</v>
      </c>
      <c r="AL36" s="83">
        <v>53</v>
      </c>
      <c r="AM36" s="83">
        <f>IFERROR(VLOOKUP(AJ36,入力表リスト!$A$3:$B$82,2,FALSE),0)</f>
        <v>47</v>
      </c>
      <c r="AN36" s="83">
        <f t="shared" si="11"/>
        <v>14.946</v>
      </c>
      <c r="AO36" s="83">
        <f t="shared" si="2"/>
        <v>448.38</v>
      </c>
      <c r="AP36" s="26"/>
      <c r="AQ36" s="26"/>
      <c r="AR36" s="83">
        <f t="shared" si="12"/>
        <v>14.946</v>
      </c>
      <c r="AS36" s="83">
        <f t="shared" si="3"/>
        <v>448.38</v>
      </c>
      <c r="AT36" s="20"/>
      <c r="AU36" s="95"/>
      <c r="AV36" s="95">
        <f t="shared" si="4"/>
        <v>53</v>
      </c>
      <c r="AW36" s="95"/>
      <c r="AX36" s="95">
        <f t="shared" si="13"/>
        <v>0</v>
      </c>
      <c r="AY36" s="95">
        <f t="shared" si="14"/>
        <v>0</v>
      </c>
      <c r="AZ36" s="95">
        <f t="shared" si="5"/>
        <v>14.946</v>
      </c>
      <c r="BA36" s="95">
        <f t="shared" si="6"/>
        <v>448.38</v>
      </c>
      <c r="BB36" s="83"/>
      <c r="BC36" s="83"/>
      <c r="BD36" s="83"/>
      <c r="BE36" s="83">
        <f t="shared" si="15"/>
        <v>0</v>
      </c>
      <c r="BG36" s="58">
        <f t="shared" si="7"/>
        <v>6</v>
      </c>
      <c r="BH36" s="58">
        <f t="shared" si="8"/>
        <v>6</v>
      </c>
    </row>
    <row r="37" spans="1:60" x14ac:dyDescent="0.45">
      <c r="A37" s="64"/>
      <c r="B37" s="20">
        <v>23</v>
      </c>
      <c r="C37" s="20"/>
      <c r="D37" s="20" t="s">
        <v>851</v>
      </c>
      <c r="E37" s="19" t="s">
        <v>850</v>
      </c>
      <c r="F37" s="2" t="s">
        <v>1062</v>
      </c>
      <c r="G37" s="19" t="s">
        <v>1087</v>
      </c>
      <c r="H37" s="24"/>
      <c r="I37" s="24"/>
      <c r="J37" s="24"/>
      <c r="K37" s="24"/>
      <c r="L37" s="24"/>
      <c r="M37" s="24"/>
      <c r="N37" s="24"/>
      <c r="O37" s="83">
        <f>IFERROR(VLOOKUP(L37,入力表リスト!$A$3:$B$82,2,FALSE),0)</f>
        <v>0</v>
      </c>
      <c r="P37" s="83">
        <f t="shared" si="9"/>
        <v>0</v>
      </c>
      <c r="Q37" s="83">
        <f t="shared" si="0"/>
        <v>0</v>
      </c>
      <c r="R37" s="26"/>
      <c r="S37" s="26"/>
      <c r="T37" s="20"/>
      <c r="U37" s="24"/>
      <c r="V37" s="24"/>
      <c r="W37" s="24"/>
      <c r="X37" s="24"/>
      <c r="Y37" s="24"/>
      <c r="Z37" s="83"/>
      <c r="AA37" s="83">
        <f>IFERROR(VLOOKUP(X37,入力表リスト!$A$3:$B$82,2,FALSE),0)</f>
        <v>0</v>
      </c>
      <c r="AB37" s="83">
        <f t="shared" si="10"/>
        <v>0</v>
      </c>
      <c r="AC37" s="83">
        <f t="shared" si="1"/>
        <v>0</v>
      </c>
      <c r="AD37" s="26"/>
      <c r="AE37" s="26"/>
      <c r="AF37" s="20">
        <v>6</v>
      </c>
      <c r="AG37" s="26" t="s">
        <v>1310</v>
      </c>
      <c r="AH37" s="20" t="s">
        <v>1201</v>
      </c>
      <c r="AI37" s="20">
        <v>3</v>
      </c>
      <c r="AJ37" s="20" t="s">
        <v>1126</v>
      </c>
      <c r="AK37" s="83">
        <v>6</v>
      </c>
      <c r="AL37" s="83">
        <v>183</v>
      </c>
      <c r="AM37" s="83">
        <f>IFERROR(VLOOKUP(AJ37,入力表リスト!$A$3:$B$82,2,FALSE),0)</f>
        <v>47</v>
      </c>
      <c r="AN37" s="83">
        <f t="shared" si="11"/>
        <v>51.606000000000002</v>
      </c>
      <c r="AO37" s="83">
        <f t="shared" si="2"/>
        <v>1548.18</v>
      </c>
      <c r="AP37" s="26"/>
      <c r="AQ37" s="26"/>
      <c r="AR37" s="83">
        <f t="shared" si="12"/>
        <v>51.606000000000002</v>
      </c>
      <c r="AS37" s="83">
        <f t="shared" si="3"/>
        <v>1548.18</v>
      </c>
      <c r="AT37" s="20"/>
      <c r="AU37" s="95"/>
      <c r="AV37" s="95">
        <f t="shared" si="4"/>
        <v>183</v>
      </c>
      <c r="AW37" s="95"/>
      <c r="AX37" s="95">
        <f t="shared" si="13"/>
        <v>0</v>
      </c>
      <c r="AY37" s="95">
        <f t="shared" si="14"/>
        <v>0</v>
      </c>
      <c r="AZ37" s="95">
        <f t="shared" si="5"/>
        <v>51.606000000000002</v>
      </c>
      <c r="BA37" s="95">
        <f t="shared" si="6"/>
        <v>1548.18</v>
      </c>
      <c r="BB37" s="83"/>
      <c r="BC37" s="83"/>
      <c r="BD37" s="83"/>
      <c r="BE37" s="83">
        <f t="shared" si="15"/>
        <v>0</v>
      </c>
      <c r="BG37" s="58">
        <f t="shared" si="7"/>
        <v>6</v>
      </c>
      <c r="BH37" s="58">
        <f t="shared" si="8"/>
        <v>6</v>
      </c>
    </row>
    <row r="38" spans="1:60" ht="18" customHeight="1" x14ac:dyDescent="0.45">
      <c r="A38" s="64"/>
      <c r="B38" s="20">
        <v>24</v>
      </c>
      <c r="C38" s="20"/>
      <c r="D38" s="20" t="s">
        <v>851</v>
      </c>
      <c r="E38" s="19" t="s">
        <v>850</v>
      </c>
      <c r="F38" s="2" t="s">
        <v>1062</v>
      </c>
      <c r="G38" s="19" t="s">
        <v>1088</v>
      </c>
      <c r="H38" s="24"/>
      <c r="I38" s="24"/>
      <c r="J38" s="24"/>
      <c r="K38" s="24"/>
      <c r="L38" s="24"/>
      <c r="M38" s="24"/>
      <c r="N38" s="24"/>
      <c r="O38" s="83">
        <f>IFERROR(VLOOKUP(L38,入力表リスト!$A$3:$B$82,2,FALSE),0)</f>
        <v>0</v>
      </c>
      <c r="P38" s="83">
        <f t="shared" si="9"/>
        <v>0</v>
      </c>
      <c r="Q38" s="83">
        <f t="shared" si="0"/>
        <v>0</v>
      </c>
      <c r="R38" s="26"/>
      <c r="S38" s="26"/>
      <c r="T38" s="20"/>
      <c r="U38" s="24"/>
      <c r="V38" s="24"/>
      <c r="W38" s="24"/>
      <c r="X38" s="24"/>
      <c r="Y38" s="24"/>
      <c r="Z38" s="83"/>
      <c r="AA38" s="83">
        <f>IFERROR(VLOOKUP(X38,入力表リスト!$A$3:$B$82,2,FALSE),0)</f>
        <v>0</v>
      </c>
      <c r="AB38" s="83">
        <f t="shared" si="10"/>
        <v>0</v>
      </c>
      <c r="AC38" s="83">
        <f t="shared" si="1"/>
        <v>0</v>
      </c>
      <c r="AD38" s="26"/>
      <c r="AE38" s="26"/>
      <c r="AF38" s="20">
        <v>1</v>
      </c>
      <c r="AG38" s="20" t="s">
        <v>1311</v>
      </c>
      <c r="AH38" s="20" t="s">
        <v>1210</v>
      </c>
      <c r="AI38" s="20">
        <v>1</v>
      </c>
      <c r="AJ38" s="20" t="s">
        <v>1135</v>
      </c>
      <c r="AK38" s="83">
        <v>1</v>
      </c>
      <c r="AL38" s="83">
        <v>2520</v>
      </c>
      <c r="AM38" s="83">
        <f>IFERROR(VLOOKUP(AJ38,入力表リスト!$A$3:$B$82,2,FALSE),0)</f>
        <v>35</v>
      </c>
      <c r="AN38" s="83">
        <f t="shared" si="11"/>
        <v>88.2</v>
      </c>
      <c r="AO38" s="83">
        <f t="shared" si="2"/>
        <v>2646</v>
      </c>
      <c r="AP38" s="26"/>
      <c r="AQ38" s="26"/>
      <c r="AR38" s="83">
        <f t="shared" si="12"/>
        <v>88.2</v>
      </c>
      <c r="AS38" s="83">
        <f t="shared" si="3"/>
        <v>2646</v>
      </c>
      <c r="AT38" s="20"/>
      <c r="AU38" s="95"/>
      <c r="AV38" s="95">
        <f t="shared" si="4"/>
        <v>2520</v>
      </c>
      <c r="AW38" s="95"/>
      <c r="AX38" s="95">
        <f t="shared" si="13"/>
        <v>0</v>
      </c>
      <c r="AY38" s="95">
        <f t="shared" si="14"/>
        <v>0</v>
      </c>
      <c r="AZ38" s="95">
        <f t="shared" si="5"/>
        <v>88.2</v>
      </c>
      <c r="BA38" s="95">
        <f t="shared" si="6"/>
        <v>2646</v>
      </c>
      <c r="BB38" s="83"/>
      <c r="BC38" s="83"/>
      <c r="BD38" s="83"/>
      <c r="BE38" s="83">
        <f t="shared" si="15"/>
        <v>0</v>
      </c>
      <c r="BG38" s="58">
        <f t="shared" si="7"/>
        <v>1</v>
      </c>
      <c r="BH38" s="58">
        <f t="shared" si="8"/>
        <v>1</v>
      </c>
    </row>
    <row r="39" spans="1:60" x14ac:dyDescent="0.45">
      <c r="A39" s="64"/>
      <c r="B39" s="20">
        <v>25</v>
      </c>
      <c r="C39" s="20"/>
      <c r="D39" s="20" t="s">
        <v>851</v>
      </c>
      <c r="E39" s="19" t="s">
        <v>850</v>
      </c>
      <c r="F39" s="2" t="s">
        <v>1062</v>
      </c>
      <c r="G39" s="19" t="s">
        <v>1089</v>
      </c>
      <c r="H39" s="24"/>
      <c r="I39" s="24"/>
      <c r="J39" s="24"/>
      <c r="K39" s="24"/>
      <c r="L39" s="24"/>
      <c r="M39" s="24"/>
      <c r="N39" s="24"/>
      <c r="O39" s="83">
        <f>IFERROR(VLOOKUP(L39,入力表リスト!$A$3:$B$82,2,FALSE),0)</f>
        <v>0</v>
      </c>
      <c r="P39" s="83">
        <f t="shared" si="9"/>
        <v>0</v>
      </c>
      <c r="Q39" s="83">
        <f t="shared" si="0"/>
        <v>0</v>
      </c>
      <c r="R39" s="26"/>
      <c r="S39" s="26"/>
      <c r="T39" s="20">
        <v>5</v>
      </c>
      <c r="U39" s="20" t="s">
        <v>1090</v>
      </c>
      <c r="V39" s="20" t="s">
        <v>807</v>
      </c>
      <c r="W39" s="20">
        <v>5</v>
      </c>
      <c r="X39" s="20" t="s">
        <v>1041</v>
      </c>
      <c r="Y39" s="20">
        <v>5</v>
      </c>
      <c r="Z39" s="83">
        <v>2160</v>
      </c>
      <c r="AA39" s="83">
        <f>IFERROR(VLOOKUP(X39,入力表リスト!$A$3:$B$82,2,FALSE),0)</f>
        <v>40</v>
      </c>
      <c r="AB39" s="83">
        <f t="shared" si="10"/>
        <v>432</v>
      </c>
      <c r="AC39" s="83">
        <f t="shared" si="1"/>
        <v>12960</v>
      </c>
      <c r="AD39" s="26"/>
      <c r="AE39" s="26"/>
      <c r="AF39" s="20"/>
      <c r="AG39" s="20"/>
      <c r="AH39" s="20"/>
      <c r="AI39" s="20"/>
      <c r="AJ39" s="20"/>
      <c r="AK39" s="83"/>
      <c r="AL39" s="83"/>
      <c r="AM39" s="83">
        <f>IFERROR(VLOOKUP(AJ39,入力表リスト!$A$3:$B$82,2,FALSE),0)</f>
        <v>0</v>
      </c>
      <c r="AN39" s="83">
        <f t="shared" si="11"/>
        <v>0</v>
      </c>
      <c r="AO39" s="83">
        <f t="shared" si="2"/>
        <v>0</v>
      </c>
      <c r="AP39" s="26"/>
      <c r="AQ39" s="26"/>
      <c r="AR39" s="83">
        <f t="shared" si="12"/>
        <v>432</v>
      </c>
      <c r="AS39" s="83">
        <f t="shared" si="3"/>
        <v>12960</v>
      </c>
      <c r="AT39" s="20"/>
      <c r="AU39" s="95"/>
      <c r="AV39" s="95">
        <f t="shared" si="4"/>
        <v>2160</v>
      </c>
      <c r="AW39" s="95"/>
      <c r="AX39" s="95">
        <f t="shared" si="13"/>
        <v>0</v>
      </c>
      <c r="AY39" s="95">
        <f t="shared" si="14"/>
        <v>0</v>
      </c>
      <c r="AZ39" s="95">
        <f t="shared" si="5"/>
        <v>432</v>
      </c>
      <c r="BA39" s="95">
        <f t="shared" si="6"/>
        <v>12960</v>
      </c>
      <c r="BB39" s="83"/>
      <c r="BC39" s="83"/>
      <c r="BD39" s="83"/>
      <c r="BE39" s="83">
        <f t="shared" si="15"/>
        <v>0</v>
      </c>
      <c r="BG39" s="58">
        <f t="shared" si="7"/>
        <v>5</v>
      </c>
      <c r="BH39" s="58">
        <f t="shared" si="8"/>
        <v>5</v>
      </c>
    </row>
    <row r="40" spans="1:60" x14ac:dyDescent="0.45">
      <c r="A40" s="64"/>
      <c r="B40" s="20">
        <v>26</v>
      </c>
      <c r="C40" s="20"/>
      <c r="D40" s="20" t="s">
        <v>851</v>
      </c>
      <c r="E40" s="19" t="s">
        <v>850</v>
      </c>
      <c r="F40" s="2" t="s">
        <v>1062</v>
      </c>
      <c r="G40" s="19" t="s">
        <v>1089</v>
      </c>
      <c r="H40" s="24"/>
      <c r="I40" s="24"/>
      <c r="J40" s="24"/>
      <c r="K40" s="24"/>
      <c r="L40" s="24"/>
      <c r="M40" s="24"/>
      <c r="N40" s="24"/>
      <c r="O40" s="83">
        <f>IFERROR(VLOOKUP(L40,入力表リスト!$A$3:$B$82,2,FALSE),0)</f>
        <v>0</v>
      </c>
      <c r="P40" s="83">
        <f t="shared" si="9"/>
        <v>0</v>
      </c>
      <c r="Q40" s="83">
        <f t="shared" si="0"/>
        <v>0</v>
      </c>
      <c r="R40" s="26"/>
      <c r="S40" s="26"/>
      <c r="T40" s="20">
        <v>28</v>
      </c>
      <c r="U40" s="20" t="s">
        <v>1091</v>
      </c>
      <c r="V40" s="20" t="s">
        <v>807</v>
      </c>
      <c r="W40" s="20">
        <v>28</v>
      </c>
      <c r="X40" s="20" t="s">
        <v>914</v>
      </c>
      <c r="Y40" s="20">
        <v>28</v>
      </c>
      <c r="Z40" s="83">
        <v>2160</v>
      </c>
      <c r="AA40" s="83">
        <f>IFERROR(VLOOKUP(X40,入力表リスト!$A$3:$B$82,2,FALSE),0)</f>
        <v>0</v>
      </c>
      <c r="AB40" s="83">
        <f t="shared" si="10"/>
        <v>0</v>
      </c>
      <c r="AC40" s="83">
        <f t="shared" si="1"/>
        <v>0</v>
      </c>
      <c r="AD40" s="123" t="s">
        <v>1158</v>
      </c>
      <c r="AE40" s="26"/>
      <c r="AF40" s="20"/>
      <c r="AG40" s="20"/>
      <c r="AH40" s="20"/>
      <c r="AI40" s="20"/>
      <c r="AJ40" s="20"/>
      <c r="AK40" s="83"/>
      <c r="AL40" s="83"/>
      <c r="AM40" s="83">
        <f>IFERROR(VLOOKUP(AJ40,入力表リスト!$A$3:$B$82,2,FALSE),0)</f>
        <v>0</v>
      </c>
      <c r="AN40" s="83">
        <f t="shared" si="11"/>
        <v>0</v>
      </c>
      <c r="AO40" s="83">
        <f t="shared" si="2"/>
        <v>0</v>
      </c>
      <c r="AP40" s="26"/>
      <c r="AQ40" s="26"/>
      <c r="AR40" s="83">
        <f t="shared" si="12"/>
        <v>0</v>
      </c>
      <c r="AS40" s="83">
        <f t="shared" si="3"/>
        <v>0</v>
      </c>
      <c r="AT40" s="20"/>
      <c r="AU40" s="95"/>
      <c r="AV40" s="95">
        <f t="shared" si="4"/>
        <v>2160</v>
      </c>
      <c r="AW40" s="95"/>
      <c r="AX40" s="95">
        <f t="shared" si="13"/>
        <v>0</v>
      </c>
      <c r="AY40" s="95">
        <f t="shared" si="14"/>
        <v>0</v>
      </c>
      <c r="AZ40" s="95">
        <f t="shared" si="5"/>
        <v>0</v>
      </c>
      <c r="BA40" s="95">
        <f t="shared" si="6"/>
        <v>0</v>
      </c>
      <c r="BB40" s="83"/>
      <c r="BC40" s="83"/>
      <c r="BD40" s="83"/>
      <c r="BE40" s="83">
        <f t="shared" si="15"/>
        <v>0</v>
      </c>
      <c r="BG40" s="58">
        <f t="shared" si="7"/>
        <v>28</v>
      </c>
      <c r="BH40" s="58">
        <f t="shared" si="8"/>
        <v>28</v>
      </c>
    </row>
    <row r="41" spans="1:60" x14ac:dyDescent="0.45">
      <c r="A41" s="64"/>
      <c r="B41" s="20">
        <v>27</v>
      </c>
      <c r="C41" s="20"/>
      <c r="D41" s="20" t="s">
        <v>851</v>
      </c>
      <c r="E41" s="19" t="s">
        <v>850</v>
      </c>
      <c r="F41" s="2" t="s">
        <v>1092</v>
      </c>
      <c r="G41" s="19" t="s">
        <v>1093</v>
      </c>
      <c r="H41" s="24"/>
      <c r="I41" s="24"/>
      <c r="J41" s="24"/>
      <c r="K41" s="24"/>
      <c r="L41" s="24"/>
      <c r="M41" s="24"/>
      <c r="N41" s="24"/>
      <c r="O41" s="83">
        <f>IFERROR(VLOOKUP(L41,入力表リスト!$A$3:$B$82,2,FALSE),0)</f>
        <v>0</v>
      </c>
      <c r="P41" s="83">
        <f t="shared" si="9"/>
        <v>0</v>
      </c>
      <c r="Q41" s="83">
        <f t="shared" si="0"/>
        <v>0</v>
      </c>
      <c r="R41" s="26"/>
      <c r="S41" s="26"/>
      <c r="T41" s="20"/>
      <c r="U41" s="24"/>
      <c r="V41" s="24"/>
      <c r="W41" s="24"/>
      <c r="X41" s="24"/>
      <c r="Y41" s="24"/>
      <c r="Z41" s="83"/>
      <c r="AA41" s="83">
        <f>IFERROR(VLOOKUP(X41,入力表リスト!$A$3:$B$82,2,FALSE),0)</f>
        <v>0</v>
      </c>
      <c r="AB41" s="83">
        <f t="shared" si="10"/>
        <v>0</v>
      </c>
      <c r="AC41" s="83">
        <f t="shared" si="1"/>
        <v>0</v>
      </c>
      <c r="AD41" s="26"/>
      <c r="AE41" s="26"/>
      <c r="AF41" s="20">
        <v>1</v>
      </c>
      <c r="AG41" s="20" t="s">
        <v>904</v>
      </c>
      <c r="AH41" s="20" t="s">
        <v>1211</v>
      </c>
      <c r="AI41" s="20">
        <v>1</v>
      </c>
      <c r="AJ41" s="20" t="s">
        <v>1094</v>
      </c>
      <c r="AK41" s="83">
        <v>1</v>
      </c>
      <c r="AL41" s="83">
        <v>715</v>
      </c>
      <c r="AM41" s="83">
        <f>IFERROR(VLOOKUP(AJ41,入力表リスト!$A$3:$B$82,2,FALSE),0)</f>
        <v>60</v>
      </c>
      <c r="AN41" s="83">
        <f t="shared" si="11"/>
        <v>42.9</v>
      </c>
      <c r="AO41" s="83">
        <f t="shared" si="2"/>
        <v>1287</v>
      </c>
      <c r="AP41" s="26" t="s">
        <v>1095</v>
      </c>
      <c r="AQ41" s="26"/>
      <c r="AR41" s="83">
        <f t="shared" si="12"/>
        <v>42.9</v>
      </c>
      <c r="AS41" s="83">
        <f t="shared" si="3"/>
        <v>1287</v>
      </c>
      <c r="AT41" s="20"/>
      <c r="AU41" s="95"/>
      <c r="AV41" s="95">
        <f t="shared" si="4"/>
        <v>715</v>
      </c>
      <c r="AW41" s="95"/>
      <c r="AX41" s="95">
        <f t="shared" si="13"/>
        <v>0</v>
      </c>
      <c r="AY41" s="95">
        <f t="shared" si="14"/>
        <v>0</v>
      </c>
      <c r="AZ41" s="95">
        <f t="shared" si="5"/>
        <v>42.9</v>
      </c>
      <c r="BA41" s="95">
        <f t="shared" si="6"/>
        <v>1287</v>
      </c>
      <c r="BB41" s="83"/>
      <c r="BC41" s="83"/>
      <c r="BD41" s="83"/>
      <c r="BE41" s="83">
        <f t="shared" si="15"/>
        <v>0</v>
      </c>
      <c r="BG41" s="58">
        <f t="shared" si="7"/>
        <v>1</v>
      </c>
      <c r="BH41" s="58">
        <f t="shared" si="8"/>
        <v>1</v>
      </c>
    </row>
    <row r="42" spans="1:60" x14ac:dyDescent="0.45">
      <c r="A42" s="64"/>
      <c r="B42" s="20">
        <v>28</v>
      </c>
      <c r="C42" s="20"/>
      <c r="D42" s="20" t="s">
        <v>851</v>
      </c>
      <c r="E42" s="19" t="s">
        <v>850</v>
      </c>
      <c r="F42" s="2" t="s">
        <v>1092</v>
      </c>
      <c r="G42" s="19" t="s">
        <v>1093</v>
      </c>
      <c r="H42" s="24"/>
      <c r="I42" s="24"/>
      <c r="J42" s="24"/>
      <c r="K42" s="24"/>
      <c r="L42" s="24"/>
      <c r="M42" s="24"/>
      <c r="N42" s="24"/>
      <c r="O42" s="83">
        <f>IFERROR(VLOOKUP(L42,入力表リスト!$A$3:$B$82,2,FALSE),0)</f>
        <v>0</v>
      </c>
      <c r="P42" s="83">
        <f t="shared" si="9"/>
        <v>0</v>
      </c>
      <c r="Q42" s="83">
        <f t="shared" si="0"/>
        <v>0</v>
      </c>
      <c r="R42" s="26"/>
      <c r="S42" s="26"/>
      <c r="T42" s="20"/>
      <c r="U42" s="24"/>
      <c r="V42" s="24"/>
      <c r="W42" s="24"/>
      <c r="X42" s="24"/>
      <c r="Y42" s="24"/>
      <c r="Z42" s="83"/>
      <c r="AA42" s="83">
        <f>IFERROR(VLOOKUP(X42,入力表リスト!$A$3:$B$82,2,FALSE),0)</f>
        <v>0</v>
      </c>
      <c r="AB42" s="83">
        <f t="shared" si="10"/>
        <v>0</v>
      </c>
      <c r="AC42" s="83">
        <f t="shared" si="1"/>
        <v>0</v>
      </c>
      <c r="AD42" s="26"/>
      <c r="AE42" s="26"/>
      <c r="AF42" s="20">
        <v>1</v>
      </c>
      <c r="AG42" s="20" t="s">
        <v>1129</v>
      </c>
      <c r="AH42" s="20" t="s">
        <v>1208</v>
      </c>
      <c r="AI42" s="20">
        <v>1</v>
      </c>
      <c r="AJ42" s="21" t="s">
        <v>1136</v>
      </c>
      <c r="AK42" s="83">
        <v>1</v>
      </c>
      <c r="AL42" s="83">
        <v>715</v>
      </c>
      <c r="AM42" s="83">
        <f>IFERROR(VLOOKUP(AJ42,入力表リスト!$A$3:$B$82,2,FALSE),0)</f>
        <v>80</v>
      </c>
      <c r="AN42" s="83">
        <f t="shared" si="11"/>
        <v>57.2</v>
      </c>
      <c r="AO42" s="83">
        <f t="shared" si="2"/>
        <v>1716</v>
      </c>
      <c r="AP42" s="26"/>
      <c r="AQ42" s="26"/>
      <c r="AR42" s="83">
        <f t="shared" si="12"/>
        <v>57.2</v>
      </c>
      <c r="AS42" s="83">
        <f t="shared" si="3"/>
        <v>1716</v>
      </c>
      <c r="AT42" s="20"/>
      <c r="AU42" s="95"/>
      <c r="AV42" s="95">
        <f t="shared" si="4"/>
        <v>715</v>
      </c>
      <c r="AW42" s="95"/>
      <c r="AX42" s="95">
        <f t="shared" si="13"/>
        <v>0</v>
      </c>
      <c r="AY42" s="95">
        <f t="shared" si="14"/>
        <v>0</v>
      </c>
      <c r="AZ42" s="95">
        <f t="shared" si="5"/>
        <v>57.2</v>
      </c>
      <c r="BA42" s="95">
        <f t="shared" si="6"/>
        <v>1716</v>
      </c>
      <c r="BB42" s="83"/>
      <c r="BC42" s="83"/>
      <c r="BD42" s="83"/>
      <c r="BE42" s="83">
        <f t="shared" si="15"/>
        <v>0</v>
      </c>
      <c r="BG42" s="58">
        <f t="shared" si="7"/>
        <v>1</v>
      </c>
      <c r="BH42" s="58">
        <f t="shared" si="8"/>
        <v>1</v>
      </c>
    </row>
    <row r="43" spans="1:60" ht="18" customHeight="1" x14ac:dyDescent="0.45">
      <c r="A43" s="64"/>
      <c r="B43" s="20">
        <v>29</v>
      </c>
      <c r="C43" s="20"/>
      <c r="D43" s="20" t="s">
        <v>851</v>
      </c>
      <c r="E43" s="19" t="s">
        <v>850</v>
      </c>
      <c r="F43" s="2" t="s">
        <v>1092</v>
      </c>
      <c r="G43" s="19" t="s">
        <v>1096</v>
      </c>
      <c r="H43" s="24"/>
      <c r="I43" s="24"/>
      <c r="J43" s="24"/>
      <c r="K43" s="24"/>
      <c r="L43" s="24"/>
      <c r="M43" s="24"/>
      <c r="N43" s="24"/>
      <c r="O43" s="83">
        <f>IFERROR(VLOOKUP(L43,入力表リスト!$A$3:$B$82,2,FALSE),0)</f>
        <v>0</v>
      </c>
      <c r="P43" s="83">
        <f t="shared" si="9"/>
        <v>0</v>
      </c>
      <c r="Q43" s="83">
        <f t="shared" si="0"/>
        <v>0</v>
      </c>
      <c r="R43" s="26"/>
      <c r="S43" s="26"/>
      <c r="T43" s="20"/>
      <c r="U43" s="24"/>
      <c r="V43" s="24"/>
      <c r="W43" s="24"/>
      <c r="X43" s="24"/>
      <c r="Y43" s="24"/>
      <c r="Z43" s="83"/>
      <c r="AA43" s="83">
        <f>IFERROR(VLOOKUP(X43,入力表リスト!$A$3:$B$82,2,FALSE),0)</f>
        <v>0</v>
      </c>
      <c r="AB43" s="83">
        <f t="shared" si="10"/>
        <v>0</v>
      </c>
      <c r="AC43" s="83">
        <f t="shared" si="1"/>
        <v>0</v>
      </c>
      <c r="AD43" s="26"/>
      <c r="AE43" s="26"/>
      <c r="AF43" s="20">
        <v>24</v>
      </c>
      <c r="AG43" s="20" t="s">
        <v>1308</v>
      </c>
      <c r="AH43" s="20" t="s">
        <v>1200</v>
      </c>
      <c r="AI43" s="20">
        <v>12</v>
      </c>
      <c r="AJ43" s="20" t="s">
        <v>1056</v>
      </c>
      <c r="AK43" s="83">
        <v>24</v>
      </c>
      <c r="AL43" s="83">
        <v>1400</v>
      </c>
      <c r="AM43" s="83">
        <f>IFERROR(VLOOKUP(AJ43,入力表リスト!$A$3:$B$82,2,FALSE),0)</f>
        <v>47</v>
      </c>
      <c r="AN43" s="83">
        <f t="shared" si="11"/>
        <v>1579.2</v>
      </c>
      <c r="AO43" s="83">
        <f t="shared" si="2"/>
        <v>47376</v>
      </c>
      <c r="AP43" s="26"/>
      <c r="AQ43" s="26"/>
      <c r="AR43" s="83">
        <f t="shared" si="12"/>
        <v>1579.2</v>
      </c>
      <c r="AS43" s="83">
        <f t="shared" si="3"/>
        <v>47376</v>
      </c>
      <c r="AT43" s="20"/>
      <c r="AU43" s="95"/>
      <c r="AV43" s="95">
        <f t="shared" si="4"/>
        <v>1400</v>
      </c>
      <c r="AW43" s="95"/>
      <c r="AX43" s="95">
        <f t="shared" si="13"/>
        <v>0</v>
      </c>
      <c r="AY43" s="95">
        <f t="shared" si="14"/>
        <v>0</v>
      </c>
      <c r="AZ43" s="95">
        <f t="shared" si="5"/>
        <v>1579.2</v>
      </c>
      <c r="BA43" s="95">
        <f t="shared" si="6"/>
        <v>47376</v>
      </c>
      <c r="BB43" s="83"/>
      <c r="BC43" s="83"/>
      <c r="BD43" s="83"/>
      <c r="BE43" s="83">
        <f t="shared" si="15"/>
        <v>0</v>
      </c>
      <c r="BG43" s="58">
        <f t="shared" si="7"/>
        <v>24</v>
      </c>
      <c r="BH43" s="58">
        <f t="shared" si="8"/>
        <v>24</v>
      </c>
    </row>
    <row r="44" spans="1:60" ht="18" customHeight="1" x14ac:dyDescent="0.45">
      <c r="A44" s="64"/>
      <c r="B44" s="20">
        <v>30</v>
      </c>
      <c r="C44" s="20"/>
      <c r="D44" s="20" t="s">
        <v>851</v>
      </c>
      <c r="E44" s="19" t="s">
        <v>850</v>
      </c>
      <c r="F44" s="2" t="s">
        <v>1092</v>
      </c>
      <c r="G44" s="19" t="s">
        <v>1096</v>
      </c>
      <c r="H44" s="24"/>
      <c r="I44" s="24"/>
      <c r="J44" s="24"/>
      <c r="K44" s="24"/>
      <c r="L44" s="24"/>
      <c r="M44" s="24"/>
      <c r="N44" s="24"/>
      <c r="O44" s="83">
        <f>IFERROR(VLOOKUP(L44,入力表リスト!$A$3:$B$82,2,FALSE),0)</f>
        <v>0</v>
      </c>
      <c r="P44" s="83">
        <f t="shared" si="9"/>
        <v>0</v>
      </c>
      <c r="Q44" s="83">
        <f t="shared" si="0"/>
        <v>0</v>
      </c>
      <c r="R44" s="26"/>
      <c r="S44" s="26"/>
      <c r="T44" s="20"/>
      <c r="U44" s="24"/>
      <c r="V44" s="24"/>
      <c r="W44" s="24"/>
      <c r="X44" s="24"/>
      <c r="Y44" s="24"/>
      <c r="Z44" s="83"/>
      <c r="AA44" s="83">
        <f>IFERROR(VLOOKUP(X44,入力表リスト!$A$3:$B$82,2,FALSE),0)</f>
        <v>0</v>
      </c>
      <c r="AB44" s="83">
        <f t="shared" si="10"/>
        <v>0</v>
      </c>
      <c r="AC44" s="83">
        <f t="shared" si="1"/>
        <v>0</v>
      </c>
      <c r="AD44" s="26"/>
      <c r="AE44" s="26"/>
      <c r="AF44" s="20">
        <v>4</v>
      </c>
      <c r="AG44" s="20" t="s">
        <v>1097</v>
      </c>
      <c r="AH44" s="20" t="s">
        <v>1212</v>
      </c>
      <c r="AI44" s="20">
        <v>4</v>
      </c>
      <c r="AJ44" s="20" t="s">
        <v>1137</v>
      </c>
      <c r="AK44" s="83">
        <v>4</v>
      </c>
      <c r="AL44" s="83">
        <v>1400</v>
      </c>
      <c r="AM44" s="83">
        <f>IFERROR(VLOOKUP(AJ44,入力表リスト!$A$3:$B$82,2,FALSE),0)</f>
        <v>0</v>
      </c>
      <c r="AN44" s="83">
        <f t="shared" si="11"/>
        <v>0</v>
      </c>
      <c r="AO44" s="83">
        <f t="shared" si="2"/>
        <v>0</v>
      </c>
      <c r="AP44" s="123" t="s">
        <v>1159</v>
      </c>
      <c r="AQ44" s="26"/>
      <c r="AR44" s="83">
        <f t="shared" si="12"/>
        <v>0</v>
      </c>
      <c r="AS44" s="83">
        <f t="shared" si="3"/>
        <v>0</v>
      </c>
      <c r="AT44" s="20"/>
      <c r="AU44" s="95"/>
      <c r="AV44" s="95">
        <f t="shared" si="4"/>
        <v>1400</v>
      </c>
      <c r="AW44" s="95"/>
      <c r="AX44" s="95">
        <f t="shared" si="13"/>
        <v>0</v>
      </c>
      <c r="AY44" s="95">
        <f t="shared" si="14"/>
        <v>0</v>
      </c>
      <c r="AZ44" s="95">
        <f t="shared" si="5"/>
        <v>0</v>
      </c>
      <c r="BA44" s="95">
        <f t="shared" si="6"/>
        <v>0</v>
      </c>
      <c r="BB44" s="83"/>
      <c r="BC44" s="83"/>
      <c r="BD44" s="83"/>
      <c r="BE44" s="83">
        <f t="shared" si="15"/>
        <v>0</v>
      </c>
      <c r="BG44" s="58">
        <f t="shared" si="7"/>
        <v>4</v>
      </c>
      <c r="BH44" s="58">
        <f t="shared" si="8"/>
        <v>4</v>
      </c>
    </row>
    <row r="45" spans="1:60" ht="18" customHeight="1" x14ac:dyDescent="0.45">
      <c r="A45" s="64"/>
      <c r="B45" s="20">
        <v>31</v>
      </c>
      <c r="C45" s="84"/>
      <c r="D45" s="20" t="s">
        <v>851</v>
      </c>
      <c r="E45" s="19" t="s">
        <v>850</v>
      </c>
      <c r="F45" s="2" t="s">
        <v>1092</v>
      </c>
      <c r="G45" s="19" t="s">
        <v>1096</v>
      </c>
      <c r="H45" s="24"/>
      <c r="I45" s="24"/>
      <c r="J45" s="24"/>
      <c r="K45" s="24"/>
      <c r="L45" s="24"/>
      <c r="M45" s="24"/>
      <c r="N45" s="24"/>
      <c r="O45" s="83">
        <f>IFERROR(VLOOKUP(L45,入力表リスト!$A$3:$B$82,2,FALSE),0)</f>
        <v>0</v>
      </c>
      <c r="P45" s="83">
        <f t="shared" si="9"/>
        <v>0</v>
      </c>
      <c r="Q45" s="83">
        <f t="shared" si="0"/>
        <v>0</v>
      </c>
      <c r="R45" s="26"/>
      <c r="S45" s="26"/>
      <c r="T45" s="20"/>
      <c r="U45" s="24"/>
      <c r="V45" s="24"/>
      <c r="W45" s="24"/>
      <c r="X45" s="24"/>
      <c r="Y45" s="24"/>
      <c r="Z45" s="83"/>
      <c r="AA45" s="83">
        <f>IFERROR(VLOOKUP(X45,入力表リスト!$A$3:$B$82,2,FALSE),0)</f>
        <v>0</v>
      </c>
      <c r="AB45" s="83">
        <f t="shared" si="10"/>
        <v>0</v>
      </c>
      <c r="AC45" s="83">
        <f t="shared" si="1"/>
        <v>0</v>
      </c>
      <c r="AD45" s="26"/>
      <c r="AE45" s="26"/>
      <c r="AF45" s="20">
        <v>2</v>
      </c>
      <c r="AG45" s="20" t="s">
        <v>1138</v>
      </c>
      <c r="AH45" s="20" t="s">
        <v>1204</v>
      </c>
      <c r="AI45" s="20">
        <v>2</v>
      </c>
      <c r="AJ45" s="20" t="s">
        <v>1094</v>
      </c>
      <c r="AK45" s="83">
        <v>2</v>
      </c>
      <c r="AL45" s="83">
        <v>1400</v>
      </c>
      <c r="AM45" s="83">
        <f>IFERROR(VLOOKUP(AJ45,入力表リスト!$A$3:$B$82,2,FALSE),0)</f>
        <v>60</v>
      </c>
      <c r="AN45" s="83">
        <f t="shared" si="11"/>
        <v>168</v>
      </c>
      <c r="AO45" s="83">
        <f t="shared" si="2"/>
        <v>5040</v>
      </c>
      <c r="AP45" s="26" t="s">
        <v>1095</v>
      </c>
      <c r="AQ45" s="26"/>
      <c r="AR45" s="83">
        <f t="shared" si="12"/>
        <v>168</v>
      </c>
      <c r="AS45" s="83">
        <f t="shared" si="3"/>
        <v>5040</v>
      </c>
      <c r="AT45" s="20"/>
      <c r="AU45" s="95"/>
      <c r="AV45" s="95">
        <f t="shared" si="4"/>
        <v>1400</v>
      </c>
      <c r="AW45" s="95"/>
      <c r="AX45" s="95">
        <f t="shared" si="13"/>
        <v>0</v>
      </c>
      <c r="AY45" s="95">
        <f t="shared" si="14"/>
        <v>0</v>
      </c>
      <c r="AZ45" s="95">
        <f t="shared" si="5"/>
        <v>168</v>
      </c>
      <c r="BA45" s="95">
        <f t="shared" si="6"/>
        <v>5040</v>
      </c>
      <c r="BB45" s="83"/>
      <c r="BC45" s="83"/>
      <c r="BD45" s="83"/>
      <c r="BE45" s="83">
        <f t="shared" si="15"/>
        <v>0</v>
      </c>
      <c r="BG45" s="58">
        <f t="shared" si="7"/>
        <v>2</v>
      </c>
      <c r="BH45" s="58">
        <f t="shared" si="8"/>
        <v>2</v>
      </c>
    </row>
    <row r="46" spans="1:60" x14ac:dyDescent="0.45">
      <c r="A46" s="64"/>
      <c r="B46" s="20">
        <v>32</v>
      </c>
      <c r="C46" s="84"/>
      <c r="D46" s="20" t="s">
        <v>851</v>
      </c>
      <c r="E46" s="19" t="s">
        <v>850</v>
      </c>
      <c r="F46" s="2" t="s">
        <v>1092</v>
      </c>
      <c r="G46" s="19" t="s">
        <v>1098</v>
      </c>
      <c r="H46" s="24"/>
      <c r="I46" s="24"/>
      <c r="J46" s="24"/>
      <c r="K46" s="24"/>
      <c r="L46" s="24"/>
      <c r="M46" s="24"/>
      <c r="N46" s="24"/>
      <c r="O46" s="83">
        <f>IFERROR(VLOOKUP(L46,入力表リスト!$A$3:$B$82,2,FALSE),0)</f>
        <v>0</v>
      </c>
      <c r="P46" s="83">
        <f t="shared" si="9"/>
        <v>0</v>
      </c>
      <c r="Q46" s="83">
        <f t="shared" si="0"/>
        <v>0</v>
      </c>
      <c r="R46" s="26"/>
      <c r="S46" s="26"/>
      <c r="T46" s="20"/>
      <c r="U46" s="24"/>
      <c r="V46" s="24"/>
      <c r="W46" s="24"/>
      <c r="X46" s="24"/>
      <c r="Y46" s="24"/>
      <c r="Z46" s="83"/>
      <c r="AA46" s="83">
        <f>IFERROR(VLOOKUP(X46,入力表リスト!$A$3:$B$82,2,FALSE),0)</f>
        <v>0</v>
      </c>
      <c r="AB46" s="83">
        <f t="shared" si="10"/>
        <v>0</v>
      </c>
      <c r="AC46" s="83">
        <f t="shared" si="1"/>
        <v>0</v>
      </c>
      <c r="AD46" s="26"/>
      <c r="AE46" s="26"/>
      <c r="AF46" s="20">
        <v>24</v>
      </c>
      <c r="AG46" s="20" t="s">
        <v>1308</v>
      </c>
      <c r="AH46" s="20" t="s">
        <v>1200</v>
      </c>
      <c r="AI46" s="20">
        <v>12</v>
      </c>
      <c r="AJ46" s="20" t="s">
        <v>1056</v>
      </c>
      <c r="AK46" s="83">
        <v>24</v>
      </c>
      <c r="AL46" s="83">
        <v>1400</v>
      </c>
      <c r="AM46" s="83">
        <f>IFERROR(VLOOKUP(AJ46,入力表リスト!$A$3:$B$82,2,FALSE),0)</f>
        <v>47</v>
      </c>
      <c r="AN46" s="83">
        <f t="shared" si="11"/>
        <v>1579.2</v>
      </c>
      <c r="AO46" s="83">
        <f t="shared" si="2"/>
        <v>47376</v>
      </c>
      <c r="AP46" s="26"/>
      <c r="AQ46" s="26"/>
      <c r="AR46" s="83">
        <f t="shared" si="12"/>
        <v>1579.2</v>
      </c>
      <c r="AS46" s="83">
        <f t="shared" si="3"/>
        <v>47376</v>
      </c>
      <c r="AT46" s="20"/>
      <c r="AU46" s="95"/>
      <c r="AV46" s="95">
        <f t="shared" si="4"/>
        <v>1400</v>
      </c>
      <c r="AW46" s="95"/>
      <c r="AX46" s="95">
        <f t="shared" si="13"/>
        <v>0</v>
      </c>
      <c r="AY46" s="95">
        <f t="shared" si="14"/>
        <v>0</v>
      </c>
      <c r="AZ46" s="95">
        <f t="shared" si="5"/>
        <v>1579.2</v>
      </c>
      <c r="BA46" s="95">
        <f t="shared" si="6"/>
        <v>47376</v>
      </c>
      <c r="BB46" s="83"/>
      <c r="BC46" s="83"/>
      <c r="BD46" s="83"/>
      <c r="BE46" s="83">
        <f t="shared" si="15"/>
        <v>0</v>
      </c>
      <c r="BG46" s="58">
        <f t="shared" si="7"/>
        <v>24</v>
      </c>
      <c r="BH46" s="58">
        <f t="shared" si="8"/>
        <v>24</v>
      </c>
    </row>
    <row r="47" spans="1:60" x14ac:dyDescent="0.45">
      <c r="A47" s="64"/>
      <c r="B47" s="20">
        <v>33</v>
      </c>
      <c r="C47" s="84"/>
      <c r="D47" s="20" t="s">
        <v>851</v>
      </c>
      <c r="E47" s="19" t="s">
        <v>850</v>
      </c>
      <c r="F47" s="2" t="s">
        <v>1092</v>
      </c>
      <c r="G47" s="19" t="s">
        <v>1098</v>
      </c>
      <c r="H47" s="24"/>
      <c r="I47" s="24"/>
      <c r="J47" s="24"/>
      <c r="K47" s="24"/>
      <c r="L47" s="24"/>
      <c r="M47" s="24"/>
      <c r="N47" s="24"/>
      <c r="O47" s="83">
        <f>IFERROR(VLOOKUP(L47,入力表リスト!$A$3:$B$82,2,FALSE),0)</f>
        <v>0</v>
      </c>
      <c r="P47" s="83">
        <f t="shared" si="9"/>
        <v>0</v>
      </c>
      <c r="Q47" s="83">
        <f t="shared" ref="Q47:Q78" si="16">P47*$AY$10</f>
        <v>0</v>
      </c>
      <c r="R47" s="26"/>
      <c r="S47" s="26"/>
      <c r="T47" s="20"/>
      <c r="U47" s="24"/>
      <c r="V47" s="24"/>
      <c r="W47" s="24"/>
      <c r="X47" s="24"/>
      <c r="Y47" s="24"/>
      <c r="Z47" s="83"/>
      <c r="AA47" s="83">
        <f>IFERROR(VLOOKUP(X47,入力表リスト!$A$3:$B$82,2,FALSE),0)</f>
        <v>0</v>
      </c>
      <c r="AB47" s="83">
        <f t="shared" si="10"/>
        <v>0</v>
      </c>
      <c r="AC47" s="83">
        <f t="shared" ref="AC47:AC78" si="17">AB47*$AY$10</f>
        <v>0</v>
      </c>
      <c r="AD47" s="26"/>
      <c r="AE47" s="26"/>
      <c r="AF47" s="20">
        <v>4</v>
      </c>
      <c r="AG47" s="20" t="s">
        <v>1097</v>
      </c>
      <c r="AH47" s="20" t="s">
        <v>1212</v>
      </c>
      <c r="AI47" s="20">
        <v>4</v>
      </c>
      <c r="AJ47" s="20" t="s">
        <v>1137</v>
      </c>
      <c r="AK47" s="83">
        <v>4</v>
      </c>
      <c r="AL47" s="83">
        <v>1400</v>
      </c>
      <c r="AM47" s="83">
        <f>IFERROR(VLOOKUP(AJ47,入力表リスト!$A$3:$B$82,2,FALSE),0)</f>
        <v>0</v>
      </c>
      <c r="AN47" s="83">
        <f t="shared" si="11"/>
        <v>0</v>
      </c>
      <c r="AO47" s="83">
        <f t="shared" ref="AO47:AO78" si="18">AN47*$AY$10</f>
        <v>0</v>
      </c>
      <c r="AP47" s="123" t="s">
        <v>1159</v>
      </c>
      <c r="AQ47" s="26"/>
      <c r="AR47" s="83">
        <f t="shared" si="12"/>
        <v>0</v>
      </c>
      <c r="AS47" s="83">
        <f t="shared" ref="AS47:AS78" si="19">AR47*$AY$10</f>
        <v>0</v>
      </c>
      <c r="AT47" s="20"/>
      <c r="AU47" s="95"/>
      <c r="AV47" s="95">
        <f t="shared" ref="AV47:AV78" si="20">N47+Z47+AL47</f>
        <v>1400</v>
      </c>
      <c r="AW47" s="95"/>
      <c r="AX47" s="95">
        <f t="shared" si="13"/>
        <v>0</v>
      </c>
      <c r="AY47" s="95">
        <f t="shared" si="14"/>
        <v>0</v>
      </c>
      <c r="AZ47" s="95">
        <f t="shared" ref="AZ47:AZ78" si="21">P47+AB47+AN47-AX47</f>
        <v>0</v>
      </c>
      <c r="BA47" s="95">
        <f t="shared" ref="BA47:BA78" si="22">Q47+AC47+AO47-AY47</f>
        <v>0</v>
      </c>
      <c r="BB47" s="83"/>
      <c r="BC47" s="83"/>
      <c r="BD47" s="83"/>
      <c r="BE47" s="83">
        <f t="shared" si="15"/>
        <v>0</v>
      </c>
      <c r="BG47" s="58">
        <f t="shared" ref="BG47:BG78" si="23">SUM(H47,T47,AF47)</f>
        <v>4</v>
      </c>
      <c r="BH47" s="58">
        <f t="shared" ref="BH47:BH78" si="24">SUM(M47,Y47,AK47)</f>
        <v>4</v>
      </c>
    </row>
    <row r="48" spans="1:60" x14ac:dyDescent="0.45">
      <c r="A48" s="64"/>
      <c r="B48" s="20">
        <v>34</v>
      </c>
      <c r="C48" s="20"/>
      <c r="D48" s="20" t="s">
        <v>851</v>
      </c>
      <c r="E48" s="19" t="s">
        <v>850</v>
      </c>
      <c r="F48" s="2" t="s">
        <v>1092</v>
      </c>
      <c r="G48" s="19" t="s">
        <v>1098</v>
      </c>
      <c r="H48" s="24"/>
      <c r="I48" s="24"/>
      <c r="J48" s="24"/>
      <c r="K48" s="24"/>
      <c r="L48" s="24"/>
      <c r="M48" s="24"/>
      <c r="N48" s="24"/>
      <c r="O48" s="83">
        <f>IFERROR(VLOOKUP(L48,入力表リスト!$A$3:$B$82,2,FALSE),0)</f>
        <v>0</v>
      </c>
      <c r="P48" s="83">
        <f t="shared" si="9"/>
        <v>0</v>
      </c>
      <c r="Q48" s="83">
        <f t="shared" si="16"/>
        <v>0</v>
      </c>
      <c r="R48" s="26"/>
      <c r="S48" s="26"/>
      <c r="T48" s="20"/>
      <c r="U48" s="24"/>
      <c r="V48" s="24"/>
      <c r="W48" s="24"/>
      <c r="X48" s="24"/>
      <c r="Y48" s="24"/>
      <c r="Z48" s="83"/>
      <c r="AA48" s="83">
        <f>IFERROR(VLOOKUP(X48,入力表リスト!$A$3:$B$82,2,FALSE),0)</f>
        <v>0</v>
      </c>
      <c r="AB48" s="83">
        <f t="shared" si="10"/>
        <v>0</v>
      </c>
      <c r="AC48" s="83">
        <f t="shared" si="17"/>
        <v>0</v>
      </c>
      <c r="AD48" s="26"/>
      <c r="AE48" s="26"/>
      <c r="AF48" s="20">
        <v>2</v>
      </c>
      <c r="AG48" s="20" t="s">
        <v>1138</v>
      </c>
      <c r="AH48" s="20" t="s">
        <v>1204</v>
      </c>
      <c r="AI48" s="20">
        <v>2</v>
      </c>
      <c r="AJ48" s="20" t="s">
        <v>1094</v>
      </c>
      <c r="AK48" s="83">
        <v>2</v>
      </c>
      <c r="AL48" s="83">
        <v>1400</v>
      </c>
      <c r="AM48" s="83">
        <f>IFERROR(VLOOKUP(AJ48,入力表リスト!$A$3:$B$82,2,FALSE),0)</f>
        <v>60</v>
      </c>
      <c r="AN48" s="83">
        <f t="shared" si="11"/>
        <v>168</v>
      </c>
      <c r="AO48" s="83">
        <f t="shared" si="18"/>
        <v>5040</v>
      </c>
      <c r="AP48" s="26" t="s">
        <v>1095</v>
      </c>
      <c r="AQ48" s="26"/>
      <c r="AR48" s="83">
        <f t="shared" si="12"/>
        <v>168</v>
      </c>
      <c r="AS48" s="83">
        <f t="shared" si="19"/>
        <v>5040</v>
      </c>
      <c r="AT48" s="20"/>
      <c r="AU48" s="95"/>
      <c r="AV48" s="95">
        <f t="shared" si="20"/>
        <v>1400</v>
      </c>
      <c r="AW48" s="95"/>
      <c r="AX48" s="95">
        <f t="shared" si="13"/>
        <v>0</v>
      </c>
      <c r="AY48" s="95">
        <f t="shared" si="14"/>
        <v>0</v>
      </c>
      <c r="AZ48" s="95">
        <f t="shared" si="21"/>
        <v>168</v>
      </c>
      <c r="BA48" s="95">
        <f t="shared" si="22"/>
        <v>5040</v>
      </c>
      <c r="BB48" s="83"/>
      <c r="BC48" s="83"/>
      <c r="BD48" s="83"/>
      <c r="BE48" s="83">
        <f t="shared" si="15"/>
        <v>0</v>
      </c>
      <c r="BG48" s="58">
        <f t="shared" si="23"/>
        <v>2</v>
      </c>
      <c r="BH48" s="58">
        <f t="shared" si="24"/>
        <v>2</v>
      </c>
    </row>
    <row r="49" spans="1:60" x14ac:dyDescent="0.45">
      <c r="A49" s="64"/>
      <c r="B49" s="20">
        <v>35</v>
      </c>
      <c r="C49" s="20"/>
      <c r="D49" s="20" t="s">
        <v>851</v>
      </c>
      <c r="E49" s="19" t="s">
        <v>850</v>
      </c>
      <c r="F49" s="2" t="s">
        <v>1092</v>
      </c>
      <c r="G49" s="19" t="s">
        <v>1099</v>
      </c>
      <c r="H49" s="24"/>
      <c r="I49" s="24"/>
      <c r="J49" s="24"/>
      <c r="K49" s="24"/>
      <c r="L49" s="24"/>
      <c r="M49" s="24"/>
      <c r="N49" s="24"/>
      <c r="O49" s="83">
        <f>IFERROR(VLOOKUP(L49,入力表リスト!$A$3:$B$82,2,FALSE),0)</f>
        <v>0</v>
      </c>
      <c r="P49" s="83">
        <f t="shared" si="9"/>
        <v>0</v>
      </c>
      <c r="Q49" s="83">
        <f t="shared" si="16"/>
        <v>0</v>
      </c>
      <c r="R49" s="26"/>
      <c r="S49" s="26"/>
      <c r="T49" s="20"/>
      <c r="U49" s="24"/>
      <c r="V49" s="24"/>
      <c r="W49" s="24"/>
      <c r="X49" s="24"/>
      <c r="Y49" s="24"/>
      <c r="Z49" s="83"/>
      <c r="AA49" s="83">
        <f>IFERROR(VLOOKUP(X49,入力表リスト!$A$3:$B$82,2,FALSE),0)</f>
        <v>0</v>
      </c>
      <c r="AB49" s="83">
        <f t="shared" si="10"/>
        <v>0</v>
      </c>
      <c r="AC49" s="83">
        <f t="shared" si="17"/>
        <v>0</v>
      </c>
      <c r="AD49" s="26"/>
      <c r="AE49" s="26"/>
      <c r="AF49" s="20">
        <v>12</v>
      </c>
      <c r="AG49" s="20" t="s">
        <v>1308</v>
      </c>
      <c r="AH49" s="20" t="s">
        <v>1200</v>
      </c>
      <c r="AI49" s="20">
        <v>6</v>
      </c>
      <c r="AJ49" s="20" t="s">
        <v>1056</v>
      </c>
      <c r="AK49" s="83">
        <v>12</v>
      </c>
      <c r="AL49" s="83">
        <v>700</v>
      </c>
      <c r="AM49" s="83">
        <f>IFERROR(VLOOKUP(AJ49,入力表リスト!$A$3:$B$82,2,FALSE),0)</f>
        <v>47</v>
      </c>
      <c r="AN49" s="83">
        <f t="shared" si="11"/>
        <v>394.8</v>
      </c>
      <c r="AO49" s="83">
        <f t="shared" si="18"/>
        <v>11844</v>
      </c>
      <c r="AP49" s="26"/>
      <c r="AQ49" s="26"/>
      <c r="AR49" s="83">
        <f t="shared" si="12"/>
        <v>394.8</v>
      </c>
      <c r="AS49" s="83">
        <f t="shared" si="19"/>
        <v>11844</v>
      </c>
      <c r="AT49" s="20"/>
      <c r="AU49" s="95"/>
      <c r="AV49" s="95">
        <f t="shared" si="20"/>
        <v>700</v>
      </c>
      <c r="AW49" s="95"/>
      <c r="AX49" s="95">
        <f t="shared" si="13"/>
        <v>0</v>
      </c>
      <c r="AY49" s="95">
        <f t="shared" si="14"/>
        <v>0</v>
      </c>
      <c r="AZ49" s="95">
        <f t="shared" si="21"/>
        <v>394.8</v>
      </c>
      <c r="BA49" s="95">
        <f t="shared" si="22"/>
        <v>11844</v>
      </c>
      <c r="BB49" s="83"/>
      <c r="BC49" s="83"/>
      <c r="BD49" s="83"/>
      <c r="BE49" s="83">
        <f t="shared" si="15"/>
        <v>0</v>
      </c>
      <c r="BG49" s="58">
        <f t="shared" si="23"/>
        <v>12</v>
      </c>
      <c r="BH49" s="58">
        <f t="shared" si="24"/>
        <v>12</v>
      </c>
    </row>
    <row r="50" spans="1:60" x14ac:dyDescent="0.45">
      <c r="A50" s="64"/>
      <c r="B50" s="20">
        <v>36</v>
      </c>
      <c r="C50" s="20"/>
      <c r="D50" s="20" t="s">
        <v>851</v>
      </c>
      <c r="E50" s="19" t="s">
        <v>850</v>
      </c>
      <c r="F50" s="2" t="s">
        <v>1092</v>
      </c>
      <c r="G50" s="19" t="s">
        <v>1099</v>
      </c>
      <c r="H50" s="24"/>
      <c r="I50" s="24"/>
      <c r="J50" s="24"/>
      <c r="K50" s="24"/>
      <c r="L50" s="24"/>
      <c r="M50" s="24"/>
      <c r="N50" s="24"/>
      <c r="O50" s="83">
        <f>IFERROR(VLOOKUP(L50,入力表リスト!$A$3:$B$82,2,FALSE),0)</f>
        <v>0</v>
      </c>
      <c r="P50" s="83">
        <f t="shared" si="9"/>
        <v>0</v>
      </c>
      <c r="Q50" s="83">
        <f t="shared" si="16"/>
        <v>0</v>
      </c>
      <c r="R50" s="26"/>
      <c r="S50" s="26"/>
      <c r="T50" s="20"/>
      <c r="U50" s="24"/>
      <c r="V50" s="24"/>
      <c r="W50" s="24"/>
      <c r="X50" s="24"/>
      <c r="Y50" s="24"/>
      <c r="Z50" s="83"/>
      <c r="AA50" s="83">
        <f>IFERROR(VLOOKUP(X50,入力表リスト!$A$3:$B$82,2,FALSE),0)</f>
        <v>0</v>
      </c>
      <c r="AB50" s="83">
        <f t="shared" si="10"/>
        <v>0</v>
      </c>
      <c r="AC50" s="83">
        <f t="shared" si="17"/>
        <v>0</v>
      </c>
      <c r="AD50" s="26"/>
      <c r="AE50" s="26"/>
      <c r="AF50" s="20">
        <v>2</v>
      </c>
      <c r="AG50" s="20" t="s">
        <v>1097</v>
      </c>
      <c r="AH50" s="20" t="s">
        <v>1212</v>
      </c>
      <c r="AI50" s="20">
        <v>2</v>
      </c>
      <c r="AJ50" s="20" t="s">
        <v>1137</v>
      </c>
      <c r="AK50" s="83">
        <v>2</v>
      </c>
      <c r="AL50" s="83">
        <v>700</v>
      </c>
      <c r="AM50" s="83">
        <f>IFERROR(VLOOKUP(AJ50,入力表リスト!$A$3:$B$82,2,FALSE),0)</f>
        <v>0</v>
      </c>
      <c r="AN50" s="83">
        <f t="shared" si="11"/>
        <v>0</v>
      </c>
      <c r="AO50" s="83">
        <f t="shared" si="18"/>
        <v>0</v>
      </c>
      <c r="AP50" s="123" t="s">
        <v>1159</v>
      </c>
      <c r="AQ50" s="26"/>
      <c r="AR50" s="83">
        <f t="shared" si="12"/>
        <v>0</v>
      </c>
      <c r="AS50" s="83">
        <f t="shared" si="19"/>
        <v>0</v>
      </c>
      <c r="AT50" s="20"/>
      <c r="AU50" s="95"/>
      <c r="AV50" s="95">
        <f t="shared" si="20"/>
        <v>700</v>
      </c>
      <c r="AW50" s="95"/>
      <c r="AX50" s="95">
        <f t="shared" si="13"/>
        <v>0</v>
      </c>
      <c r="AY50" s="95">
        <f t="shared" si="14"/>
        <v>0</v>
      </c>
      <c r="AZ50" s="95">
        <f t="shared" si="21"/>
        <v>0</v>
      </c>
      <c r="BA50" s="95">
        <f t="shared" si="22"/>
        <v>0</v>
      </c>
      <c r="BB50" s="83"/>
      <c r="BC50" s="83"/>
      <c r="BD50" s="83"/>
      <c r="BE50" s="83">
        <f t="shared" si="15"/>
        <v>0</v>
      </c>
      <c r="BG50" s="58">
        <f t="shared" si="23"/>
        <v>2</v>
      </c>
      <c r="BH50" s="58">
        <f t="shared" si="24"/>
        <v>2</v>
      </c>
    </row>
    <row r="51" spans="1:60" x14ac:dyDescent="0.45">
      <c r="A51" s="64"/>
      <c r="B51" s="20">
        <v>37</v>
      </c>
      <c r="C51" s="20"/>
      <c r="D51" s="20" t="s">
        <v>851</v>
      </c>
      <c r="E51" s="19" t="s">
        <v>850</v>
      </c>
      <c r="F51" s="2" t="s">
        <v>1092</v>
      </c>
      <c r="G51" s="19" t="s">
        <v>1099</v>
      </c>
      <c r="H51" s="24"/>
      <c r="I51" s="24"/>
      <c r="J51" s="24"/>
      <c r="K51" s="24"/>
      <c r="L51" s="24"/>
      <c r="M51" s="24"/>
      <c r="N51" s="24"/>
      <c r="O51" s="83">
        <f>IFERROR(VLOOKUP(L51,入力表リスト!$A$3:$B$82,2,FALSE),0)</f>
        <v>0</v>
      </c>
      <c r="P51" s="83">
        <f t="shared" si="9"/>
        <v>0</v>
      </c>
      <c r="Q51" s="83">
        <f t="shared" si="16"/>
        <v>0</v>
      </c>
      <c r="R51" s="26"/>
      <c r="S51" s="26"/>
      <c r="T51" s="20"/>
      <c r="U51" s="24"/>
      <c r="V51" s="24"/>
      <c r="W51" s="24"/>
      <c r="X51" s="24"/>
      <c r="Y51" s="24"/>
      <c r="Z51" s="83"/>
      <c r="AA51" s="83">
        <f>IFERROR(VLOOKUP(X51,入力表リスト!$A$3:$B$82,2,FALSE),0)</f>
        <v>0</v>
      </c>
      <c r="AB51" s="83">
        <f t="shared" si="10"/>
        <v>0</v>
      </c>
      <c r="AC51" s="83">
        <f t="shared" si="17"/>
        <v>0</v>
      </c>
      <c r="AD51" s="26"/>
      <c r="AE51" s="26"/>
      <c r="AF51" s="20">
        <v>1</v>
      </c>
      <c r="AG51" s="20" t="s">
        <v>1138</v>
      </c>
      <c r="AH51" s="20" t="s">
        <v>1204</v>
      </c>
      <c r="AI51" s="20">
        <v>1</v>
      </c>
      <c r="AJ51" s="20" t="s">
        <v>1094</v>
      </c>
      <c r="AK51" s="83">
        <v>1</v>
      </c>
      <c r="AL51" s="83">
        <v>700</v>
      </c>
      <c r="AM51" s="83">
        <f>IFERROR(VLOOKUP(AJ51,入力表リスト!$A$3:$B$82,2,FALSE),0)</f>
        <v>60</v>
      </c>
      <c r="AN51" s="83">
        <f t="shared" si="11"/>
        <v>42</v>
      </c>
      <c r="AO51" s="83">
        <f t="shared" si="18"/>
        <v>1260</v>
      </c>
      <c r="AP51" s="26" t="s">
        <v>1095</v>
      </c>
      <c r="AQ51" s="26"/>
      <c r="AR51" s="83">
        <f t="shared" si="12"/>
        <v>42</v>
      </c>
      <c r="AS51" s="83">
        <f t="shared" si="19"/>
        <v>1260</v>
      </c>
      <c r="AT51" s="20"/>
      <c r="AU51" s="95"/>
      <c r="AV51" s="95">
        <f t="shared" si="20"/>
        <v>700</v>
      </c>
      <c r="AW51" s="95"/>
      <c r="AX51" s="95">
        <f t="shared" si="13"/>
        <v>0</v>
      </c>
      <c r="AY51" s="95">
        <f t="shared" si="14"/>
        <v>0</v>
      </c>
      <c r="AZ51" s="95">
        <f t="shared" si="21"/>
        <v>42</v>
      </c>
      <c r="BA51" s="95">
        <f t="shared" si="22"/>
        <v>1260</v>
      </c>
      <c r="BB51" s="83"/>
      <c r="BC51" s="83"/>
      <c r="BD51" s="83"/>
      <c r="BE51" s="83">
        <f t="shared" si="15"/>
        <v>0</v>
      </c>
      <c r="BG51" s="58">
        <f t="shared" si="23"/>
        <v>1</v>
      </c>
      <c r="BH51" s="58">
        <f t="shared" si="24"/>
        <v>1</v>
      </c>
    </row>
    <row r="52" spans="1:60" x14ac:dyDescent="0.45">
      <c r="A52" s="64"/>
      <c r="B52" s="20">
        <v>38</v>
      </c>
      <c r="C52" s="20"/>
      <c r="D52" s="20" t="s">
        <v>851</v>
      </c>
      <c r="E52" s="19" t="s">
        <v>850</v>
      </c>
      <c r="F52" s="2" t="s">
        <v>1092</v>
      </c>
      <c r="G52" s="19" t="s">
        <v>1100</v>
      </c>
      <c r="H52" s="24"/>
      <c r="I52" s="24"/>
      <c r="J52" s="24"/>
      <c r="K52" s="24"/>
      <c r="L52" s="24"/>
      <c r="M52" s="24"/>
      <c r="N52" s="24"/>
      <c r="O52" s="83">
        <f>IFERROR(VLOOKUP(L52,入力表リスト!$A$3:$B$82,2,FALSE),0)</f>
        <v>0</v>
      </c>
      <c r="P52" s="83">
        <f t="shared" si="9"/>
        <v>0</v>
      </c>
      <c r="Q52" s="83">
        <f t="shared" si="16"/>
        <v>0</v>
      </c>
      <c r="R52" s="26"/>
      <c r="S52" s="26"/>
      <c r="T52" s="20"/>
      <c r="U52" s="24"/>
      <c r="V52" s="24"/>
      <c r="W52" s="24"/>
      <c r="X52" s="24"/>
      <c r="Y52" s="24"/>
      <c r="Z52" s="83"/>
      <c r="AA52" s="83">
        <f>IFERROR(VLOOKUP(X52,入力表リスト!$A$3:$B$82,2,FALSE),0)</f>
        <v>0</v>
      </c>
      <c r="AB52" s="83">
        <f t="shared" si="10"/>
        <v>0</v>
      </c>
      <c r="AC52" s="83">
        <f t="shared" si="17"/>
        <v>0</v>
      </c>
      <c r="AD52" s="26"/>
      <c r="AE52" s="26"/>
      <c r="AF52" s="20">
        <v>12</v>
      </c>
      <c r="AG52" s="20" t="s">
        <v>1308</v>
      </c>
      <c r="AH52" s="20" t="s">
        <v>1200</v>
      </c>
      <c r="AI52" s="20">
        <v>6</v>
      </c>
      <c r="AJ52" s="20" t="s">
        <v>1056</v>
      </c>
      <c r="AK52" s="83">
        <v>12</v>
      </c>
      <c r="AL52" s="83">
        <v>700</v>
      </c>
      <c r="AM52" s="83">
        <f>IFERROR(VLOOKUP(AJ52,入力表リスト!$A$3:$B$82,2,FALSE),0)</f>
        <v>47</v>
      </c>
      <c r="AN52" s="83">
        <f t="shared" si="11"/>
        <v>394.8</v>
      </c>
      <c r="AO52" s="83">
        <f t="shared" si="18"/>
        <v>11844</v>
      </c>
      <c r="AP52" s="26"/>
      <c r="AQ52" s="26"/>
      <c r="AR52" s="83">
        <f t="shared" si="12"/>
        <v>394.8</v>
      </c>
      <c r="AS52" s="83">
        <f t="shared" si="19"/>
        <v>11844</v>
      </c>
      <c r="AT52" s="20"/>
      <c r="AU52" s="95"/>
      <c r="AV52" s="95">
        <f t="shared" si="20"/>
        <v>700</v>
      </c>
      <c r="AW52" s="95"/>
      <c r="AX52" s="95">
        <f t="shared" si="13"/>
        <v>0</v>
      </c>
      <c r="AY52" s="95">
        <f t="shared" si="14"/>
        <v>0</v>
      </c>
      <c r="AZ52" s="95">
        <f t="shared" si="21"/>
        <v>394.8</v>
      </c>
      <c r="BA52" s="95">
        <f t="shared" si="22"/>
        <v>11844</v>
      </c>
      <c r="BB52" s="83"/>
      <c r="BC52" s="83"/>
      <c r="BD52" s="83"/>
      <c r="BE52" s="83">
        <f t="shared" si="15"/>
        <v>0</v>
      </c>
      <c r="BG52" s="58">
        <f t="shared" si="23"/>
        <v>12</v>
      </c>
      <c r="BH52" s="58">
        <f t="shared" si="24"/>
        <v>12</v>
      </c>
    </row>
    <row r="53" spans="1:60" x14ac:dyDescent="0.45">
      <c r="A53" s="64"/>
      <c r="B53" s="20">
        <v>39</v>
      </c>
      <c r="C53" s="20"/>
      <c r="D53" s="20" t="s">
        <v>851</v>
      </c>
      <c r="E53" s="19" t="s">
        <v>850</v>
      </c>
      <c r="F53" s="2" t="s">
        <v>1092</v>
      </c>
      <c r="G53" s="19" t="s">
        <v>1100</v>
      </c>
      <c r="H53" s="24"/>
      <c r="I53" s="24"/>
      <c r="J53" s="24"/>
      <c r="K53" s="24"/>
      <c r="L53" s="24"/>
      <c r="M53" s="24"/>
      <c r="N53" s="24"/>
      <c r="O53" s="83">
        <f>IFERROR(VLOOKUP(L53,入力表リスト!$A$3:$B$82,2,FALSE),0)</f>
        <v>0</v>
      </c>
      <c r="P53" s="83">
        <f t="shared" si="9"/>
        <v>0</v>
      </c>
      <c r="Q53" s="83">
        <f t="shared" si="16"/>
        <v>0</v>
      </c>
      <c r="R53" s="26"/>
      <c r="S53" s="26"/>
      <c r="T53" s="20"/>
      <c r="U53" s="24"/>
      <c r="V53" s="24"/>
      <c r="W53" s="24"/>
      <c r="X53" s="24"/>
      <c r="Y53" s="24"/>
      <c r="Z53" s="83"/>
      <c r="AA53" s="83">
        <f>IFERROR(VLOOKUP(X53,入力表リスト!$A$3:$B$82,2,FALSE),0)</f>
        <v>0</v>
      </c>
      <c r="AB53" s="83">
        <f t="shared" si="10"/>
        <v>0</v>
      </c>
      <c r="AC53" s="83">
        <f t="shared" si="17"/>
        <v>0</v>
      </c>
      <c r="AD53" s="26"/>
      <c r="AE53" s="26"/>
      <c r="AF53" s="20">
        <v>2</v>
      </c>
      <c r="AG53" s="20" t="s">
        <v>1097</v>
      </c>
      <c r="AH53" s="20" t="s">
        <v>1212</v>
      </c>
      <c r="AI53" s="20">
        <v>2</v>
      </c>
      <c r="AJ53" s="20" t="s">
        <v>1137</v>
      </c>
      <c r="AK53" s="83">
        <v>2</v>
      </c>
      <c r="AL53" s="83">
        <v>700</v>
      </c>
      <c r="AM53" s="83">
        <f>IFERROR(VLOOKUP(AJ53,入力表リスト!$A$3:$B$82,2,FALSE),0)</f>
        <v>0</v>
      </c>
      <c r="AN53" s="83">
        <f t="shared" si="11"/>
        <v>0</v>
      </c>
      <c r="AO53" s="83">
        <f t="shared" si="18"/>
        <v>0</v>
      </c>
      <c r="AP53" s="123" t="s">
        <v>1159</v>
      </c>
      <c r="AQ53" s="26"/>
      <c r="AR53" s="83">
        <f t="shared" si="12"/>
        <v>0</v>
      </c>
      <c r="AS53" s="83">
        <f t="shared" si="19"/>
        <v>0</v>
      </c>
      <c r="AT53" s="20"/>
      <c r="AU53" s="95"/>
      <c r="AV53" s="95">
        <f t="shared" si="20"/>
        <v>700</v>
      </c>
      <c r="AW53" s="95"/>
      <c r="AX53" s="95">
        <f t="shared" si="13"/>
        <v>0</v>
      </c>
      <c r="AY53" s="95">
        <f t="shared" si="14"/>
        <v>0</v>
      </c>
      <c r="AZ53" s="95">
        <f t="shared" si="21"/>
        <v>0</v>
      </c>
      <c r="BA53" s="95">
        <f t="shared" si="22"/>
        <v>0</v>
      </c>
      <c r="BB53" s="83"/>
      <c r="BC53" s="83"/>
      <c r="BD53" s="83"/>
      <c r="BE53" s="83">
        <f t="shared" si="15"/>
        <v>0</v>
      </c>
      <c r="BG53" s="58">
        <f t="shared" si="23"/>
        <v>2</v>
      </c>
      <c r="BH53" s="58">
        <f t="shared" si="24"/>
        <v>2</v>
      </c>
    </row>
    <row r="54" spans="1:60" x14ac:dyDescent="0.45">
      <c r="A54" s="64"/>
      <c r="B54" s="20">
        <v>40</v>
      </c>
      <c r="C54" s="20"/>
      <c r="D54" s="20" t="s">
        <v>851</v>
      </c>
      <c r="E54" s="19" t="s">
        <v>850</v>
      </c>
      <c r="F54" s="2" t="s">
        <v>1092</v>
      </c>
      <c r="G54" s="19" t="s">
        <v>1100</v>
      </c>
      <c r="H54" s="24"/>
      <c r="I54" s="24"/>
      <c r="J54" s="24"/>
      <c r="K54" s="24"/>
      <c r="L54" s="24"/>
      <c r="M54" s="24"/>
      <c r="N54" s="24"/>
      <c r="O54" s="83">
        <f>IFERROR(VLOOKUP(L54,入力表リスト!$A$3:$B$82,2,FALSE),0)</f>
        <v>0</v>
      </c>
      <c r="P54" s="83">
        <f t="shared" si="9"/>
        <v>0</v>
      </c>
      <c r="Q54" s="83">
        <f t="shared" si="16"/>
        <v>0</v>
      </c>
      <c r="R54" s="26"/>
      <c r="S54" s="26"/>
      <c r="T54" s="20"/>
      <c r="U54" s="24"/>
      <c r="V54" s="24"/>
      <c r="W54" s="24"/>
      <c r="X54" s="24"/>
      <c r="Y54" s="24"/>
      <c r="Z54" s="83"/>
      <c r="AA54" s="83">
        <f>IFERROR(VLOOKUP(X54,入力表リスト!$A$3:$B$82,2,FALSE),0)</f>
        <v>0</v>
      </c>
      <c r="AB54" s="83">
        <f t="shared" si="10"/>
        <v>0</v>
      </c>
      <c r="AC54" s="83">
        <f t="shared" si="17"/>
        <v>0</v>
      </c>
      <c r="AD54" s="26"/>
      <c r="AE54" s="26"/>
      <c r="AF54" s="20">
        <v>1</v>
      </c>
      <c r="AG54" s="20" t="s">
        <v>1138</v>
      </c>
      <c r="AH54" s="20" t="s">
        <v>1204</v>
      </c>
      <c r="AI54" s="20">
        <v>1</v>
      </c>
      <c r="AJ54" s="20" t="s">
        <v>1094</v>
      </c>
      <c r="AK54" s="83">
        <v>1</v>
      </c>
      <c r="AL54" s="83">
        <v>700</v>
      </c>
      <c r="AM54" s="83">
        <f>IFERROR(VLOOKUP(AJ54,入力表リスト!$A$3:$B$82,2,FALSE),0)</f>
        <v>60</v>
      </c>
      <c r="AN54" s="83">
        <f t="shared" si="11"/>
        <v>42</v>
      </c>
      <c r="AO54" s="83">
        <f t="shared" si="18"/>
        <v>1260</v>
      </c>
      <c r="AP54" s="26" t="s">
        <v>1095</v>
      </c>
      <c r="AQ54" s="26"/>
      <c r="AR54" s="83">
        <f t="shared" si="12"/>
        <v>42</v>
      </c>
      <c r="AS54" s="83">
        <f t="shared" si="19"/>
        <v>1260</v>
      </c>
      <c r="AT54" s="20"/>
      <c r="AU54" s="95"/>
      <c r="AV54" s="95">
        <f t="shared" si="20"/>
        <v>700</v>
      </c>
      <c r="AW54" s="95"/>
      <c r="AX54" s="95">
        <f t="shared" si="13"/>
        <v>0</v>
      </c>
      <c r="AY54" s="95">
        <f t="shared" si="14"/>
        <v>0</v>
      </c>
      <c r="AZ54" s="95">
        <f t="shared" si="21"/>
        <v>42</v>
      </c>
      <c r="BA54" s="95">
        <f t="shared" si="22"/>
        <v>1260</v>
      </c>
      <c r="BB54" s="83"/>
      <c r="BC54" s="83"/>
      <c r="BD54" s="83"/>
      <c r="BE54" s="83">
        <f t="shared" si="15"/>
        <v>0</v>
      </c>
      <c r="BG54" s="58">
        <f t="shared" si="23"/>
        <v>1</v>
      </c>
      <c r="BH54" s="58">
        <f t="shared" si="24"/>
        <v>1</v>
      </c>
    </row>
    <row r="55" spans="1:60" x14ac:dyDescent="0.45">
      <c r="A55" s="64"/>
      <c r="B55" s="20">
        <v>41</v>
      </c>
      <c r="C55" s="20"/>
      <c r="D55" s="20" t="s">
        <v>851</v>
      </c>
      <c r="E55" s="19" t="s">
        <v>850</v>
      </c>
      <c r="F55" s="2" t="s">
        <v>1092</v>
      </c>
      <c r="G55" s="19" t="s">
        <v>1101</v>
      </c>
      <c r="H55" s="24"/>
      <c r="I55" s="24"/>
      <c r="J55" s="24"/>
      <c r="K55" s="24"/>
      <c r="L55" s="24"/>
      <c r="M55" s="24"/>
      <c r="N55" s="24"/>
      <c r="O55" s="83">
        <f>IFERROR(VLOOKUP(L55,入力表リスト!$A$3:$B$82,2,FALSE),0)</f>
        <v>0</v>
      </c>
      <c r="P55" s="83">
        <f t="shared" si="9"/>
        <v>0</v>
      </c>
      <c r="Q55" s="83">
        <f t="shared" si="16"/>
        <v>0</v>
      </c>
      <c r="R55" s="26"/>
      <c r="S55" s="26"/>
      <c r="T55" s="20"/>
      <c r="U55" s="24"/>
      <c r="V55" s="24"/>
      <c r="W55" s="24"/>
      <c r="X55" s="24"/>
      <c r="Y55" s="24"/>
      <c r="Z55" s="83"/>
      <c r="AA55" s="83">
        <f>IFERROR(VLOOKUP(X55,入力表リスト!$A$3:$B$82,2,FALSE),0)</f>
        <v>0</v>
      </c>
      <c r="AB55" s="83">
        <f t="shared" si="10"/>
        <v>0</v>
      </c>
      <c r="AC55" s="83">
        <f t="shared" si="17"/>
        <v>0</v>
      </c>
      <c r="AD55" s="26"/>
      <c r="AE55" s="26"/>
      <c r="AF55" s="20">
        <v>12</v>
      </c>
      <c r="AG55" s="20" t="s">
        <v>1308</v>
      </c>
      <c r="AH55" s="20" t="s">
        <v>1200</v>
      </c>
      <c r="AI55" s="20">
        <v>6</v>
      </c>
      <c r="AJ55" s="20" t="s">
        <v>1056</v>
      </c>
      <c r="AK55" s="83">
        <v>12</v>
      </c>
      <c r="AL55" s="83">
        <v>700</v>
      </c>
      <c r="AM55" s="83">
        <f>IFERROR(VLOOKUP(AJ55,入力表リスト!$A$3:$B$82,2,FALSE),0)</f>
        <v>47</v>
      </c>
      <c r="AN55" s="83">
        <f t="shared" si="11"/>
        <v>394.8</v>
      </c>
      <c r="AO55" s="83">
        <f t="shared" si="18"/>
        <v>11844</v>
      </c>
      <c r="AP55" s="26"/>
      <c r="AQ55" s="26"/>
      <c r="AR55" s="83">
        <f t="shared" si="12"/>
        <v>394.8</v>
      </c>
      <c r="AS55" s="83">
        <f t="shared" si="19"/>
        <v>11844</v>
      </c>
      <c r="AT55" s="20"/>
      <c r="AU55" s="95"/>
      <c r="AV55" s="95">
        <f t="shared" si="20"/>
        <v>700</v>
      </c>
      <c r="AW55" s="95"/>
      <c r="AX55" s="95">
        <f t="shared" si="13"/>
        <v>0</v>
      </c>
      <c r="AY55" s="95">
        <f t="shared" si="14"/>
        <v>0</v>
      </c>
      <c r="AZ55" s="95">
        <f t="shared" si="21"/>
        <v>394.8</v>
      </c>
      <c r="BA55" s="95">
        <f t="shared" si="22"/>
        <v>11844</v>
      </c>
      <c r="BB55" s="83"/>
      <c r="BC55" s="83"/>
      <c r="BD55" s="83"/>
      <c r="BE55" s="83">
        <f t="shared" si="15"/>
        <v>0</v>
      </c>
      <c r="BG55" s="58">
        <f t="shared" si="23"/>
        <v>12</v>
      </c>
      <c r="BH55" s="58">
        <f t="shared" si="24"/>
        <v>12</v>
      </c>
    </row>
    <row r="56" spans="1:60" x14ac:dyDescent="0.45">
      <c r="A56" s="64"/>
      <c r="B56" s="20">
        <v>42</v>
      </c>
      <c r="C56" s="20"/>
      <c r="D56" s="20" t="s">
        <v>851</v>
      </c>
      <c r="E56" s="19" t="s">
        <v>850</v>
      </c>
      <c r="F56" s="2" t="s">
        <v>1092</v>
      </c>
      <c r="G56" s="19" t="s">
        <v>1101</v>
      </c>
      <c r="H56" s="24"/>
      <c r="I56" s="24"/>
      <c r="J56" s="24"/>
      <c r="K56" s="24"/>
      <c r="L56" s="24"/>
      <c r="M56" s="24"/>
      <c r="N56" s="24"/>
      <c r="O56" s="83">
        <f>IFERROR(VLOOKUP(L56,入力表リスト!$A$3:$B$82,2,FALSE),0)</f>
        <v>0</v>
      </c>
      <c r="P56" s="83">
        <f t="shared" si="9"/>
        <v>0</v>
      </c>
      <c r="Q56" s="83">
        <f t="shared" si="16"/>
        <v>0</v>
      </c>
      <c r="R56" s="26"/>
      <c r="S56" s="26"/>
      <c r="T56" s="20"/>
      <c r="U56" s="24"/>
      <c r="V56" s="24"/>
      <c r="W56" s="24"/>
      <c r="X56" s="24"/>
      <c r="Y56" s="24"/>
      <c r="Z56" s="83"/>
      <c r="AA56" s="83">
        <f>IFERROR(VLOOKUP(X56,入力表リスト!$A$3:$B$82,2,FALSE),0)</f>
        <v>0</v>
      </c>
      <c r="AB56" s="83">
        <f t="shared" si="10"/>
        <v>0</v>
      </c>
      <c r="AC56" s="83">
        <f t="shared" si="17"/>
        <v>0</v>
      </c>
      <c r="AD56" s="26"/>
      <c r="AE56" s="26"/>
      <c r="AF56" s="20">
        <v>2</v>
      </c>
      <c r="AG56" s="20" t="s">
        <v>1097</v>
      </c>
      <c r="AH56" s="20" t="s">
        <v>1212</v>
      </c>
      <c r="AI56" s="20">
        <v>2</v>
      </c>
      <c r="AJ56" s="20" t="s">
        <v>1137</v>
      </c>
      <c r="AK56" s="83">
        <v>2</v>
      </c>
      <c r="AL56" s="83">
        <v>700</v>
      </c>
      <c r="AM56" s="83">
        <f>IFERROR(VLOOKUP(AJ56,入力表リスト!$A$3:$B$82,2,FALSE),0)</f>
        <v>0</v>
      </c>
      <c r="AN56" s="83">
        <f t="shared" si="11"/>
        <v>0</v>
      </c>
      <c r="AO56" s="83">
        <f t="shared" si="18"/>
        <v>0</v>
      </c>
      <c r="AP56" s="123" t="s">
        <v>1159</v>
      </c>
      <c r="AQ56" s="26"/>
      <c r="AR56" s="83">
        <f t="shared" si="12"/>
        <v>0</v>
      </c>
      <c r="AS56" s="83">
        <f t="shared" si="19"/>
        <v>0</v>
      </c>
      <c r="AT56" s="20"/>
      <c r="AU56" s="95"/>
      <c r="AV56" s="95">
        <f t="shared" si="20"/>
        <v>700</v>
      </c>
      <c r="AW56" s="95"/>
      <c r="AX56" s="95">
        <f t="shared" si="13"/>
        <v>0</v>
      </c>
      <c r="AY56" s="95">
        <f t="shared" si="14"/>
        <v>0</v>
      </c>
      <c r="AZ56" s="95">
        <f t="shared" si="21"/>
        <v>0</v>
      </c>
      <c r="BA56" s="95">
        <f t="shared" si="22"/>
        <v>0</v>
      </c>
      <c r="BB56" s="83"/>
      <c r="BC56" s="83"/>
      <c r="BD56" s="83"/>
      <c r="BE56" s="83">
        <f t="shared" si="15"/>
        <v>0</v>
      </c>
      <c r="BG56" s="58">
        <f t="shared" si="23"/>
        <v>2</v>
      </c>
      <c r="BH56" s="58">
        <f t="shared" si="24"/>
        <v>2</v>
      </c>
    </row>
    <row r="57" spans="1:60" x14ac:dyDescent="0.45">
      <c r="A57" s="64"/>
      <c r="B57" s="20">
        <v>43</v>
      </c>
      <c r="C57" s="20"/>
      <c r="D57" s="20" t="s">
        <v>851</v>
      </c>
      <c r="E57" s="19" t="s">
        <v>850</v>
      </c>
      <c r="F57" s="2" t="s">
        <v>1092</v>
      </c>
      <c r="G57" s="19" t="s">
        <v>1101</v>
      </c>
      <c r="H57" s="24"/>
      <c r="I57" s="24"/>
      <c r="J57" s="24"/>
      <c r="K57" s="24"/>
      <c r="L57" s="24"/>
      <c r="M57" s="24"/>
      <c r="N57" s="24"/>
      <c r="O57" s="83">
        <f>IFERROR(VLOOKUP(L57,入力表リスト!$A$3:$B$82,2,FALSE),0)</f>
        <v>0</v>
      </c>
      <c r="P57" s="83">
        <f t="shared" si="9"/>
        <v>0</v>
      </c>
      <c r="Q57" s="83">
        <f t="shared" si="16"/>
        <v>0</v>
      </c>
      <c r="R57" s="26"/>
      <c r="S57" s="26"/>
      <c r="T57" s="20"/>
      <c r="U57" s="24"/>
      <c r="V57" s="24"/>
      <c r="W57" s="24"/>
      <c r="X57" s="24"/>
      <c r="Y57" s="24"/>
      <c r="Z57" s="83"/>
      <c r="AA57" s="83">
        <f>IFERROR(VLOOKUP(X57,入力表リスト!$A$3:$B$82,2,FALSE),0)</f>
        <v>0</v>
      </c>
      <c r="AB57" s="83">
        <f t="shared" si="10"/>
        <v>0</v>
      </c>
      <c r="AC57" s="83">
        <f t="shared" si="17"/>
        <v>0</v>
      </c>
      <c r="AD57" s="26"/>
      <c r="AE57" s="26"/>
      <c r="AF57" s="20">
        <v>1</v>
      </c>
      <c r="AG57" s="20" t="s">
        <v>1138</v>
      </c>
      <c r="AH57" s="20" t="s">
        <v>1204</v>
      </c>
      <c r="AI57" s="20">
        <v>1</v>
      </c>
      <c r="AJ57" s="20" t="s">
        <v>1094</v>
      </c>
      <c r="AK57" s="83">
        <v>1</v>
      </c>
      <c r="AL57" s="83">
        <v>700</v>
      </c>
      <c r="AM57" s="83">
        <f>IFERROR(VLOOKUP(AJ57,入力表リスト!$A$3:$B$82,2,FALSE),0)</f>
        <v>60</v>
      </c>
      <c r="AN57" s="83">
        <f t="shared" si="11"/>
        <v>42</v>
      </c>
      <c r="AO57" s="83">
        <f t="shared" si="18"/>
        <v>1260</v>
      </c>
      <c r="AP57" s="26" t="s">
        <v>1095</v>
      </c>
      <c r="AQ57" s="26"/>
      <c r="AR57" s="83">
        <f t="shared" si="12"/>
        <v>42</v>
      </c>
      <c r="AS57" s="83">
        <f t="shared" si="19"/>
        <v>1260</v>
      </c>
      <c r="AT57" s="20"/>
      <c r="AU57" s="95"/>
      <c r="AV57" s="95">
        <f t="shared" si="20"/>
        <v>700</v>
      </c>
      <c r="AW57" s="95"/>
      <c r="AX57" s="95">
        <f t="shared" si="13"/>
        <v>0</v>
      </c>
      <c r="AY57" s="95">
        <f t="shared" si="14"/>
        <v>0</v>
      </c>
      <c r="AZ57" s="95">
        <f t="shared" si="21"/>
        <v>42</v>
      </c>
      <c r="BA57" s="95">
        <f t="shared" si="22"/>
        <v>1260</v>
      </c>
      <c r="BB57" s="83"/>
      <c r="BC57" s="83"/>
      <c r="BD57" s="83"/>
      <c r="BE57" s="83">
        <f t="shared" si="15"/>
        <v>0</v>
      </c>
      <c r="BG57" s="58">
        <f t="shared" si="23"/>
        <v>1</v>
      </c>
      <c r="BH57" s="58">
        <f t="shared" si="24"/>
        <v>1</v>
      </c>
    </row>
    <row r="58" spans="1:60" x14ac:dyDescent="0.45">
      <c r="A58" s="64"/>
      <c r="B58" s="20">
        <v>44</v>
      </c>
      <c r="C58" s="20"/>
      <c r="D58" s="20" t="s">
        <v>851</v>
      </c>
      <c r="E58" s="19" t="s">
        <v>850</v>
      </c>
      <c r="F58" s="2" t="s">
        <v>1092</v>
      </c>
      <c r="G58" s="19" t="s">
        <v>1102</v>
      </c>
      <c r="H58" s="24"/>
      <c r="I58" s="24"/>
      <c r="J58" s="24"/>
      <c r="K58" s="24"/>
      <c r="L58" s="24"/>
      <c r="M58" s="24"/>
      <c r="N58" s="24"/>
      <c r="O58" s="83">
        <f>IFERROR(VLOOKUP(L58,入力表リスト!$A$3:$B$82,2,FALSE),0)</f>
        <v>0</v>
      </c>
      <c r="P58" s="83">
        <f t="shared" si="9"/>
        <v>0</v>
      </c>
      <c r="Q58" s="83">
        <f t="shared" si="16"/>
        <v>0</v>
      </c>
      <c r="R58" s="26"/>
      <c r="S58" s="26"/>
      <c r="T58" s="20"/>
      <c r="U58" s="24"/>
      <c r="V58" s="24"/>
      <c r="W58" s="24"/>
      <c r="X58" s="24"/>
      <c r="Y58" s="24"/>
      <c r="Z58" s="83"/>
      <c r="AA58" s="83">
        <f>IFERROR(VLOOKUP(X58,入力表リスト!$A$3:$B$82,2,FALSE),0)</f>
        <v>0</v>
      </c>
      <c r="AB58" s="83">
        <f t="shared" si="10"/>
        <v>0</v>
      </c>
      <c r="AC58" s="83">
        <f t="shared" si="17"/>
        <v>0</v>
      </c>
      <c r="AD58" s="26"/>
      <c r="AE58" s="26"/>
      <c r="AF58" s="20">
        <v>12</v>
      </c>
      <c r="AG58" s="20" t="s">
        <v>1308</v>
      </c>
      <c r="AH58" s="20" t="s">
        <v>1200</v>
      </c>
      <c r="AI58" s="20">
        <v>6</v>
      </c>
      <c r="AJ58" s="20" t="s">
        <v>1056</v>
      </c>
      <c r="AK58" s="83">
        <v>12</v>
      </c>
      <c r="AL58" s="83">
        <v>700</v>
      </c>
      <c r="AM58" s="83">
        <f>IFERROR(VLOOKUP(AJ58,入力表リスト!$A$3:$B$82,2,FALSE),0)</f>
        <v>47</v>
      </c>
      <c r="AN58" s="83">
        <f t="shared" si="11"/>
        <v>394.8</v>
      </c>
      <c r="AO58" s="83">
        <f t="shared" si="18"/>
        <v>11844</v>
      </c>
      <c r="AP58" s="26"/>
      <c r="AQ58" s="26"/>
      <c r="AR58" s="83">
        <f t="shared" si="12"/>
        <v>394.8</v>
      </c>
      <c r="AS58" s="83">
        <f t="shared" si="19"/>
        <v>11844</v>
      </c>
      <c r="AT58" s="20"/>
      <c r="AU58" s="95"/>
      <c r="AV58" s="95">
        <f t="shared" si="20"/>
        <v>700</v>
      </c>
      <c r="AW58" s="95"/>
      <c r="AX58" s="95">
        <f t="shared" si="13"/>
        <v>0</v>
      </c>
      <c r="AY58" s="95">
        <f t="shared" si="14"/>
        <v>0</v>
      </c>
      <c r="AZ58" s="95">
        <f t="shared" si="21"/>
        <v>394.8</v>
      </c>
      <c r="BA58" s="95">
        <f t="shared" si="22"/>
        <v>11844</v>
      </c>
      <c r="BB58" s="83"/>
      <c r="BC58" s="83"/>
      <c r="BD58" s="83"/>
      <c r="BE58" s="83">
        <f t="shared" si="15"/>
        <v>0</v>
      </c>
      <c r="BG58" s="58">
        <f t="shared" si="23"/>
        <v>12</v>
      </c>
      <c r="BH58" s="58">
        <f t="shared" si="24"/>
        <v>12</v>
      </c>
    </row>
    <row r="59" spans="1:60" x14ac:dyDescent="0.45">
      <c r="A59" s="64"/>
      <c r="B59" s="20">
        <v>45</v>
      </c>
      <c r="C59" s="20"/>
      <c r="D59" s="20" t="s">
        <v>851</v>
      </c>
      <c r="E59" s="19" t="s">
        <v>850</v>
      </c>
      <c r="F59" s="2" t="s">
        <v>1092</v>
      </c>
      <c r="G59" s="19" t="s">
        <v>1102</v>
      </c>
      <c r="H59" s="24"/>
      <c r="I59" s="24"/>
      <c r="J59" s="24"/>
      <c r="K59" s="24"/>
      <c r="L59" s="24"/>
      <c r="M59" s="24"/>
      <c r="N59" s="24"/>
      <c r="O59" s="83">
        <f>IFERROR(VLOOKUP(L59,入力表リスト!$A$3:$B$82,2,FALSE),0)</f>
        <v>0</v>
      </c>
      <c r="P59" s="83">
        <f t="shared" si="9"/>
        <v>0</v>
      </c>
      <c r="Q59" s="83">
        <f t="shared" si="16"/>
        <v>0</v>
      </c>
      <c r="R59" s="26"/>
      <c r="S59" s="26"/>
      <c r="T59" s="20"/>
      <c r="U59" s="24"/>
      <c r="V59" s="24"/>
      <c r="W59" s="24"/>
      <c r="X59" s="24"/>
      <c r="Y59" s="24"/>
      <c r="Z59" s="83"/>
      <c r="AA59" s="83">
        <f>IFERROR(VLOOKUP(X59,入力表リスト!$A$3:$B$82,2,FALSE),0)</f>
        <v>0</v>
      </c>
      <c r="AB59" s="83">
        <f t="shared" si="10"/>
        <v>0</v>
      </c>
      <c r="AC59" s="83">
        <f t="shared" si="17"/>
        <v>0</v>
      </c>
      <c r="AD59" s="26"/>
      <c r="AE59" s="26"/>
      <c r="AF59" s="20">
        <v>2</v>
      </c>
      <c r="AG59" s="20" t="s">
        <v>1097</v>
      </c>
      <c r="AH59" s="20" t="s">
        <v>1212</v>
      </c>
      <c r="AI59" s="20">
        <v>2</v>
      </c>
      <c r="AJ59" s="20" t="s">
        <v>1137</v>
      </c>
      <c r="AK59" s="83">
        <v>2</v>
      </c>
      <c r="AL59" s="83">
        <v>700</v>
      </c>
      <c r="AM59" s="83">
        <f>IFERROR(VLOOKUP(AJ59,入力表リスト!$A$3:$B$82,2,FALSE),0)</f>
        <v>0</v>
      </c>
      <c r="AN59" s="83">
        <f t="shared" si="11"/>
        <v>0</v>
      </c>
      <c r="AO59" s="83">
        <f t="shared" si="18"/>
        <v>0</v>
      </c>
      <c r="AP59" s="123" t="s">
        <v>1159</v>
      </c>
      <c r="AQ59" s="26"/>
      <c r="AR59" s="83">
        <f t="shared" si="12"/>
        <v>0</v>
      </c>
      <c r="AS59" s="83">
        <f t="shared" si="19"/>
        <v>0</v>
      </c>
      <c r="AT59" s="20"/>
      <c r="AU59" s="95"/>
      <c r="AV59" s="95">
        <f t="shared" si="20"/>
        <v>700</v>
      </c>
      <c r="AW59" s="95"/>
      <c r="AX59" s="95">
        <f t="shared" si="13"/>
        <v>0</v>
      </c>
      <c r="AY59" s="95">
        <f t="shared" si="14"/>
        <v>0</v>
      </c>
      <c r="AZ59" s="95">
        <f t="shared" si="21"/>
        <v>0</v>
      </c>
      <c r="BA59" s="95">
        <f t="shared" si="22"/>
        <v>0</v>
      </c>
      <c r="BB59" s="83"/>
      <c r="BC59" s="83"/>
      <c r="BD59" s="83"/>
      <c r="BE59" s="83">
        <f t="shared" si="15"/>
        <v>0</v>
      </c>
      <c r="BG59" s="58">
        <f t="shared" si="23"/>
        <v>2</v>
      </c>
      <c r="BH59" s="58">
        <f t="shared" si="24"/>
        <v>2</v>
      </c>
    </row>
    <row r="60" spans="1:60" x14ac:dyDescent="0.45">
      <c r="A60" s="64"/>
      <c r="B60" s="20">
        <v>46</v>
      </c>
      <c r="C60" s="20"/>
      <c r="D60" s="20" t="s">
        <v>851</v>
      </c>
      <c r="E60" s="19" t="s">
        <v>850</v>
      </c>
      <c r="F60" s="2" t="s">
        <v>1092</v>
      </c>
      <c r="G60" s="19" t="s">
        <v>1102</v>
      </c>
      <c r="H60" s="24"/>
      <c r="I60" s="24"/>
      <c r="J60" s="24"/>
      <c r="K60" s="24"/>
      <c r="L60" s="24"/>
      <c r="M60" s="24"/>
      <c r="N60" s="24"/>
      <c r="O60" s="83">
        <f>IFERROR(VLOOKUP(L60,入力表リスト!$A$3:$B$82,2,FALSE),0)</f>
        <v>0</v>
      </c>
      <c r="P60" s="83">
        <f t="shared" si="9"/>
        <v>0</v>
      </c>
      <c r="Q60" s="83">
        <f t="shared" si="16"/>
        <v>0</v>
      </c>
      <c r="R60" s="26"/>
      <c r="S60" s="26"/>
      <c r="T60" s="20"/>
      <c r="U60" s="24"/>
      <c r="V60" s="24"/>
      <c r="W60" s="24"/>
      <c r="X60" s="24"/>
      <c r="Y60" s="24"/>
      <c r="Z60" s="83"/>
      <c r="AA60" s="83">
        <f>IFERROR(VLOOKUP(X60,入力表リスト!$A$3:$B$82,2,FALSE),0)</f>
        <v>0</v>
      </c>
      <c r="AB60" s="83">
        <f t="shared" si="10"/>
        <v>0</v>
      </c>
      <c r="AC60" s="83">
        <f t="shared" si="17"/>
        <v>0</v>
      </c>
      <c r="AD60" s="26"/>
      <c r="AE60" s="26"/>
      <c r="AF60" s="20">
        <v>1</v>
      </c>
      <c r="AG60" s="20" t="s">
        <v>1138</v>
      </c>
      <c r="AH60" s="20" t="s">
        <v>1204</v>
      </c>
      <c r="AI60" s="20">
        <v>1</v>
      </c>
      <c r="AJ60" s="20" t="s">
        <v>1094</v>
      </c>
      <c r="AK60" s="83">
        <v>1</v>
      </c>
      <c r="AL60" s="83">
        <v>700</v>
      </c>
      <c r="AM60" s="83">
        <f>IFERROR(VLOOKUP(AJ60,入力表リスト!$A$3:$B$82,2,FALSE),0)</f>
        <v>60</v>
      </c>
      <c r="AN60" s="83">
        <f t="shared" si="11"/>
        <v>42</v>
      </c>
      <c r="AO60" s="83">
        <f t="shared" si="18"/>
        <v>1260</v>
      </c>
      <c r="AP60" s="26" t="s">
        <v>1095</v>
      </c>
      <c r="AQ60" s="26"/>
      <c r="AR60" s="83">
        <f t="shared" si="12"/>
        <v>42</v>
      </c>
      <c r="AS60" s="83">
        <f t="shared" si="19"/>
        <v>1260</v>
      </c>
      <c r="AT60" s="20"/>
      <c r="AU60" s="95"/>
      <c r="AV60" s="95">
        <f t="shared" si="20"/>
        <v>700</v>
      </c>
      <c r="AW60" s="95"/>
      <c r="AX60" s="95">
        <f t="shared" si="13"/>
        <v>0</v>
      </c>
      <c r="AY60" s="95">
        <f t="shared" si="14"/>
        <v>0</v>
      </c>
      <c r="AZ60" s="95">
        <f t="shared" si="21"/>
        <v>42</v>
      </c>
      <c r="BA60" s="95">
        <f t="shared" si="22"/>
        <v>1260</v>
      </c>
      <c r="BB60" s="83"/>
      <c r="BC60" s="83"/>
      <c r="BD60" s="83"/>
      <c r="BE60" s="83">
        <f t="shared" si="15"/>
        <v>0</v>
      </c>
      <c r="BG60" s="58">
        <f t="shared" si="23"/>
        <v>1</v>
      </c>
      <c r="BH60" s="58">
        <f t="shared" si="24"/>
        <v>1</v>
      </c>
    </row>
    <row r="61" spans="1:60" x14ac:dyDescent="0.45">
      <c r="A61" s="64"/>
      <c r="B61" s="20">
        <v>47</v>
      </c>
      <c r="C61" s="20"/>
      <c r="D61" s="20" t="s">
        <v>851</v>
      </c>
      <c r="E61" s="19" t="s">
        <v>850</v>
      </c>
      <c r="F61" s="2" t="s">
        <v>1092</v>
      </c>
      <c r="G61" s="19" t="s">
        <v>1103</v>
      </c>
      <c r="H61" s="24"/>
      <c r="I61" s="24"/>
      <c r="J61" s="24"/>
      <c r="K61" s="24"/>
      <c r="L61" s="24"/>
      <c r="M61" s="24"/>
      <c r="N61" s="24"/>
      <c r="O61" s="83">
        <f>IFERROR(VLOOKUP(L61,入力表リスト!$A$3:$B$82,2,FALSE),0)</f>
        <v>0</v>
      </c>
      <c r="P61" s="83">
        <f t="shared" si="9"/>
        <v>0</v>
      </c>
      <c r="Q61" s="83">
        <f t="shared" si="16"/>
        <v>0</v>
      </c>
      <c r="R61" s="26"/>
      <c r="S61" s="26"/>
      <c r="T61" s="20"/>
      <c r="U61" s="24"/>
      <c r="V61" s="24"/>
      <c r="W61" s="24"/>
      <c r="X61" s="24"/>
      <c r="Y61" s="24"/>
      <c r="Z61" s="83"/>
      <c r="AA61" s="83">
        <f>IFERROR(VLOOKUP(X61,入力表リスト!$A$3:$B$82,2,FALSE),0)</f>
        <v>0</v>
      </c>
      <c r="AB61" s="83">
        <f t="shared" si="10"/>
        <v>0</v>
      </c>
      <c r="AC61" s="83">
        <f t="shared" si="17"/>
        <v>0</v>
      </c>
      <c r="AD61" s="26"/>
      <c r="AE61" s="26"/>
      <c r="AF61" s="20">
        <v>1</v>
      </c>
      <c r="AG61" s="20" t="s">
        <v>1129</v>
      </c>
      <c r="AH61" s="20" t="s">
        <v>1208</v>
      </c>
      <c r="AI61" s="20">
        <v>1</v>
      </c>
      <c r="AJ61" s="21" t="s">
        <v>1136</v>
      </c>
      <c r="AK61" s="83">
        <v>1</v>
      </c>
      <c r="AL61" s="83">
        <v>885</v>
      </c>
      <c r="AM61" s="83">
        <f>IFERROR(VLOOKUP(AJ61,入力表リスト!$A$3:$B$82,2,FALSE),0)</f>
        <v>80</v>
      </c>
      <c r="AN61" s="83">
        <f t="shared" si="11"/>
        <v>70.8</v>
      </c>
      <c r="AO61" s="83">
        <f t="shared" si="18"/>
        <v>2124</v>
      </c>
      <c r="AP61" s="26"/>
      <c r="AQ61" s="26"/>
      <c r="AR61" s="83">
        <f t="shared" si="12"/>
        <v>70.8</v>
      </c>
      <c r="AS61" s="83">
        <f t="shared" si="19"/>
        <v>2124</v>
      </c>
      <c r="AT61" s="20"/>
      <c r="AU61" s="95"/>
      <c r="AV61" s="95">
        <f t="shared" si="20"/>
        <v>885</v>
      </c>
      <c r="AW61" s="95"/>
      <c r="AX61" s="95">
        <f t="shared" si="13"/>
        <v>0</v>
      </c>
      <c r="AY61" s="95">
        <f t="shared" si="14"/>
        <v>0</v>
      </c>
      <c r="AZ61" s="95">
        <f t="shared" si="21"/>
        <v>70.8</v>
      </c>
      <c r="BA61" s="95">
        <f t="shared" si="22"/>
        <v>2124</v>
      </c>
      <c r="BB61" s="83"/>
      <c r="BC61" s="83"/>
      <c r="BD61" s="83"/>
      <c r="BE61" s="83">
        <f t="shared" si="15"/>
        <v>0</v>
      </c>
      <c r="BG61" s="58">
        <f t="shared" si="23"/>
        <v>1</v>
      </c>
      <c r="BH61" s="58">
        <f t="shared" si="24"/>
        <v>1</v>
      </c>
    </row>
    <row r="62" spans="1:60" x14ac:dyDescent="0.45">
      <c r="A62" s="64"/>
      <c r="B62" s="20">
        <v>48</v>
      </c>
      <c r="C62" s="20"/>
      <c r="D62" s="20" t="s">
        <v>851</v>
      </c>
      <c r="E62" s="19" t="s">
        <v>850</v>
      </c>
      <c r="F62" s="2" t="s">
        <v>1104</v>
      </c>
      <c r="G62" s="19" t="s">
        <v>1105</v>
      </c>
      <c r="H62" s="24"/>
      <c r="I62" s="24"/>
      <c r="J62" s="24"/>
      <c r="K62" s="24"/>
      <c r="L62" s="24"/>
      <c r="M62" s="24"/>
      <c r="N62" s="24"/>
      <c r="O62" s="83">
        <f>IFERROR(VLOOKUP(L62,入力表リスト!$A$3:$B$82,2,FALSE),0)</f>
        <v>0</v>
      </c>
      <c r="P62" s="83">
        <f t="shared" si="9"/>
        <v>0</v>
      </c>
      <c r="Q62" s="83">
        <f t="shared" si="16"/>
        <v>0</v>
      </c>
      <c r="R62" s="26"/>
      <c r="S62" s="26"/>
      <c r="T62" s="20"/>
      <c r="U62" s="24"/>
      <c r="V62" s="24"/>
      <c r="W62" s="24"/>
      <c r="X62" s="24"/>
      <c r="Y62" s="24"/>
      <c r="Z62" s="83"/>
      <c r="AA62" s="83">
        <f>IFERROR(VLOOKUP(X62,入力表リスト!$A$3:$B$82,2,FALSE),0)</f>
        <v>0</v>
      </c>
      <c r="AB62" s="83">
        <f t="shared" si="10"/>
        <v>0</v>
      </c>
      <c r="AC62" s="83">
        <f t="shared" si="17"/>
        <v>0</v>
      </c>
      <c r="AD62" s="26"/>
      <c r="AE62" s="26"/>
      <c r="AF62" s="20">
        <v>2</v>
      </c>
      <c r="AG62" s="20" t="s">
        <v>1106</v>
      </c>
      <c r="AH62" s="20" t="s">
        <v>1214</v>
      </c>
      <c r="AI62" s="20">
        <v>2</v>
      </c>
      <c r="AJ62" s="20" t="s">
        <v>1056</v>
      </c>
      <c r="AK62" s="83">
        <v>2</v>
      </c>
      <c r="AL62" s="83">
        <v>550</v>
      </c>
      <c r="AM62" s="83">
        <f>IFERROR(VLOOKUP(AJ62,入力表リスト!$A$3:$B$82,2,FALSE),0)</f>
        <v>47</v>
      </c>
      <c r="AN62" s="83">
        <f t="shared" si="11"/>
        <v>51.7</v>
      </c>
      <c r="AO62" s="83">
        <f t="shared" si="18"/>
        <v>1551</v>
      </c>
      <c r="AP62" s="26" t="s">
        <v>1107</v>
      </c>
      <c r="AQ62" s="26"/>
      <c r="AR62" s="83">
        <f t="shared" si="12"/>
        <v>51.7</v>
      </c>
      <c r="AS62" s="83">
        <f t="shared" si="19"/>
        <v>1551</v>
      </c>
      <c r="AT62" s="20"/>
      <c r="AU62" s="95"/>
      <c r="AV62" s="95">
        <f t="shared" si="20"/>
        <v>550</v>
      </c>
      <c r="AW62" s="95"/>
      <c r="AX62" s="95">
        <f t="shared" si="13"/>
        <v>0</v>
      </c>
      <c r="AY62" s="95">
        <f t="shared" si="14"/>
        <v>0</v>
      </c>
      <c r="AZ62" s="95">
        <f t="shared" si="21"/>
        <v>51.7</v>
      </c>
      <c r="BA62" s="95">
        <f t="shared" si="22"/>
        <v>1551</v>
      </c>
      <c r="BB62" s="83"/>
      <c r="BC62" s="83"/>
      <c r="BD62" s="83"/>
      <c r="BE62" s="83">
        <f t="shared" si="15"/>
        <v>0</v>
      </c>
      <c r="BG62" s="58">
        <f t="shared" si="23"/>
        <v>2</v>
      </c>
      <c r="BH62" s="58">
        <f t="shared" si="24"/>
        <v>2</v>
      </c>
    </row>
    <row r="63" spans="1:60" x14ac:dyDescent="0.45">
      <c r="A63" s="64"/>
      <c r="B63" s="20">
        <v>49</v>
      </c>
      <c r="C63" s="20"/>
      <c r="D63" s="20" t="s">
        <v>851</v>
      </c>
      <c r="E63" s="19" t="s">
        <v>850</v>
      </c>
      <c r="F63" s="2" t="s">
        <v>1104</v>
      </c>
      <c r="G63" s="19" t="s">
        <v>1105</v>
      </c>
      <c r="H63" s="24"/>
      <c r="I63" s="24"/>
      <c r="J63" s="24"/>
      <c r="K63" s="24"/>
      <c r="L63" s="24"/>
      <c r="M63" s="24"/>
      <c r="N63" s="24"/>
      <c r="O63" s="83">
        <f>IFERROR(VLOOKUP(L63,入力表リスト!$A$3:$B$82,2,FALSE),0)</f>
        <v>0</v>
      </c>
      <c r="P63" s="83">
        <f t="shared" si="9"/>
        <v>0</v>
      </c>
      <c r="Q63" s="83">
        <f t="shared" si="16"/>
        <v>0</v>
      </c>
      <c r="R63" s="26"/>
      <c r="S63" s="26"/>
      <c r="T63" s="20"/>
      <c r="U63" s="24"/>
      <c r="V63" s="24"/>
      <c r="W63" s="24"/>
      <c r="X63" s="24"/>
      <c r="Y63" s="24"/>
      <c r="Z63" s="83"/>
      <c r="AA63" s="83">
        <f>IFERROR(VLOOKUP(X63,入力表リスト!$A$3:$B$82,2,FALSE),0)</f>
        <v>0</v>
      </c>
      <c r="AB63" s="83">
        <f t="shared" si="10"/>
        <v>0</v>
      </c>
      <c r="AC63" s="83">
        <f t="shared" si="17"/>
        <v>0</v>
      </c>
      <c r="AD63" s="26"/>
      <c r="AE63" s="26"/>
      <c r="AF63" s="20">
        <v>1</v>
      </c>
      <c r="AG63" s="20" t="s">
        <v>807</v>
      </c>
      <c r="AH63" s="20"/>
      <c r="AI63" s="20">
        <v>1</v>
      </c>
      <c r="AJ63" s="20" t="s">
        <v>1094</v>
      </c>
      <c r="AK63" s="83">
        <v>1</v>
      </c>
      <c r="AL63" s="83">
        <v>550</v>
      </c>
      <c r="AM63" s="83">
        <f>IFERROR(VLOOKUP(AJ63,入力表リスト!$A$3:$B$82,2,FALSE),0)</f>
        <v>60</v>
      </c>
      <c r="AN63" s="83">
        <f t="shared" si="11"/>
        <v>33</v>
      </c>
      <c r="AO63" s="83">
        <f t="shared" si="18"/>
        <v>990</v>
      </c>
      <c r="AP63" s="26" t="s">
        <v>1108</v>
      </c>
      <c r="AQ63" s="26"/>
      <c r="AR63" s="83">
        <f t="shared" si="12"/>
        <v>33</v>
      </c>
      <c r="AS63" s="83">
        <f t="shared" si="19"/>
        <v>990</v>
      </c>
      <c r="AT63" s="20"/>
      <c r="AU63" s="95"/>
      <c r="AV63" s="95">
        <f t="shared" si="20"/>
        <v>550</v>
      </c>
      <c r="AW63" s="95"/>
      <c r="AX63" s="95">
        <f t="shared" si="13"/>
        <v>0</v>
      </c>
      <c r="AY63" s="95">
        <f t="shared" si="14"/>
        <v>0</v>
      </c>
      <c r="AZ63" s="95">
        <f t="shared" si="21"/>
        <v>33</v>
      </c>
      <c r="BA63" s="95">
        <f t="shared" si="22"/>
        <v>990</v>
      </c>
      <c r="BB63" s="83"/>
      <c r="BC63" s="83"/>
      <c r="BD63" s="83"/>
      <c r="BE63" s="83">
        <f t="shared" si="15"/>
        <v>0</v>
      </c>
      <c r="BG63" s="58">
        <f t="shared" si="23"/>
        <v>1</v>
      </c>
      <c r="BH63" s="58">
        <f t="shared" si="24"/>
        <v>1</v>
      </c>
    </row>
    <row r="64" spans="1:60" x14ac:dyDescent="0.45">
      <c r="A64" s="64"/>
      <c r="B64" s="20">
        <v>50</v>
      </c>
      <c r="C64" s="20"/>
      <c r="D64" s="20" t="s">
        <v>851</v>
      </c>
      <c r="E64" s="19" t="s">
        <v>850</v>
      </c>
      <c r="F64" s="2" t="s">
        <v>1104</v>
      </c>
      <c r="G64" s="19" t="s">
        <v>1105</v>
      </c>
      <c r="H64" s="24"/>
      <c r="I64" s="24"/>
      <c r="J64" s="24"/>
      <c r="K64" s="24"/>
      <c r="L64" s="24"/>
      <c r="M64" s="24"/>
      <c r="N64" s="24"/>
      <c r="O64" s="83">
        <f>IFERROR(VLOOKUP(L64,入力表リスト!$A$3:$B$82,2,FALSE),0)</f>
        <v>0</v>
      </c>
      <c r="P64" s="83">
        <f t="shared" si="9"/>
        <v>0</v>
      </c>
      <c r="Q64" s="83">
        <f t="shared" si="16"/>
        <v>0</v>
      </c>
      <c r="R64" s="26"/>
      <c r="S64" s="26"/>
      <c r="T64" s="20"/>
      <c r="U64" s="24"/>
      <c r="V64" s="24"/>
      <c r="W64" s="24"/>
      <c r="X64" s="24"/>
      <c r="Y64" s="24"/>
      <c r="Z64" s="83"/>
      <c r="AA64" s="83">
        <f>IFERROR(VLOOKUP(X64,入力表リスト!$A$3:$B$82,2,FALSE),0)</f>
        <v>0</v>
      </c>
      <c r="AB64" s="83">
        <f t="shared" si="10"/>
        <v>0</v>
      </c>
      <c r="AC64" s="83">
        <f t="shared" si="17"/>
        <v>0</v>
      </c>
      <c r="AD64" s="26"/>
      <c r="AE64" s="26"/>
      <c r="AF64" s="20">
        <v>1</v>
      </c>
      <c r="AG64" s="20" t="s">
        <v>1139</v>
      </c>
      <c r="AH64" s="20"/>
      <c r="AI64" s="20">
        <v>1</v>
      </c>
      <c r="AJ64" s="20" t="s">
        <v>1094</v>
      </c>
      <c r="AK64" s="83">
        <v>1</v>
      </c>
      <c r="AL64" s="83">
        <v>550</v>
      </c>
      <c r="AM64" s="83">
        <f>IFERROR(VLOOKUP(AJ64,入力表リスト!$A$3:$B$82,2,FALSE),0)</f>
        <v>60</v>
      </c>
      <c r="AN64" s="83">
        <f t="shared" si="11"/>
        <v>33</v>
      </c>
      <c r="AO64" s="83">
        <f t="shared" si="18"/>
        <v>990</v>
      </c>
      <c r="AP64" s="26" t="s">
        <v>1107</v>
      </c>
      <c r="AQ64" s="26"/>
      <c r="AR64" s="83">
        <f t="shared" si="12"/>
        <v>33</v>
      </c>
      <c r="AS64" s="83">
        <f t="shared" si="19"/>
        <v>990</v>
      </c>
      <c r="AT64" s="20"/>
      <c r="AU64" s="95"/>
      <c r="AV64" s="95">
        <f t="shared" si="20"/>
        <v>550</v>
      </c>
      <c r="AW64" s="95"/>
      <c r="AX64" s="95">
        <f t="shared" si="13"/>
        <v>0</v>
      </c>
      <c r="AY64" s="95">
        <f t="shared" si="14"/>
        <v>0</v>
      </c>
      <c r="AZ64" s="95">
        <f t="shared" si="21"/>
        <v>33</v>
      </c>
      <c r="BA64" s="95">
        <f t="shared" si="22"/>
        <v>990</v>
      </c>
      <c r="BB64" s="83"/>
      <c r="BC64" s="83"/>
      <c r="BD64" s="83"/>
      <c r="BE64" s="83">
        <f t="shared" si="15"/>
        <v>0</v>
      </c>
      <c r="BG64" s="58">
        <f t="shared" si="23"/>
        <v>1</v>
      </c>
      <c r="BH64" s="58">
        <f t="shared" si="24"/>
        <v>1</v>
      </c>
    </row>
    <row r="65" spans="1:60" x14ac:dyDescent="0.45">
      <c r="A65" s="64"/>
      <c r="B65" s="20">
        <v>51</v>
      </c>
      <c r="C65" s="20"/>
      <c r="D65" s="20" t="s">
        <v>851</v>
      </c>
      <c r="E65" s="19" t="s">
        <v>850</v>
      </c>
      <c r="F65" s="2" t="s">
        <v>1104</v>
      </c>
      <c r="G65" s="19" t="s">
        <v>1105</v>
      </c>
      <c r="H65" s="24"/>
      <c r="I65" s="24"/>
      <c r="J65" s="24"/>
      <c r="K65" s="24"/>
      <c r="L65" s="24"/>
      <c r="M65" s="24"/>
      <c r="N65" s="24"/>
      <c r="O65" s="83">
        <f>IFERROR(VLOOKUP(L65,入力表リスト!$A$3:$B$82,2,FALSE),0)</f>
        <v>0</v>
      </c>
      <c r="P65" s="83">
        <f t="shared" si="9"/>
        <v>0</v>
      </c>
      <c r="Q65" s="83">
        <f t="shared" si="16"/>
        <v>0</v>
      </c>
      <c r="R65" s="26"/>
      <c r="S65" s="26"/>
      <c r="T65" s="20"/>
      <c r="U65" s="24"/>
      <c r="V65" s="24"/>
      <c r="W65" s="24"/>
      <c r="X65" s="24"/>
      <c r="Y65" s="24"/>
      <c r="Z65" s="83"/>
      <c r="AA65" s="83">
        <f>IFERROR(VLOOKUP(X65,入力表リスト!$A$3:$B$82,2,FALSE),0)</f>
        <v>0</v>
      </c>
      <c r="AB65" s="83">
        <f t="shared" si="10"/>
        <v>0</v>
      </c>
      <c r="AC65" s="83">
        <f t="shared" si="17"/>
        <v>0</v>
      </c>
      <c r="AD65" s="26"/>
      <c r="AE65" s="26"/>
      <c r="AF65" s="20">
        <v>1</v>
      </c>
      <c r="AG65" s="20" t="s">
        <v>1139</v>
      </c>
      <c r="AH65" s="20"/>
      <c r="AI65" s="20">
        <v>1</v>
      </c>
      <c r="AJ65" s="20" t="s">
        <v>1094</v>
      </c>
      <c r="AK65" s="83">
        <v>1</v>
      </c>
      <c r="AL65" s="83">
        <v>550</v>
      </c>
      <c r="AM65" s="83">
        <f>IFERROR(VLOOKUP(AJ65,入力表リスト!$A$3:$B$82,2,FALSE),0)</f>
        <v>60</v>
      </c>
      <c r="AN65" s="83">
        <f t="shared" si="11"/>
        <v>33</v>
      </c>
      <c r="AO65" s="83">
        <f t="shared" si="18"/>
        <v>990</v>
      </c>
      <c r="AP65" s="26" t="s">
        <v>1107</v>
      </c>
      <c r="AQ65" s="26"/>
      <c r="AR65" s="83">
        <f t="shared" si="12"/>
        <v>33</v>
      </c>
      <c r="AS65" s="83">
        <f t="shared" si="19"/>
        <v>990</v>
      </c>
      <c r="AT65" s="20"/>
      <c r="AU65" s="95"/>
      <c r="AV65" s="95">
        <f t="shared" si="20"/>
        <v>550</v>
      </c>
      <c r="AW65" s="95"/>
      <c r="AX65" s="95">
        <f t="shared" si="13"/>
        <v>0</v>
      </c>
      <c r="AY65" s="95">
        <f t="shared" si="14"/>
        <v>0</v>
      </c>
      <c r="AZ65" s="95">
        <f t="shared" si="21"/>
        <v>33</v>
      </c>
      <c r="BA65" s="95">
        <f t="shared" si="22"/>
        <v>990</v>
      </c>
      <c r="BB65" s="83"/>
      <c r="BC65" s="83"/>
      <c r="BD65" s="83"/>
      <c r="BE65" s="83">
        <f t="shared" si="15"/>
        <v>0</v>
      </c>
      <c r="BG65" s="58">
        <f t="shared" si="23"/>
        <v>1</v>
      </c>
      <c r="BH65" s="58">
        <f t="shared" si="24"/>
        <v>1</v>
      </c>
    </row>
    <row r="66" spans="1:60" x14ac:dyDescent="0.45">
      <c r="A66" s="64"/>
      <c r="B66" s="20">
        <v>52</v>
      </c>
      <c r="C66" s="20"/>
      <c r="D66" s="20" t="s">
        <v>851</v>
      </c>
      <c r="E66" s="19" t="s">
        <v>850</v>
      </c>
      <c r="F66" s="2" t="s">
        <v>1104</v>
      </c>
      <c r="G66" s="19" t="s">
        <v>1105</v>
      </c>
      <c r="H66" s="24"/>
      <c r="I66" s="24"/>
      <c r="J66" s="24"/>
      <c r="K66" s="24"/>
      <c r="L66" s="24"/>
      <c r="M66" s="24"/>
      <c r="N66" s="24"/>
      <c r="O66" s="83">
        <f>IFERROR(VLOOKUP(L66,入力表リスト!$A$3:$B$82,2,FALSE),0)</f>
        <v>0</v>
      </c>
      <c r="P66" s="83">
        <f t="shared" si="9"/>
        <v>0</v>
      </c>
      <c r="Q66" s="83">
        <f t="shared" si="16"/>
        <v>0</v>
      </c>
      <c r="R66" s="26"/>
      <c r="S66" s="26"/>
      <c r="T66" s="20"/>
      <c r="U66" s="24"/>
      <c r="V66" s="24"/>
      <c r="W66" s="24"/>
      <c r="X66" s="24"/>
      <c r="Y66" s="24"/>
      <c r="Z66" s="83"/>
      <c r="AA66" s="83">
        <f>IFERROR(VLOOKUP(X66,入力表リスト!$A$3:$B$82,2,FALSE),0)</f>
        <v>0</v>
      </c>
      <c r="AB66" s="83">
        <f t="shared" si="10"/>
        <v>0</v>
      </c>
      <c r="AC66" s="83">
        <f t="shared" si="17"/>
        <v>0</v>
      </c>
      <c r="AD66" s="26"/>
      <c r="AE66" s="26"/>
      <c r="AF66" s="20">
        <v>2</v>
      </c>
      <c r="AG66" s="20" t="s">
        <v>1109</v>
      </c>
      <c r="AH66" s="20"/>
      <c r="AI66" s="20">
        <v>2</v>
      </c>
      <c r="AJ66" s="20" t="s">
        <v>1053</v>
      </c>
      <c r="AK66" s="83">
        <v>2</v>
      </c>
      <c r="AL66" s="83">
        <v>550</v>
      </c>
      <c r="AM66" s="83">
        <f>IFERROR(VLOOKUP(AJ66,入力表リスト!$A$3:$B$82,2,FALSE),0)</f>
        <v>40</v>
      </c>
      <c r="AN66" s="83">
        <f t="shared" si="11"/>
        <v>44</v>
      </c>
      <c r="AO66" s="83">
        <f t="shared" si="18"/>
        <v>1320</v>
      </c>
      <c r="AP66" s="26" t="s">
        <v>1110</v>
      </c>
      <c r="AQ66" s="26"/>
      <c r="AR66" s="83">
        <f t="shared" si="12"/>
        <v>44</v>
      </c>
      <c r="AS66" s="83">
        <f t="shared" si="19"/>
        <v>1320</v>
      </c>
      <c r="AT66" s="20"/>
      <c r="AU66" s="95"/>
      <c r="AV66" s="95">
        <f t="shared" si="20"/>
        <v>550</v>
      </c>
      <c r="AW66" s="95"/>
      <c r="AX66" s="95">
        <f t="shared" si="13"/>
        <v>0</v>
      </c>
      <c r="AY66" s="95">
        <f t="shared" si="14"/>
        <v>0</v>
      </c>
      <c r="AZ66" s="95">
        <f t="shared" si="21"/>
        <v>44</v>
      </c>
      <c r="BA66" s="95">
        <f t="shared" si="22"/>
        <v>1320</v>
      </c>
      <c r="BB66" s="83"/>
      <c r="BC66" s="83"/>
      <c r="BD66" s="83"/>
      <c r="BE66" s="83">
        <f t="shared" si="15"/>
        <v>0</v>
      </c>
      <c r="BG66" s="58">
        <f t="shared" si="23"/>
        <v>2</v>
      </c>
      <c r="BH66" s="58">
        <f t="shared" si="24"/>
        <v>2</v>
      </c>
    </row>
    <row r="67" spans="1:60" x14ac:dyDescent="0.45">
      <c r="A67" s="64"/>
      <c r="B67" s="20">
        <v>53</v>
      </c>
      <c r="C67" s="84"/>
      <c r="D67" s="20" t="s">
        <v>851</v>
      </c>
      <c r="E67" s="19" t="s">
        <v>850</v>
      </c>
      <c r="F67" s="2" t="s">
        <v>1104</v>
      </c>
      <c r="G67" s="19" t="s">
        <v>1105</v>
      </c>
      <c r="H67" s="24"/>
      <c r="I67" s="24"/>
      <c r="J67" s="24"/>
      <c r="K67" s="24"/>
      <c r="L67" s="24"/>
      <c r="M67" s="24"/>
      <c r="N67" s="24"/>
      <c r="O67" s="83">
        <f>IFERROR(VLOOKUP(L67,入力表リスト!$A$3:$B$82,2,FALSE),0)</f>
        <v>0</v>
      </c>
      <c r="P67" s="83">
        <f t="shared" si="9"/>
        <v>0</v>
      </c>
      <c r="Q67" s="83">
        <f t="shared" si="16"/>
        <v>0</v>
      </c>
      <c r="R67" s="26"/>
      <c r="S67" s="26"/>
      <c r="T67" s="20"/>
      <c r="U67" s="24"/>
      <c r="V67" s="24"/>
      <c r="W67" s="24"/>
      <c r="X67" s="24"/>
      <c r="Y67" s="24"/>
      <c r="Z67" s="83"/>
      <c r="AA67" s="83">
        <f>IFERROR(VLOOKUP(X67,入力表リスト!$A$3:$B$82,2,FALSE),0)</f>
        <v>0</v>
      </c>
      <c r="AB67" s="83">
        <f t="shared" si="10"/>
        <v>0</v>
      </c>
      <c r="AC67" s="83">
        <f t="shared" si="17"/>
        <v>0</v>
      </c>
      <c r="AD67" s="26"/>
      <c r="AE67" s="26"/>
      <c r="AF67" s="20">
        <v>1</v>
      </c>
      <c r="AG67" s="20" t="s">
        <v>807</v>
      </c>
      <c r="AH67" s="20"/>
      <c r="AI67" s="20">
        <v>1</v>
      </c>
      <c r="AJ67" s="20" t="s">
        <v>1141</v>
      </c>
      <c r="AK67" s="83">
        <v>1</v>
      </c>
      <c r="AL67" s="83">
        <v>550</v>
      </c>
      <c r="AM67" s="83">
        <f>IFERROR(VLOOKUP(AJ67,入力表リスト!$A$3:$B$82,2,FALSE),0)</f>
        <v>15</v>
      </c>
      <c r="AN67" s="83">
        <f t="shared" si="11"/>
        <v>8.25</v>
      </c>
      <c r="AO67" s="83">
        <f t="shared" si="18"/>
        <v>247.5</v>
      </c>
      <c r="AP67" s="26" t="s">
        <v>1111</v>
      </c>
      <c r="AQ67" s="26"/>
      <c r="AR67" s="83">
        <f t="shared" si="12"/>
        <v>8.25</v>
      </c>
      <c r="AS67" s="83">
        <f t="shared" si="19"/>
        <v>247.5</v>
      </c>
      <c r="AT67" s="20"/>
      <c r="AU67" s="95"/>
      <c r="AV67" s="95">
        <f t="shared" si="20"/>
        <v>550</v>
      </c>
      <c r="AW67" s="95"/>
      <c r="AX67" s="95">
        <f t="shared" si="13"/>
        <v>0</v>
      </c>
      <c r="AY67" s="95">
        <f t="shared" si="14"/>
        <v>0</v>
      </c>
      <c r="AZ67" s="95">
        <f t="shared" si="21"/>
        <v>8.25</v>
      </c>
      <c r="BA67" s="95">
        <f t="shared" si="22"/>
        <v>247.5</v>
      </c>
      <c r="BB67" s="83"/>
      <c r="BC67" s="83"/>
      <c r="BD67" s="83"/>
      <c r="BE67" s="83">
        <f t="shared" si="15"/>
        <v>0</v>
      </c>
      <c r="BG67" s="58">
        <f t="shared" si="23"/>
        <v>1</v>
      </c>
      <c r="BH67" s="58">
        <f t="shared" si="24"/>
        <v>1</v>
      </c>
    </row>
    <row r="68" spans="1:60" x14ac:dyDescent="0.45">
      <c r="A68" s="64"/>
      <c r="B68" s="20">
        <v>54</v>
      </c>
      <c r="C68" s="84"/>
      <c r="D68" s="20" t="s">
        <v>851</v>
      </c>
      <c r="E68" s="19" t="s">
        <v>850</v>
      </c>
      <c r="F68" s="2" t="s">
        <v>1104</v>
      </c>
      <c r="G68" s="19" t="s">
        <v>1105</v>
      </c>
      <c r="H68" s="24"/>
      <c r="I68" s="24"/>
      <c r="J68" s="24"/>
      <c r="K68" s="24"/>
      <c r="L68" s="24"/>
      <c r="M68" s="24"/>
      <c r="N68" s="24"/>
      <c r="O68" s="83">
        <f>IFERROR(VLOOKUP(L68,入力表リスト!$A$3:$B$82,2,FALSE),0)</f>
        <v>0</v>
      </c>
      <c r="P68" s="83">
        <f t="shared" si="9"/>
        <v>0</v>
      </c>
      <c r="Q68" s="83">
        <f t="shared" si="16"/>
        <v>0</v>
      </c>
      <c r="R68" s="26"/>
      <c r="S68" s="26"/>
      <c r="T68" s="20">
        <v>1</v>
      </c>
      <c r="U68" s="20" t="s">
        <v>1112</v>
      </c>
      <c r="V68" s="20" t="s">
        <v>807</v>
      </c>
      <c r="W68" s="20">
        <v>1</v>
      </c>
      <c r="X68" s="20" t="s">
        <v>1116</v>
      </c>
      <c r="Y68" s="20">
        <v>1</v>
      </c>
      <c r="Z68" s="83">
        <v>550</v>
      </c>
      <c r="AA68" s="83">
        <f>IFERROR(VLOOKUP(X68,入力表リスト!$A$3:$B$82,2,FALSE),0)</f>
        <v>0</v>
      </c>
      <c r="AB68" s="83">
        <f t="shared" si="10"/>
        <v>0</v>
      </c>
      <c r="AC68" s="83">
        <f t="shared" si="17"/>
        <v>0</v>
      </c>
      <c r="AD68" s="123" t="s">
        <v>1158</v>
      </c>
      <c r="AE68" s="26"/>
      <c r="AF68" s="20"/>
      <c r="AG68" s="20"/>
      <c r="AH68" s="20"/>
      <c r="AI68" s="20"/>
      <c r="AJ68" s="20"/>
      <c r="AK68" s="83"/>
      <c r="AL68" s="83"/>
      <c r="AM68" s="83">
        <f>IFERROR(VLOOKUP(AJ68,入力表リスト!$A$3:$B$82,2,FALSE),0)</f>
        <v>0</v>
      </c>
      <c r="AN68" s="83">
        <f t="shared" si="11"/>
        <v>0</v>
      </c>
      <c r="AO68" s="83">
        <f t="shared" si="18"/>
        <v>0</v>
      </c>
      <c r="AP68" s="26"/>
      <c r="AQ68" s="26"/>
      <c r="AR68" s="83">
        <f t="shared" si="12"/>
        <v>0</v>
      </c>
      <c r="AS68" s="83">
        <f t="shared" si="19"/>
        <v>0</v>
      </c>
      <c r="AT68" s="20"/>
      <c r="AU68" s="95"/>
      <c r="AV68" s="95">
        <f t="shared" si="20"/>
        <v>550</v>
      </c>
      <c r="AW68" s="95"/>
      <c r="AX68" s="95">
        <f t="shared" si="13"/>
        <v>0</v>
      </c>
      <c r="AY68" s="95">
        <f t="shared" si="14"/>
        <v>0</v>
      </c>
      <c r="AZ68" s="95">
        <f t="shared" si="21"/>
        <v>0</v>
      </c>
      <c r="BA68" s="95">
        <f t="shared" si="22"/>
        <v>0</v>
      </c>
      <c r="BB68" s="83"/>
      <c r="BC68" s="83"/>
      <c r="BD68" s="83"/>
      <c r="BE68" s="83">
        <f t="shared" si="15"/>
        <v>0</v>
      </c>
      <c r="BG68" s="58">
        <f t="shared" si="23"/>
        <v>1</v>
      </c>
      <c r="BH68" s="58">
        <f t="shared" si="24"/>
        <v>1</v>
      </c>
    </row>
    <row r="69" spans="1:60" x14ac:dyDescent="0.45">
      <c r="A69" s="64"/>
      <c r="B69" s="20">
        <v>55</v>
      </c>
      <c r="C69" s="84"/>
      <c r="D69" s="20" t="s">
        <v>851</v>
      </c>
      <c r="E69" s="19" t="s">
        <v>850</v>
      </c>
      <c r="F69" s="2" t="s">
        <v>1104</v>
      </c>
      <c r="G69" s="19" t="s">
        <v>1113</v>
      </c>
      <c r="H69" s="24"/>
      <c r="I69" s="24"/>
      <c r="J69" s="24"/>
      <c r="K69" s="24"/>
      <c r="L69" s="24"/>
      <c r="M69" s="24"/>
      <c r="N69" s="24"/>
      <c r="O69" s="83">
        <f>IFERROR(VLOOKUP(L69,入力表リスト!$A$3:$B$82,2,FALSE),0)</f>
        <v>0</v>
      </c>
      <c r="P69" s="83">
        <f t="shared" si="9"/>
        <v>0</v>
      </c>
      <c r="Q69" s="83">
        <f t="shared" si="16"/>
        <v>0</v>
      </c>
      <c r="R69" s="26"/>
      <c r="S69" s="26"/>
      <c r="T69" s="20"/>
      <c r="U69" s="24"/>
      <c r="V69" s="24"/>
      <c r="W69" s="24"/>
      <c r="X69" s="24"/>
      <c r="Y69" s="24"/>
      <c r="Z69" s="83"/>
      <c r="AA69" s="83">
        <f>IFERROR(VLOOKUP(X69,入力表リスト!$A$3:$B$82,2,FALSE),0)</f>
        <v>0</v>
      </c>
      <c r="AB69" s="83">
        <f t="shared" si="10"/>
        <v>0</v>
      </c>
      <c r="AC69" s="83">
        <f t="shared" si="17"/>
        <v>0</v>
      </c>
      <c r="AD69" s="26"/>
      <c r="AE69" s="26"/>
      <c r="AF69" s="20">
        <v>2</v>
      </c>
      <c r="AG69" s="20" t="s">
        <v>1106</v>
      </c>
      <c r="AH69" s="20" t="s">
        <v>1213</v>
      </c>
      <c r="AI69" s="20">
        <v>2</v>
      </c>
      <c r="AJ69" s="20" t="s">
        <v>1126</v>
      </c>
      <c r="AK69" s="83">
        <v>2</v>
      </c>
      <c r="AL69" s="83">
        <v>550</v>
      </c>
      <c r="AM69" s="83">
        <f>IFERROR(VLOOKUP(AJ69,入力表リスト!$A$3:$B$82,2,FALSE),0)</f>
        <v>47</v>
      </c>
      <c r="AN69" s="83">
        <f t="shared" si="11"/>
        <v>51.7</v>
      </c>
      <c r="AO69" s="83">
        <f t="shared" si="18"/>
        <v>1551</v>
      </c>
      <c r="AP69" s="26" t="s">
        <v>1107</v>
      </c>
      <c r="AQ69" s="26"/>
      <c r="AR69" s="83">
        <f t="shared" si="12"/>
        <v>51.7</v>
      </c>
      <c r="AS69" s="83">
        <f t="shared" si="19"/>
        <v>1551</v>
      </c>
      <c r="AT69" s="20"/>
      <c r="AU69" s="95"/>
      <c r="AV69" s="95">
        <f t="shared" si="20"/>
        <v>550</v>
      </c>
      <c r="AW69" s="95"/>
      <c r="AX69" s="95">
        <f t="shared" si="13"/>
        <v>0</v>
      </c>
      <c r="AY69" s="95">
        <f t="shared" si="14"/>
        <v>0</v>
      </c>
      <c r="AZ69" s="95">
        <f t="shared" si="21"/>
        <v>51.7</v>
      </c>
      <c r="BA69" s="95">
        <f t="shared" si="22"/>
        <v>1551</v>
      </c>
      <c r="BB69" s="83"/>
      <c r="BC69" s="83"/>
      <c r="BD69" s="83"/>
      <c r="BE69" s="83">
        <f t="shared" si="15"/>
        <v>0</v>
      </c>
      <c r="BG69" s="58">
        <f t="shared" si="23"/>
        <v>2</v>
      </c>
      <c r="BH69" s="58">
        <f t="shared" si="24"/>
        <v>2</v>
      </c>
    </row>
    <row r="70" spans="1:60" x14ac:dyDescent="0.45">
      <c r="A70" s="64"/>
      <c r="B70" s="20">
        <v>56</v>
      </c>
      <c r="C70" s="84"/>
      <c r="D70" s="20" t="s">
        <v>851</v>
      </c>
      <c r="E70" s="19" t="s">
        <v>850</v>
      </c>
      <c r="F70" s="2" t="s">
        <v>1104</v>
      </c>
      <c r="G70" s="19" t="s">
        <v>1113</v>
      </c>
      <c r="H70" s="24"/>
      <c r="I70" s="24"/>
      <c r="J70" s="24"/>
      <c r="K70" s="24"/>
      <c r="L70" s="24"/>
      <c r="M70" s="24"/>
      <c r="N70" s="24"/>
      <c r="O70" s="83">
        <f>IFERROR(VLOOKUP(L70,入力表リスト!$A$3:$B$82,2,FALSE),0)</f>
        <v>0</v>
      </c>
      <c r="P70" s="83">
        <f t="shared" si="9"/>
        <v>0</v>
      </c>
      <c r="Q70" s="83">
        <f t="shared" si="16"/>
        <v>0</v>
      </c>
      <c r="R70" s="26"/>
      <c r="S70" s="26"/>
      <c r="T70" s="20"/>
      <c r="U70" s="24"/>
      <c r="V70" s="24"/>
      <c r="W70" s="24"/>
      <c r="X70" s="24"/>
      <c r="Y70" s="24"/>
      <c r="Z70" s="83"/>
      <c r="AA70" s="83">
        <f>IFERROR(VLOOKUP(X70,入力表リスト!$A$3:$B$82,2,FALSE),0)</f>
        <v>0</v>
      </c>
      <c r="AB70" s="83">
        <f t="shared" si="10"/>
        <v>0</v>
      </c>
      <c r="AC70" s="83">
        <f t="shared" si="17"/>
        <v>0</v>
      </c>
      <c r="AD70" s="26"/>
      <c r="AE70" s="26"/>
      <c r="AF70" s="20">
        <v>1</v>
      </c>
      <c r="AG70" s="20" t="s">
        <v>807</v>
      </c>
      <c r="AH70" s="20"/>
      <c r="AI70" s="20">
        <v>1</v>
      </c>
      <c r="AJ70" s="20" t="s">
        <v>1094</v>
      </c>
      <c r="AK70" s="83">
        <v>1</v>
      </c>
      <c r="AL70" s="83">
        <v>550</v>
      </c>
      <c r="AM70" s="83">
        <f>IFERROR(VLOOKUP(AJ70,入力表リスト!$A$3:$B$82,2,FALSE),0)</f>
        <v>60</v>
      </c>
      <c r="AN70" s="83">
        <f t="shared" si="11"/>
        <v>33</v>
      </c>
      <c r="AO70" s="83">
        <f t="shared" si="18"/>
        <v>990</v>
      </c>
      <c r="AP70" s="26" t="s">
        <v>1108</v>
      </c>
      <c r="AQ70" s="26"/>
      <c r="AR70" s="83">
        <f t="shared" si="12"/>
        <v>33</v>
      </c>
      <c r="AS70" s="83">
        <f t="shared" si="19"/>
        <v>990</v>
      </c>
      <c r="AT70" s="20"/>
      <c r="AU70" s="95"/>
      <c r="AV70" s="95">
        <f t="shared" si="20"/>
        <v>550</v>
      </c>
      <c r="AW70" s="95"/>
      <c r="AX70" s="95">
        <f t="shared" si="13"/>
        <v>0</v>
      </c>
      <c r="AY70" s="95">
        <f t="shared" si="14"/>
        <v>0</v>
      </c>
      <c r="AZ70" s="95">
        <f t="shared" si="21"/>
        <v>33</v>
      </c>
      <c r="BA70" s="95">
        <f t="shared" si="22"/>
        <v>990</v>
      </c>
      <c r="BB70" s="83"/>
      <c r="BC70" s="83"/>
      <c r="BD70" s="83"/>
      <c r="BE70" s="83">
        <f t="shared" si="15"/>
        <v>0</v>
      </c>
      <c r="BG70" s="58">
        <f t="shared" si="23"/>
        <v>1</v>
      </c>
      <c r="BH70" s="58">
        <f t="shared" si="24"/>
        <v>1</v>
      </c>
    </row>
    <row r="71" spans="1:60" x14ac:dyDescent="0.45">
      <c r="A71" s="64"/>
      <c r="B71" s="20">
        <v>57</v>
      </c>
      <c r="C71" s="84"/>
      <c r="D71" s="20" t="s">
        <v>851</v>
      </c>
      <c r="E71" s="19" t="s">
        <v>850</v>
      </c>
      <c r="F71" s="2" t="s">
        <v>1104</v>
      </c>
      <c r="G71" s="19" t="s">
        <v>1113</v>
      </c>
      <c r="H71" s="24"/>
      <c r="I71" s="24"/>
      <c r="J71" s="24"/>
      <c r="K71" s="24"/>
      <c r="L71" s="24"/>
      <c r="M71" s="24"/>
      <c r="N71" s="24"/>
      <c r="O71" s="83">
        <f>IFERROR(VLOOKUP(L71,入力表リスト!$A$3:$B$82,2,FALSE),0)</f>
        <v>0</v>
      </c>
      <c r="P71" s="83">
        <f t="shared" si="9"/>
        <v>0</v>
      </c>
      <c r="Q71" s="83">
        <f t="shared" si="16"/>
        <v>0</v>
      </c>
      <c r="R71" s="26"/>
      <c r="S71" s="26"/>
      <c r="T71" s="20"/>
      <c r="U71" s="24"/>
      <c r="V71" s="24"/>
      <c r="W71" s="24"/>
      <c r="X71" s="24"/>
      <c r="Y71" s="24"/>
      <c r="Z71" s="83"/>
      <c r="AA71" s="83">
        <f>IFERROR(VLOOKUP(X71,入力表リスト!$A$3:$B$82,2,FALSE),0)</f>
        <v>0</v>
      </c>
      <c r="AB71" s="83">
        <f t="shared" si="10"/>
        <v>0</v>
      </c>
      <c r="AC71" s="83">
        <f t="shared" si="17"/>
        <v>0</v>
      </c>
      <c r="AD71" s="26"/>
      <c r="AE71" s="26"/>
      <c r="AF71" s="20">
        <v>1</v>
      </c>
      <c r="AG71" s="20" t="s">
        <v>1139</v>
      </c>
      <c r="AH71" s="20"/>
      <c r="AI71" s="20">
        <v>1</v>
      </c>
      <c r="AJ71" s="20" t="s">
        <v>1094</v>
      </c>
      <c r="AK71" s="83">
        <v>1</v>
      </c>
      <c r="AL71" s="83">
        <v>550</v>
      </c>
      <c r="AM71" s="83">
        <f>IFERROR(VLOOKUP(AJ71,入力表リスト!$A$3:$B$82,2,FALSE),0)</f>
        <v>60</v>
      </c>
      <c r="AN71" s="83">
        <f t="shared" si="11"/>
        <v>33</v>
      </c>
      <c r="AO71" s="83">
        <f t="shared" si="18"/>
        <v>990</v>
      </c>
      <c r="AP71" s="26" t="s">
        <v>1107</v>
      </c>
      <c r="AQ71" s="26"/>
      <c r="AR71" s="83">
        <f t="shared" si="12"/>
        <v>33</v>
      </c>
      <c r="AS71" s="83">
        <f t="shared" si="19"/>
        <v>990</v>
      </c>
      <c r="AT71" s="20"/>
      <c r="AU71" s="95"/>
      <c r="AV71" s="95">
        <f t="shared" si="20"/>
        <v>550</v>
      </c>
      <c r="AW71" s="95"/>
      <c r="AX71" s="95">
        <f t="shared" si="13"/>
        <v>0</v>
      </c>
      <c r="AY71" s="95">
        <f t="shared" si="14"/>
        <v>0</v>
      </c>
      <c r="AZ71" s="95">
        <f t="shared" si="21"/>
        <v>33</v>
      </c>
      <c r="BA71" s="95">
        <f t="shared" si="22"/>
        <v>990</v>
      </c>
      <c r="BB71" s="83"/>
      <c r="BC71" s="83"/>
      <c r="BD71" s="83"/>
      <c r="BE71" s="83">
        <f t="shared" si="15"/>
        <v>0</v>
      </c>
      <c r="BG71" s="58">
        <f t="shared" si="23"/>
        <v>1</v>
      </c>
      <c r="BH71" s="58">
        <f t="shared" si="24"/>
        <v>1</v>
      </c>
    </row>
    <row r="72" spans="1:60" x14ac:dyDescent="0.45">
      <c r="A72" s="64"/>
      <c r="B72" s="20">
        <v>58</v>
      </c>
      <c r="C72" s="84"/>
      <c r="D72" s="20" t="s">
        <v>851</v>
      </c>
      <c r="E72" s="19" t="s">
        <v>850</v>
      </c>
      <c r="F72" s="2" t="s">
        <v>1104</v>
      </c>
      <c r="G72" s="19" t="s">
        <v>1113</v>
      </c>
      <c r="H72" s="24"/>
      <c r="I72" s="24"/>
      <c r="J72" s="24"/>
      <c r="K72" s="24"/>
      <c r="L72" s="24"/>
      <c r="M72" s="24"/>
      <c r="N72" s="24"/>
      <c r="O72" s="83">
        <f>IFERROR(VLOOKUP(L72,入力表リスト!$A$3:$B$82,2,FALSE),0)</f>
        <v>0</v>
      </c>
      <c r="P72" s="83">
        <f t="shared" si="9"/>
        <v>0</v>
      </c>
      <c r="Q72" s="83">
        <f t="shared" si="16"/>
        <v>0</v>
      </c>
      <c r="R72" s="26"/>
      <c r="S72" s="26"/>
      <c r="T72" s="20"/>
      <c r="U72" s="24"/>
      <c r="V72" s="24"/>
      <c r="W72" s="24"/>
      <c r="X72" s="24"/>
      <c r="Y72" s="24"/>
      <c r="Z72" s="83"/>
      <c r="AA72" s="83">
        <f>IFERROR(VLOOKUP(X72,入力表リスト!$A$3:$B$82,2,FALSE),0)</f>
        <v>0</v>
      </c>
      <c r="AB72" s="83">
        <f t="shared" si="10"/>
        <v>0</v>
      </c>
      <c r="AC72" s="83">
        <f t="shared" si="17"/>
        <v>0</v>
      </c>
      <c r="AD72" s="26"/>
      <c r="AE72" s="26"/>
      <c r="AF72" s="20">
        <v>1</v>
      </c>
      <c r="AG72" s="20" t="s">
        <v>1139</v>
      </c>
      <c r="AH72" s="20"/>
      <c r="AI72" s="20">
        <v>1</v>
      </c>
      <c r="AJ72" s="20" t="s">
        <v>1094</v>
      </c>
      <c r="AK72" s="83">
        <v>1</v>
      </c>
      <c r="AL72" s="83">
        <v>550</v>
      </c>
      <c r="AM72" s="83">
        <f>IFERROR(VLOOKUP(AJ72,入力表リスト!$A$3:$B$82,2,FALSE),0)</f>
        <v>60</v>
      </c>
      <c r="AN72" s="83">
        <f t="shared" si="11"/>
        <v>33</v>
      </c>
      <c r="AO72" s="83">
        <f t="shared" si="18"/>
        <v>990</v>
      </c>
      <c r="AP72" s="26" t="s">
        <v>1107</v>
      </c>
      <c r="AQ72" s="26"/>
      <c r="AR72" s="83">
        <f t="shared" si="12"/>
        <v>33</v>
      </c>
      <c r="AS72" s="83">
        <f t="shared" si="19"/>
        <v>990</v>
      </c>
      <c r="AT72" s="20"/>
      <c r="AU72" s="95"/>
      <c r="AV72" s="95">
        <f t="shared" si="20"/>
        <v>550</v>
      </c>
      <c r="AW72" s="95"/>
      <c r="AX72" s="95">
        <f t="shared" si="13"/>
        <v>0</v>
      </c>
      <c r="AY72" s="95">
        <f t="shared" si="14"/>
        <v>0</v>
      </c>
      <c r="AZ72" s="95">
        <f t="shared" si="21"/>
        <v>33</v>
      </c>
      <c r="BA72" s="95">
        <f t="shared" si="22"/>
        <v>990</v>
      </c>
      <c r="BB72" s="83"/>
      <c r="BC72" s="83"/>
      <c r="BD72" s="83"/>
      <c r="BE72" s="83">
        <f t="shared" si="15"/>
        <v>0</v>
      </c>
      <c r="BG72" s="58">
        <f t="shared" si="23"/>
        <v>1</v>
      </c>
      <c r="BH72" s="58">
        <f t="shared" si="24"/>
        <v>1</v>
      </c>
    </row>
    <row r="73" spans="1:60" x14ac:dyDescent="0.45">
      <c r="A73" s="64"/>
      <c r="B73" s="20">
        <v>59</v>
      </c>
      <c r="C73" s="84"/>
      <c r="D73" s="20" t="s">
        <v>851</v>
      </c>
      <c r="E73" s="19" t="s">
        <v>850</v>
      </c>
      <c r="F73" s="2" t="s">
        <v>1104</v>
      </c>
      <c r="G73" s="19" t="s">
        <v>1113</v>
      </c>
      <c r="H73" s="24"/>
      <c r="I73" s="24"/>
      <c r="J73" s="24"/>
      <c r="K73" s="24"/>
      <c r="L73" s="24"/>
      <c r="M73" s="24"/>
      <c r="N73" s="24"/>
      <c r="O73" s="83">
        <f>IFERROR(VLOOKUP(L73,入力表リスト!$A$3:$B$82,2,FALSE),0)</f>
        <v>0</v>
      </c>
      <c r="P73" s="83">
        <f t="shared" si="9"/>
        <v>0</v>
      </c>
      <c r="Q73" s="83">
        <f t="shared" si="16"/>
        <v>0</v>
      </c>
      <c r="R73" s="26"/>
      <c r="S73" s="26"/>
      <c r="T73" s="20"/>
      <c r="U73" s="24"/>
      <c r="V73" s="24"/>
      <c r="W73" s="24"/>
      <c r="X73" s="24"/>
      <c r="Y73" s="24"/>
      <c r="Z73" s="83"/>
      <c r="AA73" s="83">
        <f>IFERROR(VLOOKUP(X73,入力表リスト!$A$3:$B$82,2,FALSE),0)</f>
        <v>0</v>
      </c>
      <c r="AB73" s="83">
        <f t="shared" si="10"/>
        <v>0</v>
      </c>
      <c r="AC73" s="83">
        <f t="shared" si="17"/>
        <v>0</v>
      </c>
      <c r="AD73" s="26"/>
      <c r="AE73" s="26"/>
      <c r="AF73" s="20">
        <v>2</v>
      </c>
      <c r="AG73" s="20" t="s">
        <v>1109</v>
      </c>
      <c r="AH73" s="20"/>
      <c r="AI73" s="20">
        <v>2</v>
      </c>
      <c r="AJ73" s="20" t="s">
        <v>1053</v>
      </c>
      <c r="AK73" s="83">
        <v>2</v>
      </c>
      <c r="AL73" s="83">
        <v>550</v>
      </c>
      <c r="AM73" s="83">
        <f>IFERROR(VLOOKUP(AJ73,入力表リスト!$A$3:$B$82,2,FALSE),0)</f>
        <v>40</v>
      </c>
      <c r="AN73" s="83">
        <f t="shared" si="11"/>
        <v>44</v>
      </c>
      <c r="AO73" s="83">
        <f t="shared" si="18"/>
        <v>1320</v>
      </c>
      <c r="AP73" s="26" t="s">
        <v>1110</v>
      </c>
      <c r="AQ73" s="26"/>
      <c r="AR73" s="83">
        <f t="shared" si="12"/>
        <v>44</v>
      </c>
      <c r="AS73" s="83">
        <f t="shared" si="19"/>
        <v>1320</v>
      </c>
      <c r="AT73" s="20"/>
      <c r="AU73" s="95"/>
      <c r="AV73" s="95">
        <f t="shared" si="20"/>
        <v>550</v>
      </c>
      <c r="AW73" s="95"/>
      <c r="AX73" s="95">
        <f t="shared" si="13"/>
        <v>0</v>
      </c>
      <c r="AY73" s="95">
        <f t="shared" si="14"/>
        <v>0</v>
      </c>
      <c r="AZ73" s="95">
        <f t="shared" si="21"/>
        <v>44</v>
      </c>
      <c r="BA73" s="95">
        <f t="shared" si="22"/>
        <v>1320</v>
      </c>
      <c r="BB73" s="83"/>
      <c r="BC73" s="83"/>
      <c r="BD73" s="83"/>
      <c r="BE73" s="83">
        <f t="shared" si="15"/>
        <v>0</v>
      </c>
      <c r="BG73" s="58">
        <f t="shared" si="23"/>
        <v>2</v>
      </c>
      <c r="BH73" s="58">
        <f t="shared" si="24"/>
        <v>2</v>
      </c>
    </row>
    <row r="74" spans="1:60" x14ac:dyDescent="0.45">
      <c r="A74" s="64"/>
      <c r="B74" s="20">
        <v>60</v>
      </c>
      <c r="C74" s="84"/>
      <c r="D74" s="20" t="s">
        <v>851</v>
      </c>
      <c r="E74" s="19" t="s">
        <v>850</v>
      </c>
      <c r="F74" s="2" t="s">
        <v>1104</v>
      </c>
      <c r="G74" s="19" t="s">
        <v>1113</v>
      </c>
      <c r="H74" s="24"/>
      <c r="I74" s="24"/>
      <c r="J74" s="24"/>
      <c r="K74" s="24"/>
      <c r="L74" s="24"/>
      <c r="M74" s="24"/>
      <c r="N74" s="24"/>
      <c r="O74" s="83">
        <f>IFERROR(VLOOKUP(L74,入力表リスト!$A$3:$B$82,2,FALSE),0)</f>
        <v>0</v>
      </c>
      <c r="P74" s="83">
        <f t="shared" si="9"/>
        <v>0</v>
      </c>
      <c r="Q74" s="83">
        <f t="shared" si="16"/>
        <v>0</v>
      </c>
      <c r="R74" s="26"/>
      <c r="S74" s="26"/>
      <c r="T74" s="20"/>
      <c r="U74" s="24"/>
      <c r="V74" s="24"/>
      <c r="W74" s="24"/>
      <c r="X74" s="24"/>
      <c r="Y74" s="24"/>
      <c r="Z74" s="83"/>
      <c r="AA74" s="83">
        <f>IFERROR(VLOOKUP(X74,入力表リスト!$A$3:$B$82,2,FALSE),0)</f>
        <v>0</v>
      </c>
      <c r="AB74" s="83">
        <f t="shared" si="10"/>
        <v>0</v>
      </c>
      <c r="AC74" s="83">
        <f t="shared" si="17"/>
        <v>0</v>
      </c>
      <c r="AD74" s="26"/>
      <c r="AE74" s="26"/>
      <c r="AF74" s="20">
        <v>1</v>
      </c>
      <c r="AG74" s="20" t="s">
        <v>1112</v>
      </c>
      <c r="AH74" s="20"/>
      <c r="AI74" s="20">
        <v>1</v>
      </c>
      <c r="AJ74" s="20" t="s">
        <v>1140</v>
      </c>
      <c r="AK74" s="83">
        <v>1</v>
      </c>
      <c r="AL74" s="83">
        <v>550</v>
      </c>
      <c r="AM74" s="83">
        <f>IFERROR(VLOOKUP(AJ74,入力表リスト!$A$3:$B$82,2,FALSE),0)</f>
        <v>15</v>
      </c>
      <c r="AN74" s="83">
        <f t="shared" si="11"/>
        <v>8.25</v>
      </c>
      <c r="AO74" s="83">
        <f t="shared" si="18"/>
        <v>247.5</v>
      </c>
      <c r="AP74" s="26" t="s">
        <v>1111</v>
      </c>
      <c r="AQ74" s="26"/>
      <c r="AR74" s="83">
        <f t="shared" si="12"/>
        <v>8.25</v>
      </c>
      <c r="AS74" s="83">
        <f t="shared" si="19"/>
        <v>247.5</v>
      </c>
      <c r="AT74" s="20"/>
      <c r="AU74" s="95"/>
      <c r="AV74" s="95">
        <f t="shared" si="20"/>
        <v>550</v>
      </c>
      <c r="AW74" s="95"/>
      <c r="AX74" s="95">
        <f t="shared" si="13"/>
        <v>0</v>
      </c>
      <c r="AY74" s="95">
        <f t="shared" si="14"/>
        <v>0</v>
      </c>
      <c r="AZ74" s="95">
        <f t="shared" si="21"/>
        <v>8.25</v>
      </c>
      <c r="BA74" s="95">
        <f t="shared" si="22"/>
        <v>247.5</v>
      </c>
      <c r="BB74" s="83"/>
      <c r="BC74" s="83"/>
      <c r="BD74" s="83"/>
      <c r="BE74" s="83">
        <f t="shared" si="15"/>
        <v>0</v>
      </c>
      <c r="BG74" s="58">
        <f t="shared" si="23"/>
        <v>1</v>
      </c>
      <c r="BH74" s="58">
        <f t="shared" si="24"/>
        <v>1</v>
      </c>
    </row>
    <row r="75" spans="1:60" x14ac:dyDescent="0.45">
      <c r="A75" s="64"/>
      <c r="B75" s="20">
        <v>61</v>
      </c>
      <c r="C75" s="84"/>
      <c r="D75" s="20" t="s">
        <v>851</v>
      </c>
      <c r="E75" s="19" t="s">
        <v>850</v>
      </c>
      <c r="F75" s="2" t="s">
        <v>1104</v>
      </c>
      <c r="G75" s="19" t="s">
        <v>1113</v>
      </c>
      <c r="H75" s="24"/>
      <c r="I75" s="24"/>
      <c r="J75" s="24"/>
      <c r="K75" s="24"/>
      <c r="L75" s="24"/>
      <c r="M75" s="24"/>
      <c r="N75" s="24"/>
      <c r="O75" s="83">
        <f>IFERROR(VLOOKUP(L75,入力表リスト!$A$3:$B$82,2,FALSE),0)</f>
        <v>0</v>
      </c>
      <c r="P75" s="83">
        <f t="shared" si="9"/>
        <v>0</v>
      </c>
      <c r="Q75" s="83">
        <f t="shared" si="16"/>
        <v>0</v>
      </c>
      <c r="R75" s="26"/>
      <c r="S75" s="26"/>
      <c r="T75" s="20">
        <v>1</v>
      </c>
      <c r="U75" s="20" t="s">
        <v>1112</v>
      </c>
      <c r="V75" s="20" t="s">
        <v>807</v>
      </c>
      <c r="W75" s="20">
        <v>1</v>
      </c>
      <c r="X75" s="20" t="s">
        <v>1116</v>
      </c>
      <c r="Y75" s="20">
        <v>1</v>
      </c>
      <c r="Z75" s="83">
        <v>550</v>
      </c>
      <c r="AA75" s="83">
        <f>IFERROR(VLOOKUP(X75,入力表リスト!$A$3:$B$82,2,FALSE),0)</f>
        <v>0</v>
      </c>
      <c r="AB75" s="83">
        <f t="shared" si="10"/>
        <v>0</v>
      </c>
      <c r="AC75" s="83">
        <f t="shared" si="17"/>
        <v>0</v>
      </c>
      <c r="AD75" s="123" t="s">
        <v>1158</v>
      </c>
      <c r="AE75" s="26"/>
      <c r="AF75" s="20"/>
      <c r="AG75" s="20"/>
      <c r="AH75" s="20"/>
      <c r="AI75" s="20"/>
      <c r="AJ75" s="20"/>
      <c r="AK75" s="83"/>
      <c r="AL75" s="83"/>
      <c r="AM75" s="83">
        <f>IFERROR(VLOOKUP(AJ75,入力表リスト!$A$3:$B$82,2,FALSE),0)</f>
        <v>0</v>
      </c>
      <c r="AN75" s="83">
        <f t="shared" si="11"/>
        <v>0</v>
      </c>
      <c r="AO75" s="83">
        <f t="shared" si="18"/>
        <v>0</v>
      </c>
      <c r="AP75" s="26"/>
      <c r="AQ75" s="26"/>
      <c r="AR75" s="83">
        <f t="shared" si="12"/>
        <v>0</v>
      </c>
      <c r="AS75" s="83">
        <f t="shared" si="19"/>
        <v>0</v>
      </c>
      <c r="AT75" s="20"/>
      <c r="AU75" s="95"/>
      <c r="AV75" s="95">
        <f t="shared" si="20"/>
        <v>550</v>
      </c>
      <c r="AW75" s="95"/>
      <c r="AX75" s="95">
        <f t="shared" si="13"/>
        <v>0</v>
      </c>
      <c r="AY75" s="95">
        <f t="shared" si="14"/>
        <v>0</v>
      </c>
      <c r="AZ75" s="95">
        <f t="shared" si="21"/>
        <v>0</v>
      </c>
      <c r="BA75" s="95">
        <f t="shared" si="22"/>
        <v>0</v>
      </c>
      <c r="BB75" s="83"/>
      <c r="BC75" s="83"/>
      <c r="BD75" s="83"/>
      <c r="BE75" s="83">
        <f t="shared" si="15"/>
        <v>0</v>
      </c>
      <c r="BG75" s="58">
        <f t="shared" si="23"/>
        <v>1</v>
      </c>
      <c r="BH75" s="58">
        <f t="shared" si="24"/>
        <v>1</v>
      </c>
    </row>
    <row r="76" spans="1:60" x14ac:dyDescent="0.45">
      <c r="A76" s="64"/>
      <c r="B76" s="20">
        <v>62</v>
      </c>
      <c r="C76" s="84"/>
      <c r="D76" s="20" t="s">
        <v>851</v>
      </c>
      <c r="E76" s="19" t="s">
        <v>850</v>
      </c>
      <c r="F76" s="2" t="s">
        <v>1104</v>
      </c>
      <c r="G76" s="19" t="s">
        <v>1114</v>
      </c>
      <c r="H76" s="24"/>
      <c r="I76" s="24"/>
      <c r="J76" s="24"/>
      <c r="K76" s="24"/>
      <c r="L76" s="24"/>
      <c r="M76" s="24"/>
      <c r="N76" s="24"/>
      <c r="O76" s="83">
        <f>IFERROR(VLOOKUP(L76,入力表リスト!$A$3:$B$82,2,FALSE),0)</f>
        <v>0</v>
      </c>
      <c r="P76" s="83">
        <f t="shared" si="9"/>
        <v>0</v>
      </c>
      <c r="Q76" s="83">
        <f t="shared" si="16"/>
        <v>0</v>
      </c>
      <c r="R76" s="26"/>
      <c r="S76" s="26"/>
      <c r="T76" s="20"/>
      <c r="U76" s="24"/>
      <c r="V76" s="24"/>
      <c r="W76" s="24"/>
      <c r="X76" s="24"/>
      <c r="Y76" s="24"/>
      <c r="Z76" s="83"/>
      <c r="AA76" s="83">
        <f>IFERROR(VLOOKUP(X76,入力表リスト!$A$3:$B$82,2,FALSE),0)</f>
        <v>0</v>
      </c>
      <c r="AB76" s="83">
        <f t="shared" si="10"/>
        <v>0</v>
      </c>
      <c r="AC76" s="83">
        <f t="shared" si="17"/>
        <v>0</v>
      </c>
      <c r="AD76" s="26"/>
      <c r="AE76" s="26"/>
      <c r="AF76" s="20">
        <v>2</v>
      </c>
      <c r="AG76" s="20" t="s">
        <v>1106</v>
      </c>
      <c r="AH76" s="20" t="s">
        <v>1213</v>
      </c>
      <c r="AI76" s="20">
        <v>2</v>
      </c>
      <c r="AJ76" s="20" t="s">
        <v>1126</v>
      </c>
      <c r="AK76" s="83">
        <v>2</v>
      </c>
      <c r="AL76" s="83">
        <v>550</v>
      </c>
      <c r="AM76" s="83">
        <f>IFERROR(VLOOKUP(AJ76,入力表リスト!$A$3:$B$82,2,FALSE),0)</f>
        <v>47</v>
      </c>
      <c r="AN76" s="83">
        <f t="shared" si="11"/>
        <v>51.7</v>
      </c>
      <c r="AO76" s="83">
        <f t="shared" si="18"/>
        <v>1551</v>
      </c>
      <c r="AP76" s="26" t="s">
        <v>1107</v>
      </c>
      <c r="AQ76" s="26"/>
      <c r="AR76" s="83">
        <f t="shared" si="12"/>
        <v>51.7</v>
      </c>
      <c r="AS76" s="83">
        <f t="shared" si="19"/>
        <v>1551</v>
      </c>
      <c r="AT76" s="20"/>
      <c r="AU76" s="95"/>
      <c r="AV76" s="95">
        <f t="shared" si="20"/>
        <v>550</v>
      </c>
      <c r="AW76" s="95"/>
      <c r="AX76" s="95">
        <f t="shared" si="13"/>
        <v>0</v>
      </c>
      <c r="AY76" s="95">
        <f t="shared" si="14"/>
        <v>0</v>
      </c>
      <c r="AZ76" s="95">
        <f t="shared" si="21"/>
        <v>51.7</v>
      </c>
      <c r="BA76" s="95">
        <f t="shared" si="22"/>
        <v>1551</v>
      </c>
      <c r="BB76" s="83"/>
      <c r="BC76" s="83"/>
      <c r="BD76" s="83"/>
      <c r="BE76" s="83">
        <f t="shared" si="15"/>
        <v>0</v>
      </c>
      <c r="BG76" s="58">
        <f t="shared" si="23"/>
        <v>2</v>
      </c>
      <c r="BH76" s="58">
        <f t="shared" si="24"/>
        <v>2</v>
      </c>
    </row>
    <row r="77" spans="1:60" x14ac:dyDescent="0.45">
      <c r="A77" s="64"/>
      <c r="B77" s="20">
        <v>63</v>
      </c>
      <c r="C77" s="84"/>
      <c r="D77" s="20" t="s">
        <v>851</v>
      </c>
      <c r="E77" s="19" t="s">
        <v>850</v>
      </c>
      <c r="F77" s="2" t="s">
        <v>1104</v>
      </c>
      <c r="G77" s="19" t="s">
        <v>1114</v>
      </c>
      <c r="H77" s="24"/>
      <c r="I77" s="24"/>
      <c r="J77" s="24"/>
      <c r="K77" s="24"/>
      <c r="L77" s="24"/>
      <c r="M77" s="24"/>
      <c r="N77" s="24"/>
      <c r="O77" s="83">
        <f>IFERROR(VLOOKUP(L77,入力表リスト!$A$3:$B$82,2,FALSE),0)</f>
        <v>0</v>
      </c>
      <c r="P77" s="83">
        <f t="shared" si="9"/>
        <v>0</v>
      </c>
      <c r="Q77" s="83">
        <f t="shared" si="16"/>
        <v>0</v>
      </c>
      <c r="R77" s="26"/>
      <c r="S77" s="26"/>
      <c r="T77" s="20"/>
      <c r="U77" s="24"/>
      <c r="V77" s="24"/>
      <c r="W77" s="24"/>
      <c r="X77" s="24"/>
      <c r="Y77" s="24"/>
      <c r="Z77" s="83"/>
      <c r="AA77" s="83">
        <f>IFERROR(VLOOKUP(X77,入力表リスト!$A$3:$B$82,2,FALSE),0)</f>
        <v>0</v>
      </c>
      <c r="AB77" s="83">
        <f t="shared" si="10"/>
        <v>0</v>
      </c>
      <c r="AC77" s="83">
        <f t="shared" si="17"/>
        <v>0</v>
      </c>
      <c r="AD77" s="26"/>
      <c r="AE77" s="26"/>
      <c r="AF77" s="20">
        <v>1</v>
      </c>
      <c r="AG77" s="20" t="s">
        <v>807</v>
      </c>
      <c r="AH77" s="20"/>
      <c r="AI77" s="20">
        <v>1</v>
      </c>
      <c r="AJ77" s="20" t="s">
        <v>1094</v>
      </c>
      <c r="AK77" s="83">
        <v>1</v>
      </c>
      <c r="AL77" s="83">
        <v>550</v>
      </c>
      <c r="AM77" s="83">
        <f>IFERROR(VLOOKUP(AJ77,入力表リスト!$A$3:$B$82,2,FALSE),0)</f>
        <v>60</v>
      </c>
      <c r="AN77" s="83">
        <f t="shared" si="11"/>
        <v>33</v>
      </c>
      <c r="AO77" s="83">
        <f t="shared" si="18"/>
        <v>990</v>
      </c>
      <c r="AP77" s="26" t="s">
        <v>1108</v>
      </c>
      <c r="AQ77" s="26"/>
      <c r="AR77" s="83">
        <f t="shared" si="12"/>
        <v>33</v>
      </c>
      <c r="AS77" s="83">
        <f t="shared" si="19"/>
        <v>990</v>
      </c>
      <c r="AT77" s="20"/>
      <c r="AU77" s="95"/>
      <c r="AV77" s="95">
        <f t="shared" si="20"/>
        <v>550</v>
      </c>
      <c r="AW77" s="95"/>
      <c r="AX77" s="95">
        <f t="shared" si="13"/>
        <v>0</v>
      </c>
      <c r="AY77" s="95">
        <f t="shared" si="14"/>
        <v>0</v>
      </c>
      <c r="AZ77" s="95">
        <f t="shared" si="21"/>
        <v>33</v>
      </c>
      <c r="BA77" s="95">
        <f t="shared" si="22"/>
        <v>990</v>
      </c>
      <c r="BB77" s="83"/>
      <c r="BC77" s="83"/>
      <c r="BD77" s="83"/>
      <c r="BE77" s="83">
        <f t="shared" si="15"/>
        <v>0</v>
      </c>
      <c r="BG77" s="58">
        <f t="shared" si="23"/>
        <v>1</v>
      </c>
      <c r="BH77" s="58">
        <f t="shared" si="24"/>
        <v>1</v>
      </c>
    </row>
    <row r="78" spans="1:60" x14ac:dyDescent="0.45">
      <c r="A78" s="64"/>
      <c r="B78" s="20">
        <v>64</v>
      </c>
      <c r="C78" s="84"/>
      <c r="D78" s="20" t="s">
        <v>851</v>
      </c>
      <c r="E78" s="19" t="s">
        <v>850</v>
      </c>
      <c r="F78" s="2" t="s">
        <v>1104</v>
      </c>
      <c r="G78" s="19" t="s">
        <v>1114</v>
      </c>
      <c r="H78" s="24"/>
      <c r="I78" s="24"/>
      <c r="J78" s="24"/>
      <c r="K78" s="24"/>
      <c r="L78" s="24"/>
      <c r="M78" s="24"/>
      <c r="N78" s="24"/>
      <c r="O78" s="83">
        <f>IFERROR(VLOOKUP(L78,入力表リスト!$A$3:$B$82,2,FALSE),0)</f>
        <v>0</v>
      </c>
      <c r="P78" s="83">
        <f t="shared" si="9"/>
        <v>0</v>
      </c>
      <c r="Q78" s="83">
        <f t="shared" si="16"/>
        <v>0</v>
      </c>
      <c r="R78" s="26"/>
      <c r="S78" s="26"/>
      <c r="T78" s="20"/>
      <c r="U78" s="24"/>
      <c r="V78" s="24"/>
      <c r="W78" s="24"/>
      <c r="X78" s="24"/>
      <c r="Y78" s="24"/>
      <c r="Z78" s="83"/>
      <c r="AA78" s="83">
        <f>IFERROR(VLOOKUP(X78,入力表リスト!$A$3:$B$82,2,FALSE),0)</f>
        <v>0</v>
      </c>
      <c r="AB78" s="83">
        <f t="shared" si="10"/>
        <v>0</v>
      </c>
      <c r="AC78" s="83">
        <f t="shared" si="17"/>
        <v>0</v>
      </c>
      <c r="AD78" s="26"/>
      <c r="AE78" s="26"/>
      <c r="AF78" s="20">
        <v>1</v>
      </c>
      <c r="AG78" s="20" t="s">
        <v>1139</v>
      </c>
      <c r="AH78" s="20"/>
      <c r="AI78" s="20">
        <v>1</v>
      </c>
      <c r="AJ78" s="20" t="s">
        <v>1094</v>
      </c>
      <c r="AK78" s="83">
        <v>1</v>
      </c>
      <c r="AL78" s="83">
        <v>550</v>
      </c>
      <c r="AM78" s="83">
        <f>IFERROR(VLOOKUP(AJ78,入力表リスト!$A$3:$B$82,2,FALSE),0)</f>
        <v>60</v>
      </c>
      <c r="AN78" s="83">
        <f t="shared" si="11"/>
        <v>33</v>
      </c>
      <c r="AO78" s="83">
        <f t="shared" si="18"/>
        <v>990</v>
      </c>
      <c r="AP78" s="26" t="s">
        <v>1107</v>
      </c>
      <c r="AQ78" s="26"/>
      <c r="AR78" s="83">
        <f t="shared" si="12"/>
        <v>33</v>
      </c>
      <c r="AS78" s="83">
        <f t="shared" si="19"/>
        <v>990</v>
      </c>
      <c r="AT78" s="20"/>
      <c r="AU78" s="95"/>
      <c r="AV78" s="95">
        <f t="shared" si="20"/>
        <v>550</v>
      </c>
      <c r="AW78" s="95"/>
      <c r="AX78" s="95">
        <f t="shared" si="13"/>
        <v>0</v>
      </c>
      <c r="AY78" s="95">
        <f t="shared" si="14"/>
        <v>0</v>
      </c>
      <c r="AZ78" s="95">
        <f t="shared" si="21"/>
        <v>33</v>
      </c>
      <c r="BA78" s="95">
        <f t="shared" si="22"/>
        <v>990</v>
      </c>
      <c r="BB78" s="83"/>
      <c r="BC78" s="83"/>
      <c r="BD78" s="83"/>
      <c r="BE78" s="83">
        <f t="shared" si="15"/>
        <v>0</v>
      </c>
      <c r="BG78" s="58">
        <f t="shared" si="23"/>
        <v>1</v>
      </c>
      <c r="BH78" s="58">
        <f t="shared" si="24"/>
        <v>1</v>
      </c>
    </row>
    <row r="79" spans="1:60" x14ac:dyDescent="0.45">
      <c r="A79" s="64"/>
      <c r="B79" s="20">
        <v>65</v>
      </c>
      <c r="C79" s="84"/>
      <c r="D79" s="20" t="s">
        <v>851</v>
      </c>
      <c r="E79" s="19" t="s">
        <v>850</v>
      </c>
      <c r="F79" s="2" t="s">
        <v>1104</v>
      </c>
      <c r="G79" s="19" t="s">
        <v>1114</v>
      </c>
      <c r="H79" s="24"/>
      <c r="I79" s="24"/>
      <c r="J79" s="24"/>
      <c r="K79" s="24"/>
      <c r="L79" s="24"/>
      <c r="M79" s="24"/>
      <c r="N79" s="24"/>
      <c r="O79" s="83">
        <f>IFERROR(VLOOKUP(L79,入力表リスト!$A$3:$B$82,2,FALSE),0)</f>
        <v>0</v>
      </c>
      <c r="P79" s="83">
        <f t="shared" si="9"/>
        <v>0</v>
      </c>
      <c r="Q79" s="83">
        <f t="shared" ref="Q79:Q89" si="25">P79*$AY$10</f>
        <v>0</v>
      </c>
      <c r="R79" s="26"/>
      <c r="S79" s="26"/>
      <c r="T79" s="20"/>
      <c r="U79" s="24"/>
      <c r="V79" s="24"/>
      <c r="W79" s="24"/>
      <c r="X79" s="24"/>
      <c r="Y79" s="24"/>
      <c r="Z79" s="83"/>
      <c r="AA79" s="83">
        <f>IFERROR(VLOOKUP(X79,入力表リスト!$A$3:$B$82,2,FALSE),0)</f>
        <v>0</v>
      </c>
      <c r="AB79" s="83">
        <f t="shared" si="10"/>
        <v>0</v>
      </c>
      <c r="AC79" s="83">
        <f t="shared" ref="AC79:AC89" si="26">AB79*$AY$10</f>
        <v>0</v>
      </c>
      <c r="AD79" s="26"/>
      <c r="AE79" s="26"/>
      <c r="AF79" s="20">
        <v>1</v>
      </c>
      <c r="AG79" s="20" t="s">
        <v>1139</v>
      </c>
      <c r="AH79" s="20"/>
      <c r="AI79" s="20">
        <v>1</v>
      </c>
      <c r="AJ79" s="20" t="s">
        <v>1094</v>
      </c>
      <c r="AK79" s="83">
        <v>1</v>
      </c>
      <c r="AL79" s="83">
        <v>550</v>
      </c>
      <c r="AM79" s="83">
        <f>IFERROR(VLOOKUP(AJ79,入力表リスト!$A$3:$B$82,2,FALSE),0)</f>
        <v>60</v>
      </c>
      <c r="AN79" s="83">
        <f t="shared" si="11"/>
        <v>33</v>
      </c>
      <c r="AO79" s="83">
        <f t="shared" ref="AO79:AO89" si="27">AN79*$AY$10</f>
        <v>990</v>
      </c>
      <c r="AP79" s="26" t="s">
        <v>1107</v>
      </c>
      <c r="AQ79" s="26"/>
      <c r="AR79" s="83">
        <f t="shared" si="12"/>
        <v>33</v>
      </c>
      <c r="AS79" s="83">
        <f t="shared" ref="AS79:AS89" si="28">AR79*$AY$10</f>
        <v>990</v>
      </c>
      <c r="AT79" s="20"/>
      <c r="AU79" s="95"/>
      <c r="AV79" s="95">
        <f t="shared" ref="AV79:AV89" si="29">N79+Z79+AL79</f>
        <v>550</v>
      </c>
      <c r="AW79" s="95"/>
      <c r="AX79" s="95">
        <f t="shared" si="13"/>
        <v>0</v>
      </c>
      <c r="AY79" s="95">
        <f t="shared" si="14"/>
        <v>0</v>
      </c>
      <c r="AZ79" s="95">
        <f t="shared" ref="AZ79:AZ89" si="30">P79+AB79+AN79-AX79</f>
        <v>33</v>
      </c>
      <c r="BA79" s="95">
        <f t="shared" ref="BA79:BA89" si="31">Q79+AC79+AO79-AY79</f>
        <v>990</v>
      </c>
      <c r="BB79" s="83"/>
      <c r="BC79" s="83"/>
      <c r="BD79" s="83"/>
      <c r="BE79" s="83">
        <f t="shared" si="15"/>
        <v>0</v>
      </c>
      <c r="BG79" s="58">
        <f t="shared" ref="BG79:BG89" si="32">SUM(H79,T79,AF79)</f>
        <v>1</v>
      </c>
      <c r="BH79" s="58">
        <f t="shared" ref="BH79:BH89" si="33">SUM(M79,Y79,AK79)</f>
        <v>1</v>
      </c>
    </row>
    <row r="80" spans="1:60" x14ac:dyDescent="0.45">
      <c r="A80" s="64"/>
      <c r="B80" s="20">
        <v>66</v>
      </c>
      <c r="C80" s="84"/>
      <c r="D80" s="20" t="s">
        <v>851</v>
      </c>
      <c r="E80" s="19" t="s">
        <v>850</v>
      </c>
      <c r="F80" s="2" t="s">
        <v>1104</v>
      </c>
      <c r="G80" s="19" t="s">
        <v>1114</v>
      </c>
      <c r="H80" s="24"/>
      <c r="I80" s="24"/>
      <c r="J80" s="24"/>
      <c r="K80" s="24"/>
      <c r="L80" s="24"/>
      <c r="M80" s="24"/>
      <c r="N80" s="24"/>
      <c r="O80" s="83">
        <f>IFERROR(VLOOKUP(L80,入力表リスト!$A$3:$B$82,2,FALSE),0)</f>
        <v>0</v>
      </c>
      <c r="P80" s="83">
        <f t="shared" ref="P80:P89" si="34">M80*N80*O80/1000</f>
        <v>0</v>
      </c>
      <c r="Q80" s="83">
        <f t="shared" si="25"/>
        <v>0</v>
      </c>
      <c r="R80" s="26"/>
      <c r="S80" s="26"/>
      <c r="T80" s="20"/>
      <c r="U80" s="24"/>
      <c r="V80" s="24"/>
      <c r="W80" s="24"/>
      <c r="X80" s="24"/>
      <c r="Y80" s="24"/>
      <c r="Z80" s="83"/>
      <c r="AA80" s="83">
        <f>IFERROR(VLOOKUP(X80,入力表リスト!$A$3:$B$82,2,FALSE),0)</f>
        <v>0</v>
      </c>
      <c r="AB80" s="83">
        <f t="shared" ref="AB80:AB89" si="35">Y80*Z80*AA80/1000</f>
        <v>0</v>
      </c>
      <c r="AC80" s="83">
        <f t="shared" si="26"/>
        <v>0</v>
      </c>
      <c r="AD80" s="26"/>
      <c r="AE80" s="26"/>
      <c r="AF80" s="20">
        <v>2</v>
      </c>
      <c r="AG80" s="20" t="s">
        <v>1109</v>
      </c>
      <c r="AH80" s="20"/>
      <c r="AI80" s="20">
        <v>2</v>
      </c>
      <c r="AJ80" s="20" t="s">
        <v>1053</v>
      </c>
      <c r="AK80" s="83">
        <v>2</v>
      </c>
      <c r="AL80" s="83">
        <v>550</v>
      </c>
      <c r="AM80" s="83">
        <f>IFERROR(VLOOKUP(AJ80,入力表リスト!$A$3:$B$82,2,FALSE),0)</f>
        <v>40</v>
      </c>
      <c r="AN80" s="83">
        <f t="shared" ref="AN80:AN89" si="36">AK80*AL80*AM80/1000</f>
        <v>44</v>
      </c>
      <c r="AO80" s="83">
        <f t="shared" si="27"/>
        <v>1320</v>
      </c>
      <c r="AP80" s="26" t="s">
        <v>1110</v>
      </c>
      <c r="AQ80" s="26"/>
      <c r="AR80" s="83">
        <f t="shared" ref="AR80:AR89" si="37">P80+AB80+AN80</f>
        <v>44</v>
      </c>
      <c r="AS80" s="83">
        <f t="shared" si="28"/>
        <v>1320</v>
      </c>
      <c r="AT80" s="20"/>
      <c r="AU80" s="95"/>
      <c r="AV80" s="95">
        <f t="shared" si="29"/>
        <v>550</v>
      </c>
      <c r="AW80" s="95"/>
      <c r="AX80" s="95">
        <f t="shared" ref="AX80:AX89" si="38">AU80*AV80*AW80/1000</f>
        <v>0</v>
      </c>
      <c r="AY80" s="95">
        <f t="shared" ref="AY80:AY89" si="39">AX80*$AY$10</f>
        <v>0</v>
      </c>
      <c r="AZ80" s="95">
        <f t="shared" si="30"/>
        <v>44</v>
      </c>
      <c r="BA80" s="95">
        <f t="shared" si="31"/>
        <v>1320</v>
      </c>
      <c r="BB80" s="83"/>
      <c r="BC80" s="83"/>
      <c r="BD80" s="83"/>
      <c r="BE80" s="83">
        <f t="shared" ref="BE80:BE89" si="40">SUM(BB80:BD80)</f>
        <v>0</v>
      </c>
      <c r="BG80" s="58">
        <f t="shared" si="32"/>
        <v>2</v>
      </c>
      <c r="BH80" s="58">
        <f t="shared" si="33"/>
        <v>2</v>
      </c>
    </row>
    <row r="81" spans="1:60" x14ac:dyDescent="0.45">
      <c r="A81" s="64"/>
      <c r="B81" s="20">
        <v>67</v>
      </c>
      <c r="C81" s="84"/>
      <c r="D81" s="20" t="s">
        <v>851</v>
      </c>
      <c r="E81" s="19" t="s">
        <v>850</v>
      </c>
      <c r="F81" s="2" t="s">
        <v>1104</v>
      </c>
      <c r="G81" s="19" t="s">
        <v>1114</v>
      </c>
      <c r="H81" s="24"/>
      <c r="I81" s="24"/>
      <c r="J81" s="24"/>
      <c r="K81" s="24"/>
      <c r="L81" s="24"/>
      <c r="M81" s="24"/>
      <c r="N81" s="24"/>
      <c r="O81" s="83">
        <f>IFERROR(VLOOKUP(L81,入力表リスト!$A$3:$B$82,2,FALSE),0)</f>
        <v>0</v>
      </c>
      <c r="P81" s="83">
        <f t="shared" si="34"/>
        <v>0</v>
      </c>
      <c r="Q81" s="83">
        <f t="shared" si="25"/>
        <v>0</v>
      </c>
      <c r="R81" s="26"/>
      <c r="S81" s="26"/>
      <c r="T81" s="20"/>
      <c r="U81" s="24"/>
      <c r="V81" s="24"/>
      <c r="W81" s="24"/>
      <c r="X81" s="24"/>
      <c r="Y81" s="24"/>
      <c r="Z81" s="83"/>
      <c r="AA81" s="83">
        <f>IFERROR(VLOOKUP(X81,入力表リスト!$A$3:$B$82,2,FALSE),0)</f>
        <v>0</v>
      </c>
      <c r="AB81" s="83">
        <f t="shared" si="35"/>
        <v>0</v>
      </c>
      <c r="AC81" s="83">
        <f t="shared" si="26"/>
        <v>0</v>
      </c>
      <c r="AD81" s="26"/>
      <c r="AE81" s="26"/>
      <c r="AF81" s="20">
        <v>1</v>
      </c>
      <c r="AG81" s="20" t="s">
        <v>1112</v>
      </c>
      <c r="AH81" s="20"/>
      <c r="AI81" s="20">
        <v>1</v>
      </c>
      <c r="AJ81" s="20" t="s">
        <v>1140</v>
      </c>
      <c r="AK81" s="83">
        <v>1</v>
      </c>
      <c r="AL81" s="83">
        <v>550</v>
      </c>
      <c r="AM81" s="83">
        <f>IFERROR(VLOOKUP(AJ81,入力表リスト!$A$3:$B$82,2,FALSE),0)</f>
        <v>15</v>
      </c>
      <c r="AN81" s="83">
        <f t="shared" si="36"/>
        <v>8.25</v>
      </c>
      <c r="AO81" s="83">
        <f t="shared" si="27"/>
        <v>247.5</v>
      </c>
      <c r="AP81" s="26" t="s">
        <v>1111</v>
      </c>
      <c r="AQ81" s="26"/>
      <c r="AR81" s="83">
        <f t="shared" si="37"/>
        <v>8.25</v>
      </c>
      <c r="AS81" s="83">
        <f t="shared" si="28"/>
        <v>247.5</v>
      </c>
      <c r="AT81" s="20"/>
      <c r="AU81" s="95"/>
      <c r="AV81" s="95">
        <f t="shared" si="29"/>
        <v>550</v>
      </c>
      <c r="AW81" s="95"/>
      <c r="AX81" s="95">
        <f t="shared" si="38"/>
        <v>0</v>
      </c>
      <c r="AY81" s="95">
        <f t="shared" si="39"/>
        <v>0</v>
      </c>
      <c r="AZ81" s="95">
        <f t="shared" si="30"/>
        <v>8.25</v>
      </c>
      <c r="BA81" s="95">
        <f t="shared" si="31"/>
        <v>247.5</v>
      </c>
      <c r="BB81" s="83"/>
      <c r="BC81" s="83"/>
      <c r="BD81" s="83"/>
      <c r="BE81" s="83">
        <f t="shared" si="40"/>
        <v>0</v>
      </c>
      <c r="BG81" s="58">
        <f t="shared" si="32"/>
        <v>1</v>
      </c>
      <c r="BH81" s="58">
        <f t="shared" si="33"/>
        <v>1</v>
      </c>
    </row>
    <row r="82" spans="1:60" x14ac:dyDescent="0.45">
      <c r="A82" s="64"/>
      <c r="B82" s="20">
        <v>68</v>
      </c>
      <c r="C82" s="84"/>
      <c r="D82" s="20" t="s">
        <v>851</v>
      </c>
      <c r="E82" s="19" t="s">
        <v>850</v>
      </c>
      <c r="F82" s="2" t="s">
        <v>1104</v>
      </c>
      <c r="G82" s="19" t="s">
        <v>1114</v>
      </c>
      <c r="H82" s="24"/>
      <c r="I82" s="24"/>
      <c r="J82" s="24"/>
      <c r="K82" s="24"/>
      <c r="L82" s="24"/>
      <c r="M82" s="24"/>
      <c r="N82" s="24"/>
      <c r="O82" s="83">
        <f>IFERROR(VLOOKUP(L82,入力表リスト!$A$3:$B$82,2,FALSE),0)</f>
        <v>0</v>
      </c>
      <c r="P82" s="83">
        <f t="shared" si="34"/>
        <v>0</v>
      </c>
      <c r="Q82" s="83">
        <f t="shared" si="25"/>
        <v>0</v>
      </c>
      <c r="R82" s="26"/>
      <c r="S82" s="26"/>
      <c r="T82" s="20">
        <v>1</v>
      </c>
      <c r="U82" s="20" t="s">
        <v>1112</v>
      </c>
      <c r="V82" s="20" t="s">
        <v>807</v>
      </c>
      <c r="W82" s="20">
        <v>1</v>
      </c>
      <c r="X82" s="20" t="s">
        <v>1116</v>
      </c>
      <c r="Y82" s="20">
        <v>1</v>
      </c>
      <c r="Z82" s="83">
        <v>550</v>
      </c>
      <c r="AA82" s="83">
        <f>IFERROR(VLOOKUP(X82,入力表リスト!$A$3:$B$82,2,FALSE),0)</f>
        <v>0</v>
      </c>
      <c r="AB82" s="83">
        <f t="shared" si="35"/>
        <v>0</v>
      </c>
      <c r="AC82" s="83">
        <f t="shared" si="26"/>
        <v>0</v>
      </c>
      <c r="AD82" s="123" t="s">
        <v>1158</v>
      </c>
      <c r="AE82" s="26"/>
      <c r="AF82" s="20"/>
      <c r="AG82" s="20"/>
      <c r="AH82" s="20"/>
      <c r="AI82" s="20"/>
      <c r="AJ82" s="20"/>
      <c r="AK82" s="83"/>
      <c r="AL82" s="83"/>
      <c r="AM82" s="83">
        <f>IFERROR(VLOOKUP(AJ82,入力表リスト!$A$3:$B$82,2,FALSE),0)</f>
        <v>0</v>
      </c>
      <c r="AN82" s="83">
        <f t="shared" si="36"/>
        <v>0</v>
      </c>
      <c r="AO82" s="83">
        <f t="shared" si="27"/>
        <v>0</v>
      </c>
      <c r="AP82" s="26"/>
      <c r="AQ82" s="26"/>
      <c r="AR82" s="83">
        <f t="shared" si="37"/>
        <v>0</v>
      </c>
      <c r="AS82" s="83">
        <f t="shared" si="28"/>
        <v>0</v>
      </c>
      <c r="AT82" s="20"/>
      <c r="AU82" s="95"/>
      <c r="AV82" s="95">
        <f t="shared" si="29"/>
        <v>550</v>
      </c>
      <c r="AW82" s="95"/>
      <c r="AX82" s="95">
        <f t="shared" si="38"/>
        <v>0</v>
      </c>
      <c r="AY82" s="95">
        <f t="shared" si="39"/>
        <v>0</v>
      </c>
      <c r="AZ82" s="95">
        <f t="shared" si="30"/>
        <v>0</v>
      </c>
      <c r="BA82" s="95">
        <f t="shared" si="31"/>
        <v>0</v>
      </c>
      <c r="BB82" s="83"/>
      <c r="BC82" s="83"/>
      <c r="BD82" s="83"/>
      <c r="BE82" s="83">
        <f t="shared" si="40"/>
        <v>0</v>
      </c>
      <c r="BG82" s="58">
        <f t="shared" si="32"/>
        <v>1</v>
      </c>
      <c r="BH82" s="58">
        <f t="shared" si="33"/>
        <v>1</v>
      </c>
    </row>
    <row r="83" spans="1:60" x14ac:dyDescent="0.45">
      <c r="A83" s="64"/>
      <c r="B83" s="20">
        <v>69</v>
      </c>
      <c r="C83" s="84"/>
      <c r="D83" s="20" t="s">
        <v>851</v>
      </c>
      <c r="E83" s="19" t="s">
        <v>850</v>
      </c>
      <c r="F83" s="2" t="s">
        <v>1104</v>
      </c>
      <c r="G83" s="19" t="s">
        <v>1115</v>
      </c>
      <c r="H83" s="24"/>
      <c r="I83" s="24"/>
      <c r="J83" s="24"/>
      <c r="K83" s="24"/>
      <c r="L83" s="24"/>
      <c r="M83" s="24"/>
      <c r="N83" s="24"/>
      <c r="O83" s="83">
        <f>IFERROR(VLOOKUP(L83,入力表リスト!$A$3:$B$82,2,FALSE),0)</f>
        <v>0</v>
      </c>
      <c r="P83" s="83">
        <f t="shared" si="34"/>
        <v>0</v>
      </c>
      <c r="Q83" s="83">
        <f t="shared" si="25"/>
        <v>0</v>
      </c>
      <c r="R83" s="26"/>
      <c r="S83" s="26"/>
      <c r="T83" s="20"/>
      <c r="U83" s="24"/>
      <c r="V83" s="24"/>
      <c r="W83" s="24"/>
      <c r="X83" s="24"/>
      <c r="Y83" s="24"/>
      <c r="Z83" s="83"/>
      <c r="AA83" s="83">
        <f>IFERROR(VLOOKUP(X83,入力表リスト!$A$3:$B$82,2,FALSE),0)</f>
        <v>0</v>
      </c>
      <c r="AB83" s="83">
        <f t="shared" si="35"/>
        <v>0</v>
      </c>
      <c r="AC83" s="83">
        <f t="shared" si="26"/>
        <v>0</v>
      </c>
      <c r="AD83" s="26"/>
      <c r="AE83" s="26"/>
      <c r="AF83" s="20">
        <v>2</v>
      </c>
      <c r="AG83" s="20" t="s">
        <v>1106</v>
      </c>
      <c r="AH83" s="20" t="s">
        <v>1213</v>
      </c>
      <c r="AI83" s="20">
        <v>2</v>
      </c>
      <c r="AJ83" s="20" t="s">
        <v>1126</v>
      </c>
      <c r="AK83" s="83">
        <v>2</v>
      </c>
      <c r="AL83" s="83">
        <v>550</v>
      </c>
      <c r="AM83" s="83">
        <f>IFERROR(VLOOKUP(AJ83,入力表リスト!$A$3:$B$82,2,FALSE),0)</f>
        <v>47</v>
      </c>
      <c r="AN83" s="83">
        <f t="shared" si="36"/>
        <v>51.7</v>
      </c>
      <c r="AO83" s="83">
        <f t="shared" si="27"/>
        <v>1551</v>
      </c>
      <c r="AP83" s="26" t="s">
        <v>1107</v>
      </c>
      <c r="AQ83" s="26"/>
      <c r="AR83" s="83">
        <f t="shared" si="37"/>
        <v>51.7</v>
      </c>
      <c r="AS83" s="83">
        <f t="shared" si="28"/>
        <v>1551</v>
      </c>
      <c r="AT83" s="20"/>
      <c r="AU83" s="95"/>
      <c r="AV83" s="95">
        <f t="shared" si="29"/>
        <v>550</v>
      </c>
      <c r="AW83" s="95"/>
      <c r="AX83" s="95">
        <f t="shared" si="38"/>
        <v>0</v>
      </c>
      <c r="AY83" s="95">
        <f t="shared" si="39"/>
        <v>0</v>
      </c>
      <c r="AZ83" s="95">
        <f t="shared" si="30"/>
        <v>51.7</v>
      </c>
      <c r="BA83" s="95">
        <f t="shared" si="31"/>
        <v>1551</v>
      </c>
      <c r="BB83" s="83"/>
      <c r="BC83" s="83"/>
      <c r="BD83" s="83"/>
      <c r="BE83" s="83">
        <f t="shared" si="40"/>
        <v>0</v>
      </c>
      <c r="BG83" s="58">
        <f t="shared" si="32"/>
        <v>2</v>
      </c>
      <c r="BH83" s="58">
        <f t="shared" si="33"/>
        <v>2</v>
      </c>
    </row>
    <row r="84" spans="1:60" x14ac:dyDescent="0.45">
      <c r="A84" s="64"/>
      <c r="B84" s="20">
        <v>70</v>
      </c>
      <c r="C84" s="84"/>
      <c r="D84" s="20" t="s">
        <v>851</v>
      </c>
      <c r="E84" s="19" t="s">
        <v>850</v>
      </c>
      <c r="F84" s="2" t="s">
        <v>1104</v>
      </c>
      <c r="G84" s="19" t="s">
        <v>1115</v>
      </c>
      <c r="H84" s="24"/>
      <c r="I84" s="24"/>
      <c r="J84" s="24"/>
      <c r="K84" s="24"/>
      <c r="L84" s="24"/>
      <c r="M84" s="24"/>
      <c r="N84" s="24"/>
      <c r="O84" s="83">
        <f>IFERROR(VLOOKUP(L84,入力表リスト!$A$3:$B$82,2,FALSE),0)</f>
        <v>0</v>
      </c>
      <c r="P84" s="83">
        <f t="shared" si="34"/>
        <v>0</v>
      </c>
      <c r="Q84" s="83">
        <f t="shared" si="25"/>
        <v>0</v>
      </c>
      <c r="R84" s="26"/>
      <c r="S84" s="26"/>
      <c r="T84" s="20"/>
      <c r="U84" s="24"/>
      <c r="V84" s="24"/>
      <c r="W84" s="24"/>
      <c r="X84" s="24"/>
      <c r="Y84" s="24"/>
      <c r="Z84" s="83"/>
      <c r="AA84" s="83">
        <f>IFERROR(VLOOKUP(X84,入力表リスト!$A$3:$B$82,2,FALSE),0)</f>
        <v>0</v>
      </c>
      <c r="AB84" s="83">
        <f t="shared" si="35"/>
        <v>0</v>
      </c>
      <c r="AC84" s="83">
        <f t="shared" si="26"/>
        <v>0</v>
      </c>
      <c r="AD84" s="26"/>
      <c r="AE84" s="26"/>
      <c r="AF84" s="20">
        <v>1</v>
      </c>
      <c r="AG84" s="20" t="s">
        <v>807</v>
      </c>
      <c r="AH84" s="20"/>
      <c r="AI84" s="20">
        <v>1</v>
      </c>
      <c r="AJ84" s="20" t="s">
        <v>1094</v>
      </c>
      <c r="AK84" s="83">
        <v>1</v>
      </c>
      <c r="AL84" s="83">
        <v>550</v>
      </c>
      <c r="AM84" s="83">
        <f>IFERROR(VLOOKUP(AJ84,入力表リスト!$A$3:$B$82,2,FALSE),0)</f>
        <v>60</v>
      </c>
      <c r="AN84" s="83">
        <f t="shared" si="36"/>
        <v>33</v>
      </c>
      <c r="AO84" s="83">
        <f t="shared" si="27"/>
        <v>990</v>
      </c>
      <c r="AP84" s="26" t="s">
        <v>1108</v>
      </c>
      <c r="AQ84" s="26"/>
      <c r="AR84" s="83">
        <f t="shared" si="37"/>
        <v>33</v>
      </c>
      <c r="AS84" s="83">
        <f t="shared" si="28"/>
        <v>990</v>
      </c>
      <c r="AT84" s="20"/>
      <c r="AU84" s="95"/>
      <c r="AV84" s="95">
        <f t="shared" si="29"/>
        <v>550</v>
      </c>
      <c r="AW84" s="95"/>
      <c r="AX84" s="95">
        <f t="shared" si="38"/>
        <v>0</v>
      </c>
      <c r="AY84" s="95">
        <f t="shared" si="39"/>
        <v>0</v>
      </c>
      <c r="AZ84" s="95">
        <f t="shared" si="30"/>
        <v>33</v>
      </c>
      <c r="BA84" s="95">
        <f t="shared" si="31"/>
        <v>990</v>
      </c>
      <c r="BB84" s="83"/>
      <c r="BC84" s="83"/>
      <c r="BD84" s="83"/>
      <c r="BE84" s="83">
        <f t="shared" si="40"/>
        <v>0</v>
      </c>
      <c r="BG84" s="58">
        <f t="shared" si="32"/>
        <v>1</v>
      </c>
      <c r="BH84" s="58">
        <f t="shared" si="33"/>
        <v>1</v>
      </c>
    </row>
    <row r="85" spans="1:60" x14ac:dyDescent="0.45">
      <c r="A85" s="64"/>
      <c r="B85" s="20">
        <v>71</v>
      </c>
      <c r="C85" s="84"/>
      <c r="D85" s="20" t="s">
        <v>851</v>
      </c>
      <c r="E85" s="19" t="s">
        <v>850</v>
      </c>
      <c r="F85" s="2" t="s">
        <v>1104</v>
      </c>
      <c r="G85" s="19" t="s">
        <v>1115</v>
      </c>
      <c r="H85" s="24"/>
      <c r="I85" s="24"/>
      <c r="J85" s="24"/>
      <c r="K85" s="24"/>
      <c r="L85" s="24"/>
      <c r="M85" s="24"/>
      <c r="N85" s="24"/>
      <c r="O85" s="83">
        <f>IFERROR(VLOOKUP(L85,入力表リスト!$A$3:$B$82,2,FALSE),0)</f>
        <v>0</v>
      </c>
      <c r="P85" s="83">
        <f t="shared" si="34"/>
        <v>0</v>
      </c>
      <c r="Q85" s="83">
        <f t="shared" si="25"/>
        <v>0</v>
      </c>
      <c r="R85" s="26"/>
      <c r="S85" s="26"/>
      <c r="T85" s="20"/>
      <c r="U85" s="24"/>
      <c r="V85" s="24"/>
      <c r="W85" s="24"/>
      <c r="X85" s="24"/>
      <c r="Y85" s="24"/>
      <c r="Z85" s="83"/>
      <c r="AA85" s="83">
        <f>IFERROR(VLOOKUP(X85,入力表リスト!$A$3:$B$82,2,FALSE),0)</f>
        <v>0</v>
      </c>
      <c r="AB85" s="83">
        <f t="shared" si="35"/>
        <v>0</v>
      </c>
      <c r="AC85" s="83">
        <f t="shared" si="26"/>
        <v>0</v>
      </c>
      <c r="AD85" s="26"/>
      <c r="AE85" s="26"/>
      <c r="AF85" s="20">
        <v>1</v>
      </c>
      <c r="AG85" s="20" t="s">
        <v>1139</v>
      </c>
      <c r="AH85" s="20"/>
      <c r="AI85" s="20">
        <v>1</v>
      </c>
      <c r="AJ85" s="20" t="s">
        <v>1094</v>
      </c>
      <c r="AK85" s="83">
        <v>1</v>
      </c>
      <c r="AL85" s="83">
        <v>550</v>
      </c>
      <c r="AM85" s="83">
        <f>IFERROR(VLOOKUP(AJ85,入力表リスト!$A$3:$B$82,2,FALSE),0)</f>
        <v>60</v>
      </c>
      <c r="AN85" s="83">
        <f t="shared" si="36"/>
        <v>33</v>
      </c>
      <c r="AO85" s="83">
        <f t="shared" si="27"/>
        <v>990</v>
      </c>
      <c r="AP85" s="26" t="s">
        <v>1107</v>
      </c>
      <c r="AQ85" s="26"/>
      <c r="AR85" s="83">
        <f t="shared" si="37"/>
        <v>33</v>
      </c>
      <c r="AS85" s="83">
        <f t="shared" si="28"/>
        <v>990</v>
      </c>
      <c r="AT85" s="20"/>
      <c r="AU85" s="95"/>
      <c r="AV85" s="95">
        <f t="shared" si="29"/>
        <v>550</v>
      </c>
      <c r="AW85" s="95"/>
      <c r="AX85" s="95">
        <f t="shared" si="38"/>
        <v>0</v>
      </c>
      <c r="AY85" s="95">
        <f t="shared" si="39"/>
        <v>0</v>
      </c>
      <c r="AZ85" s="95">
        <f t="shared" si="30"/>
        <v>33</v>
      </c>
      <c r="BA85" s="95">
        <f t="shared" si="31"/>
        <v>990</v>
      </c>
      <c r="BB85" s="83"/>
      <c r="BC85" s="83"/>
      <c r="BD85" s="83"/>
      <c r="BE85" s="83">
        <f t="shared" si="40"/>
        <v>0</v>
      </c>
      <c r="BG85" s="58">
        <f t="shared" si="32"/>
        <v>1</v>
      </c>
      <c r="BH85" s="58">
        <f t="shared" si="33"/>
        <v>1</v>
      </c>
    </row>
    <row r="86" spans="1:60" x14ac:dyDescent="0.45">
      <c r="A86" s="64"/>
      <c r="B86" s="20">
        <v>72</v>
      </c>
      <c r="C86" s="84"/>
      <c r="D86" s="20" t="s">
        <v>851</v>
      </c>
      <c r="E86" s="19" t="s">
        <v>850</v>
      </c>
      <c r="F86" s="2" t="s">
        <v>1104</v>
      </c>
      <c r="G86" s="19" t="s">
        <v>1115</v>
      </c>
      <c r="H86" s="24"/>
      <c r="I86" s="24"/>
      <c r="J86" s="24"/>
      <c r="K86" s="24"/>
      <c r="L86" s="24"/>
      <c r="M86" s="24"/>
      <c r="N86" s="24"/>
      <c r="O86" s="83">
        <f>IFERROR(VLOOKUP(L86,入力表リスト!$A$3:$B$82,2,FALSE),0)</f>
        <v>0</v>
      </c>
      <c r="P86" s="83">
        <f t="shared" si="34"/>
        <v>0</v>
      </c>
      <c r="Q86" s="83">
        <f t="shared" si="25"/>
        <v>0</v>
      </c>
      <c r="R86" s="26"/>
      <c r="S86" s="26"/>
      <c r="T86" s="20"/>
      <c r="U86" s="24"/>
      <c r="V86" s="24"/>
      <c r="W86" s="24"/>
      <c r="X86" s="24"/>
      <c r="Y86" s="24"/>
      <c r="Z86" s="83"/>
      <c r="AA86" s="83">
        <f>IFERROR(VLOOKUP(X86,入力表リスト!$A$3:$B$82,2,FALSE),0)</f>
        <v>0</v>
      </c>
      <c r="AB86" s="83">
        <f t="shared" si="35"/>
        <v>0</v>
      </c>
      <c r="AC86" s="83">
        <f t="shared" si="26"/>
        <v>0</v>
      </c>
      <c r="AD86" s="26"/>
      <c r="AE86" s="26"/>
      <c r="AF86" s="20">
        <v>1</v>
      </c>
      <c r="AG86" s="20" t="s">
        <v>1139</v>
      </c>
      <c r="AH86" s="20"/>
      <c r="AI86" s="20">
        <v>1</v>
      </c>
      <c r="AJ86" s="20" t="s">
        <v>1094</v>
      </c>
      <c r="AK86" s="83">
        <v>1</v>
      </c>
      <c r="AL86" s="83">
        <v>550</v>
      </c>
      <c r="AM86" s="83">
        <f>IFERROR(VLOOKUP(AJ86,入力表リスト!$A$3:$B$82,2,FALSE),0)</f>
        <v>60</v>
      </c>
      <c r="AN86" s="83">
        <f t="shared" si="36"/>
        <v>33</v>
      </c>
      <c r="AO86" s="83">
        <f t="shared" si="27"/>
        <v>990</v>
      </c>
      <c r="AP86" s="26" t="s">
        <v>1107</v>
      </c>
      <c r="AQ86" s="26"/>
      <c r="AR86" s="83">
        <f t="shared" si="37"/>
        <v>33</v>
      </c>
      <c r="AS86" s="83">
        <f t="shared" si="28"/>
        <v>990</v>
      </c>
      <c r="AT86" s="20"/>
      <c r="AU86" s="95"/>
      <c r="AV86" s="95">
        <f t="shared" si="29"/>
        <v>550</v>
      </c>
      <c r="AW86" s="95"/>
      <c r="AX86" s="95">
        <f t="shared" si="38"/>
        <v>0</v>
      </c>
      <c r="AY86" s="95">
        <f t="shared" si="39"/>
        <v>0</v>
      </c>
      <c r="AZ86" s="95">
        <f t="shared" si="30"/>
        <v>33</v>
      </c>
      <c r="BA86" s="95">
        <f t="shared" si="31"/>
        <v>990</v>
      </c>
      <c r="BB86" s="83"/>
      <c r="BC86" s="83"/>
      <c r="BD86" s="83"/>
      <c r="BE86" s="83">
        <f t="shared" si="40"/>
        <v>0</v>
      </c>
      <c r="BG86" s="58">
        <f t="shared" si="32"/>
        <v>1</v>
      </c>
      <c r="BH86" s="58">
        <f t="shared" si="33"/>
        <v>1</v>
      </c>
    </row>
    <row r="87" spans="1:60" x14ac:dyDescent="0.45">
      <c r="A87" s="64"/>
      <c r="B87" s="20">
        <v>73</v>
      </c>
      <c r="C87" s="84"/>
      <c r="D87" s="20" t="s">
        <v>851</v>
      </c>
      <c r="E87" s="19" t="s">
        <v>850</v>
      </c>
      <c r="F87" s="2" t="s">
        <v>1104</v>
      </c>
      <c r="G87" s="19" t="s">
        <v>1115</v>
      </c>
      <c r="H87" s="24"/>
      <c r="I87" s="24"/>
      <c r="J87" s="24"/>
      <c r="K87" s="24"/>
      <c r="L87" s="24"/>
      <c r="M87" s="24"/>
      <c r="N87" s="24"/>
      <c r="O87" s="83">
        <f>IFERROR(VLOOKUP(L87,入力表リスト!$A$3:$B$82,2,FALSE),0)</f>
        <v>0</v>
      </c>
      <c r="P87" s="83">
        <f t="shared" si="34"/>
        <v>0</v>
      </c>
      <c r="Q87" s="83">
        <f t="shared" si="25"/>
        <v>0</v>
      </c>
      <c r="R87" s="26"/>
      <c r="S87" s="26"/>
      <c r="T87" s="20"/>
      <c r="U87" s="24"/>
      <c r="V87" s="24"/>
      <c r="W87" s="24"/>
      <c r="X87" s="24"/>
      <c r="Y87" s="24"/>
      <c r="Z87" s="83"/>
      <c r="AA87" s="83">
        <f>IFERROR(VLOOKUP(X87,入力表リスト!$A$3:$B$82,2,FALSE),0)</f>
        <v>0</v>
      </c>
      <c r="AB87" s="83">
        <f t="shared" si="35"/>
        <v>0</v>
      </c>
      <c r="AC87" s="83">
        <f t="shared" si="26"/>
        <v>0</v>
      </c>
      <c r="AD87" s="26"/>
      <c r="AE87" s="26"/>
      <c r="AF87" s="20">
        <v>2</v>
      </c>
      <c r="AG87" s="20" t="s">
        <v>1109</v>
      </c>
      <c r="AH87" s="20"/>
      <c r="AI87" s="20">
        <v>2</v>
      </c>
      <c r="AJ87" s="20" t="s">
        <v>1053</v>
      </c>
      <c r="AK87" s="83">
        <v>2</v>
      </c>
      <c r="AL87" s="83">
        <v>550</v>
      </c>
      <c r="AM87" s="83">
        <f>IFERROR(VLOOKUP(AJ87,入力表リスト!$A$3:$B$82,2,FALSE),0)</f>
        <v>40</v>
      </c>
      <c r="AN87" s="83">
        <f t="shared" si="36"/>
        <v>44</v>
      </c>
      <c r="AO87" s="83">
        <f t="shared" si="27"/>
        <v>1320</v>
      </c>
      <c r="AP87" s="26" t="s">
        <v>1110</v>
      </c>
      <c r="AQ87" s="26"/>
      <c r="AR87" s="83">
        <f t="shared" si="37"/>
        <v>44</v>
      </c>
      <c r="AS87" s="83">
        <f t="shared" si="28"/>
        <v>1320</v>
      </c>
      <c r="AT87" s="20"/>
      <c r="AU87" s="95"/>
      <c r="AV87" s="95">
        <f t="shared" si="29"/>
        <v>550</v>
      </c>
      <c r="AW87" s="95"/>
      <c r="AX87" s="95">
        <f t="shared" si="38"/>
        <v>0</v>
      </c>
      <c r="AY87" s="95">
        <f t="shared" si="39"/>
        <v>0</v>
      </c>
      <c r="AZ87" s="95">
        <f t="shared" si="30"/>
        <v>44</v>
      </c>
      <c r="BA87" s="95">
        <f t="shared" si="31"/>
        <v>1320</v>
      </c>
      <c r="BB87" s="83"/>
      <c r="BC87" s="83"/>
      <c r="BD87" s="83"/>
      <c r="BE87" s="83">
        <f t="shared" si="40"/>
        <v>0</v>
      </c>
      <c r="BG87" s="58">
        <f t="shared" si="32"/>
        <v>2</v>
      </c>
      <c r="BH87" s="58">
        <f t="shared" si="33"/>
        <v>2</v>
      </c>
    </row>
    <row r="88" spans="1:60" x14ac:dyDescent="0.45">
      <c r="A88" s="64"/>
      <c r="B88" s="20">
        <v>74</v>
      </c>
      <c r="C88" s="84"/>
      <c r="D88" s="20" t="s">
        <v>851</v>
      </c>
      <c r="E88" s="19" t="s">
        <v>850</v>
      </c>
      <c r="F88" s="2" t="s">
        <v>1104</v>
      </c>
      <c r="G88" s="19" t="s">
        <v>1115</v>
      </c>
      <c r="H88" s="24"/>
      <c r="I88" s="24"/>
      <c r="J88" s="24"/>
      <c r="K88" s="24"/>
      <c r="L88" s="24"/>
      <c r="M88" s="24"/>
      <c r="N88" s="24"/>
      <c r="O88" s="83">
        <f>IFERROR(VLOOKUP(L88,入力表リスト!$A$3:$B$82,2,FALSE),0)</f>
        <v>0</v>
      </c>
      <c r="P88" s="83">
        <f t="shared" si="34"/>
        <v>0</v>
      </c>
      <c r="Q88" s="83">
        <f t="shared" si="25"/>
        <v>0</v>
      </c>
      <c r="R88" s="26"/>
      <c r="S88" s="26"/>
      <c r="T88" s="20"/>
      <c r="U88" s="24"/>
      <c r="V88" s="24"/>
      <c r="W88" s="24"/>
      <c r="X88" s="24"/>
      <c r="Y88" s="24"/>
      <c r="Z88" s="83"/>
      <c r="AA88" s="83">
        <f>IFERROR(VLOOKUP(X88,入力表リスト!$A$3:$B$82,2,FALSE),0)</f>
        <v>0</v>
      </c>
      <c r="AB88" s="83">
        <f t="shared" si="35"/>
        <v>0</v>
      </c>
      <c r="AC88" s="83">
        <f t="shared" si="26"/>
        <v>0</v>
      </c>
      <c r="AD88" s="26"/>
      <c r="AE88" s="26"/>
      <c r="AF88" s="20">
        <v>1</v>
      </c>
      <c r="AG88" s="20" t="s">
        <v>1112</v>
      </c>
      <c r="AH88" s="20"/>
      <c r="AI88" s="20">
        <v>1</v>
      </c>
      <c r="AJ88" s="20" t="s">
        <v>1140</v>
      </c>
      <c r="AK88" s="83">
        <v>1</v>
      </c>
      <c r="AL88" s="83">
        <v>550</v>
      </c>
      <c r="AM88" s="83">
        <f>IFERROR(VLOOKUP(AJ88,入力表リスト!$A$3:$B$82,2,FALSE),0)</f>
        <v>15</v>
      </c>
      <c r="AN88" s="83">
        <f t="shared" si="36"/>
        <v>8.25</v>
      </c>
      <c r="AO88" s="83">
        <f t="shared" si="27"/>
        <v>247.5</v>
      </c>
      <c r="AP88" s="26" t="s">
        <v>1111</v>
      </c>
      <c r="AQ88" s="26"/>
      <c r="AR88" s="83">
        <f t="shared" si="37"/>
        <v>8.25</v>
      </c>
      <c r="AS88" s="83">
        <f t="shared" si="28"/>
        <v>247.5</v>
      </c>
      <c r="AT88" s="20"/>
      <c r="AU88" s="95"/>
      <c r="AV88" s="95">
        <f t="shared" si="29"/>
        <v>550</v>
      </c>
      <c r="AW88" s="95"/>
      <c r="AX88" s="95">
        <f t="shared" si="38"/>
        <v>0</v>
      </c>
      <c r="AY88" s="95">
        <f t="shared" si="39"/>
        <v>0</v>
      </c>
      <c r="AZ88" s="95">
        <f t="shared" si="30"/>
        <v>8.25</v>
      </c>
      <c r="BA88" s="95">
        <f t="shared" si="31"/>
        <v>247.5</v>
      </c>
      <c r="BB88" s="83"/>
      <c r="BC88" s="83"/>
      <c r="BD88" s="83"/>
      <c r="BE88" s="83">
        <f t="shared" si="40"/>
        <v>0</v>
      </c>
      <c r="BG88" s="58">
        <f t="shared" si="32"/>
        <v>1</v>
      </c>
      <c r="BH88" s="58">
        <f t="shared" si="33"/>
        <v>1</v>
      </c>
    </row>
    <row r="89" spans="1:60" x14ac:dyDescent="0.45">
      <c r="A89" s="64"/>
      <c r="B89" s="20">
        <v>75</v>
      </c>
      <c r="C89" s="20"/>
      <c r="D89" s="20" t="s">
        <v>851</v>
      </c>
      <c r="E89" s="19" t="s">
        <v>850</v>
      </c>
      <c r="F89" s="2" t="s">
        <v>1104</v>
      </c>
      <c r="G89" s="19" t="s">
        <v>1115</v>
      </c>
      <c r="H89" s="24"/>
      <c r="I89" s="24"/>
      <c r="J89" s="24"/>
      <c r="K89" s="24"/>
      <c r="L89" s="24"/>
      <c r="M89" s="24"/>
      <c r="N89" s="24"/>
      <c r="O89" s="83">
        <f>IFERROR(VLOOKUP(L89,入力表リスト!$A$3:$B$82,2,FALSE),0)</f>
        <v>0</v>
      </c>
      <c r="P89" s="83">
        <f t="shared" si="34"/>
        <v>0</v>
      </c>
      <c r="Q89" s="83">
        <f t="shared" si="25"/>
        <v>0</v>
      </c>
      <c r="R89" s="26"/>
      <c r="S89" s="26"/>
      <c r="T89" s="20">
        <v>1</v>
      </c>
      <c r="U89" s="20" t="s">
        <v>1112</v>
      </c>
      <c r="V89" s="20" t="s">
        <v>807</v>
      </c>
      <c r="W89" s="20">
        <v>1</v>
      </c>
      <c r="X89" s="20" t="s">
        <v>1116</v>
      </c>
      <c r="Y89" s="20">
        <v>1</v>
      </c>
      <c r="Z89" s="83">
        <v>550</v>
      </c>
      <c r="AA89" s="83">
        <f>IFERROR(VLOOKUP(X89,入力表リスト!$A$3:$B$82,2,FALSE),0)</f>
        <v>0</v>
      </c>
      <c r="AB89" s="83">
        <f t="shared" si="35"/>
        <v>0</v>
      </c>
      <c r="AC89" s="83">
        <f t="shared" si="26"/>
        <v>0</v>
      </c>
      <c r="AD89" s="123" t="s">
        <v>1158</v>
      </c>
      <c r="AE89" s="26"/>
      <c r="AF89" s="20"/>
      <c r="AG89" s="20"/>
      <c r="AH89" s="20"/>
      <c r="AI89" s="20"/>
      <c r="AJ89" s="20"/>
      <c r="AK89" s="83"/>
      <c r="AL89" s="83"/>
      <c r="AM89" s="83">
        <f>IFERROR(VLOOKUP(AJ89,入力表リスト!$A$3:$B$82,2,FALSE),0)</f>
        <v>0</v>
      </c>
      <c r="AN89" s="83">
        <f t="shared" si="36"/>
        <v>0</v>
      </c>
      <c r="AO89" s="83">
        <f t="shared" si="27"/>
        <v>0</v>
      </c>
      <c r="AP89" s="26"/>
      <c r="AQ89" s="26"/>
      <c r="AR89" s="83">
        <f t="shared" si="37"/>
        <v>0</v>
      </c>
      <c r="AS89" s="83">
        <f t="shared" si="28"/>
        <v>0</v>
      </c>
      <c r="AT89" s="20"/>
      <c r="AU89" s="95"/>
      <c r="AV89" s="95">
        <f t="shared" si="29"/>
        <v>550</v>
      </c>
      <c r="AW89" s="95"/>
      <c r="AX89" s="95">
        <f t="shared" si="38"/>
        <v>0</v>
      </c>
      <c r="AY89" s="95">
        <f t="shared" si="39"/>
        <v>0</v>
      </c>
      <c r="AZ89" s="95">
        <f t="shared" si="30"/>
        <v>0</v>
      </c>
      <c r="BA89" s="95">
        <f t="shared" si="31"/>
        <v>0</v>
      </c>
      <c r="BB89" s="83"/>
      <c r="BC89" s="83"/>
      <c r="BD89" s="83"/>
      <c r="BE89" s="83">
        <f t="shared" si="40"/>
        <v>0</v>
      </c>
      <c r="BG89" s="58">
        <f t="shared" si="32"/>
        <v>1</v>
      </c>
      <c r="BH89" s="58">
        <f t="shared" si="33"/>
        <v>1</v>
      </c>
    </row>
    <row r="90" spans="1:60" x14ac:dyDescent="0.45">
      <c r="A90" s="64"/>
      <c r="B90" s="20"/>
      <c r="C90" s="84"/>
      <c r="D90" s="20"/>
      <c r="E90" s="19"/>
      <c r="F90" s="2"/>
      <c r="G90" s="4"/>
      <c r="H90" s="24"/>
      <c r="I90" s="24"/>
      <c r="J90" s="24"/>
      <c r="K90" s="24"/>
      <c r="L90" s="24"/>
      <c r="M90" s="24"/>
      <c r="N90" s="24"/>
      <c r="O90" s="83"/>
      <c r="P90" s="83"/>
      <c r="Q90" s="83"/>
      <c r="R90" s="26"/>
      <c r="S90" s="26"/>
      <c r="T90" s="20"/>
      <c r="U90" s="24"/>
      <c r="V90" s="24"/>
      <c r="W90" s="24"/>
      <c r="X90" s="24"/>
      <c r="Y90" s="24"/>
      <c r="Z90" s="83"/>
      <c r="AA90" s="83"/>
      <c r="AB90" s="83"/>
      <c r="AC90" s="83"/>
      <c r="AD90" s="26"/>
      <c r="AE90" s="26"/>
      <c r="AF90" s="20"/>
      <c r="AG90" s="24"/>
      <c r="AH90" s="24"/>
      <c r="AI90" s="24"/>
      <c r="AJ90" s="24"/>
      <c r="AK90" s="83"/>
      <c r="AL90" s="83"/>
      <c r="AM90" s="83"/>
      <c r="AN90" s="83"/>
      <c r="AO90" s="83"/>
      <c r="AP90" s="26"/>
      <c r="AQ90" s="26"/>
      <c r="AR90" s="83"/>
      <c r="AS90" s="83"/>
      <c r="AT90" s="20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G90" s="58">
        <f>SUM(BG15:BG89)</f>
        <v>384</v>
      </c>
      <c r="BH90" s="58">
        <f>SUM(BH15:BH89)</f>
        <v>384</v>
      </c>
    </row>
    <row r="91" spans="1:60" x14ac:dyDescent="0.45">
      <c r="A91" s="64"/>
      <c r="B91" s="20"/>
      <c r="C91" s="84"/>
      <c r="D91" s="20"/>
      <c r="E91" s="19"/>
      <c r="F91" s="2"/>
      <c r="G91" s="4"/>
      <c r="H91" s="24"/>
      <c r="I91" s="24"/>
      <c r="J91" s="24"/>
      <c r="K91" s="24"/>
      <c r="L91" s="24"/>
      <c r="M91" s="24"/>
      <c r="N91" s="24"/>
      <c r="O91" s="83"/>
      <c r="P91" s="83"/>
      <c r="Q91" s="83"/>
      <c r="R91" s="26"/>
      <c r="S91" s="26"/>
      <c r="T91" s="20"/>
      <c r="U91" s="24"/>
      <c r="V91" s="24"/>
      <c r="W91" s="24"/>
      <c r="X91" s="24"/>
      <c r="Y91" s="24"/>
      <c r="Z91" s="83"/>
      <c r="AA91" s="83"/>
      <c r="AB91" s="83"/>
      <c r="AC91" s="83"/>
      <c r="AD91" s="26"/>
      <c r="AE91" s="26"/>
      <c r="AF91" s="20"/>
      <c r="AG91" s="24"/>
      <c r="AH91" s="24"/>
      <c r="AI91" s="24"/>
      <c r="AJ91" s="24"/>
      <c r="AK91" s="83"/>
      <c r="AL91" s="83"/>
      <c r="AM91" s="83"/>
      <c r="AN91" s="83"/>
      <c r="AO91" s="83"/>
      <c r="AP91" s="26"/>
      <c r="AQ91" s="26"/>
      <c r="AR91" s="83"/>
      <c r="AS91" s="83"/>
      <c r="AT91" s="20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</row>
    <row r="92" spans="1:60" x14ac:dyDescent="0.45">
      <c r="A92" s="64"/>
      <c r="B92" s="216" t="s">
        <v>813</v>
      </c>
      <c r="C92" s="217"/>
      <c r="D92" s="217"/>
      <c r="E92" s="217"/>
      <c r="F92" s="217"/>
      <c r="G92" s="217"/>
      <c r="H92" s="90">
        <f>SUBTOTAL(9,H15:H91)</f>
        <v>0</v>
      </c>
      <c r="I92" s="90"/>
      <c r="J92" s="90"/>
      <c r="K92" s="90">
        <f>SUBTOTAL(9,K15:K91)</f>
        <v>0</v>
      </c>
      <c r="L92" s="90">
        <f>SUBTOTAL(9,L15:L91)</f>
        <v>0</v>
      </c>
      <c r="M92" s="90">
        <f>SUBTOTAL(9,M15:M91)</f>
        <v>0</v>
      </c>
      <c r="N92" s="90">
        <f>SUBTOTAL(9,N15:N91)</f>
        <v>0</v>
      </c>
      <c r="O92" s="83">
        <f>SUM(O15:O91)</f>
        <v>0</v>
      </c>
      <c r="P92" s="83">
        <f>SUM(P15:P91)</f>
        <v>0</v>
      </c>
      <c r="Q92" s="83">
        <f>SUM(Q15:Q91)</f>
        <v>0</v>
      </c>
      <c r="R92" s="91"/>
      <c r="S92" s="91"/>
      <c r="T92" s="90">
        <f>SUBTOTAL(9,T15:T91)</f>
        <v>37</v>
      </c>
      <c r="U92" s="90"/>
      <c r="V92" s="90"/>
      <c r="W92" s="90">
        <f>SUBTOTAL(9,W15:W91)</f>
        <v>37</v>
      </c>
      <c r="X92" s="90">
        <f>SUBTOTAL(9,X15:X91)</f>
        <v>0</v>
      </c>
      <c r="Y92" s="90">
        <f>SUBTOTAL(9,Y15:Y91)</f>
        <v>37</v>
      </c>
      <c r="Z92" s="83">
        <f>SUBTOTAL(9,Z15:Z91)</f>
        <v>6520</v>
      </c>
      <c r="AA92" s="83">
        <f>SUM(AA15:AA91)</f>
        <v>40</v>
      </c>
      <c r="AB92" s="83">
        <f>SUM(AB15:AB91)</f>
        <v>432</v>
      </c>
      <c r="AC92" s="83">
        <f>SUM(AC15:AC91)</f>
        <v>12960</v>
      </c>
      <c r="AD92" s="91"/>
      <c r="AE92" s="91"/>
      <c r="AF92" s="90">
        <f>SUBTOTAL(9,AF15:AF91)</f>
        <v>347</v>
      </c>
      <c r="AG92" s="90"/>
      <c r="AH92" s="90"/>
      <c r="AI92" s="90">
        <f>SUBTOTAL(9,AI15:AI91)</f>
        <v>235</v>
      </c>
      <c r="AJ92" s="90">
        <f>SUBTOTAL(9,AJ15:AJ91)</f>
        <v>0</v>
      </c>
      <c r="AK92" s="83">
        <f>SUBTOTAL(9,AK15:AK91)</f>
        <v>347</v>
      </c>
      <c r="AL92" s="83">
        <f>SUBTOTAL(9,AL15:AL91)</f>
        <v>67059</v>
      </c>
      <c r="AM92" s="83">
        <f>SUM(AM15:AM91)</f>
        <v>3277</v>
      </c>
      <c r="AN92" s="83">
        <f>SUM(AN15:AN91)</f>
        <v>18638.221000000001</v>
      </c>
      <c r="AO92" s="83">
        <f>SUM(AO15:AO91)</f>
        <v>559146.63</v>
      </c>
      <c r="AP92" s="91"/>
      <c r="AQ92" s="91"/>
      <c r="AR92" s="83">
        <f>SUM(AR15:AR91)</f>
        <v>19070.221000000001</v>
      </c>
      <c r="AS92" s="83">
        <f>SUM(AS15:AS91)</f>
        <v>572106.63</v>
      </c>
      <c r="AT92" s="90"/>
      <c r="AU92" s="83">
        <f t="shared" ref="AU92:BE92" si="41">SUBTOTAL(9,AU15:AU91)</f>
        <v>0</v>
      </c>
      <c r="AV92" s="83">
        <f t="shared" si="41"/>
        <v>73579</v>
      </c>
      <c r="AW92" s="83">
        <f t="shared" si="41"/>
        <v>0</v>
      </c>
      <c r="AX92" s="83">
        <f t="shared" si="41"/>
        <v>0</v>
      </c>
      <c r="AY92" s="83">
        <f t="shared" si="41"/>
        <v>0</v>
      </c>
      <c r="AZ92" s="83">
        <f t="shared" si="41"/>
        <v>19070.221000000001</v>
      </c>
      <c r="BA92" s="83">
        <f t="shared" si="41"/>
        <v>572106.63</v>
      </c>
      <c r="BB92" s="83">
        <f t="shared" si="41"/>
        <v>0</v>
      </c>
      <c r="BC92" s="83"/>
      <c r="BD92" s="83">
        <f t="shared" si="41"/>
        <v>0</v>
      </c>
      <c r="BE92" s="83">
        <f t="shared" si="41"/>
        <v>0</v>
      </c>
    </row>
    <row r="93" spans="1:60" x14ac:dyDescent="0.45">
      <c r="H93" s="86"/>
      <c r="T93" s="87"/>
      <c r="AF93" s="87"/>
    </row>
    <row r="94" spans="1:60" x14ac:dyDescent="0.45">
      <c r="T94" s="88"/>
      <c r="AF94" s="89"/>
      <c r="BF94" s="177">
        <f>SUM(P92,AB92,AN92)</f>
        <v>19070.221000000001</v>
      </c>
      <c r="BG94" s="177">
        <f>SUM(Q92,AC92,AO92)</f>
        <v>572106.63</v>
      </c>
    </row>
  </sheetData>
  <autoFilter ref="A14:BL89" xr:uid="{36ADAB33-6640-403F-ABED-2F33E1FB12B9}"/>
  <mergeCells count="25">
    <mergeCell ref="B92:G92"/>
    <mergeCell ref="BB12:BE12"/>
    <mergeCell ref="AT13:AT14"/>
    <mergeCell ref="T13:T14"/>
    <mergeCell ref="AD13:AD14"/>
    <mergeCell ref="AR12:AS12"/>
    <mergeCell ref="AZ12:BA12"/>
    <mergeCell ref="AT12:AY12"/>
    <mergeCell ref="AE13:AE14"/>
    <mergeCell ref="B2:D2"/>
    <mergeCell ref="G12:G14"/>
    <mergeCell ref="H12:S12"/>
    <mergeCell ref="T12:AE12"/>
    <mergeCell ref="AF12:AQ12"/>
    <mergeCell ref="B12:B14"/>
    <mergeCell ref="C12:C14"/>
    <mergeCell ref="D12:D14"/>
    <mergeCell ref="E12:E14"/>
    <mergeCell ref="F12:F14"/>
    <mergeCell ref="AF13:AF14"/>
    <mergeCell ref="AP13:AP14"/>
    <mergeCell ref="AQ13:AQ14"/>
    <mergeCell ref="H13:H14"/>
    <mergeCell ref="R13:R14"/>
    <mergeCell ref="S13:S14"/>
  </mergeCells>
  <phoneticPr fontId="1"/>
  <pageMargins left="0.70866141732283472" right="0.70866141732283472" top="0.74803149606299213" bottom="0.74803149606299213" header="0.31496062992125984" footer="0.31496062992125984"/>
  <pageSetup paperSize="8" scale="49" orientation="landscape" r:id="rId1"/>
  <colBreaks count="1" manualBreakCount="1">
    <brk id="3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C6A7-29FB-4440-A256-91ACB3FEEE5E}">
  <sheetPr>
    <tabColor theme="5" tint="0.39997558519241921"/>
  </sheetPr>
  <dimension ref="A1:T77"/>
  <sheetViews>
    <sheetView topLeftCell="A7" zoomScaleNormal="100" workbookViewId="0">
      <selection activeCell="A32" sqref="A32"/>
    </sheetView>
  </sheetViews>
  <sheetFormatPr defaultRowHeight="18" x14ac:dyDescent="0.45"/>
  <cols>
    <col min="1" max="1" width="21.3984375" style="52" bestFit="1" customWidth="1"/>
    <col min="2" max="2" width="9" style="52" bestFit="1" customWidth="1"/>
    <col min="3" max="5" width="14.5" style="52" customWidth="1"/>
    <col min="6" max="6" width="6.59765625" style="52" customWidth="1"/>
    <col min="7" max="7" width="14.5" style="52" customWidth="1"/>
    <col min="8" max="8" width="5.5" style="52" bestFit="1" customWidth="1"/>
    <col min="9" max="20" width="8.796875" style="52"/>
  </cols>
  <sheetData>
    <row r="1" spans="1:8" x14ac:dyDescent="0.45">
      <c r="A1" s="51"/>
      <c r="B1" s="51"/>
      <c r="D1" s="52" t="s">
        <v>1317</v>
      </c>
    </row>
    <row r="2" spans="1:8" x14ac:dyDescent="0.45">
      <c r="A2" s="51" t="s">
        <v>993</v>
      </c>
      <c r="B2" s="51" t="s">
        <v>994</v>
      </c>
      <c r="C2" s="51"/>
      <c r="D2" s="51" t="s">
        <v>844</v>
      </c>
      <c r="E2" s="51" t="s">
        <v>995</v>
      </c>
      <c r="F2" s="51" t="s">
        <v>996</v>
      </c>
      <c r="G2" s="51" t="s">
        <v>997</v>
      </c>
      <c r="H2" s="51"/>
    </row>
    <row r="3" spans="1:8" x14ac:dyDescent="0.45">
      <c r="A3" s="51" t="s">
        <v>998</v>
      </c>
      <c r="B3" s="51">
        <v>10</v>
      </c>
      <c r="C3" s="51"/>
      <c r="D3" s="51" t="s">
        <v>1481</v>
      </c>
      <c r="E3" s="53">
        <v>2190</v>
      </c>
      <c r="F3" s="51"/>
      <c r="G3" s="51"/>
      <c r="H3" s="51"/>
    </row>
    <row r="4" spans="1:8" x14ac:dyDescent="0.45">
      <c r="A4" s="51" t="s">
        <v>1142</v>
      </c>
      <c r="B4" s="51">
        <v>15</v>
      </c>
      <c r="C4" s="51"/>
      <c r="D4" s="51" t="s">
        <v>1482</v>
      </c>
      <c r="E4" s="53">
        <v>3285</v>
      </c>
      <c r="F4" s="51"/>
      <c r="G4" s="51"/>
      <c r="H4" s="51"/>
    </row>
    <row r="5" spans="1:8" x14ac:dyDescent="0.45">
      <c r="A5" s="51" t="s">
        <v>1410</v>
      </c>
      <c r="B5" s="51">
        <v>18</v>
      </c>
      <c r="C5" s="51"/>
      <c r="D5" s="51" t="s">
        <v>1483</v>
      </c>
      <c r="E5" s="53">
        <f t="shared" ref="E5" si="0">ROUND(H5,2)</f>
        <v>750</v>
      </c>
      <c r="F5" s="51">
        <v>150</v>
      </c>
      <c r="G5" s="51">
        <v>5</v>
      </c>
      <c r="H5" s="51">
        <f>F5*G5</f>
        <v>750</v>
      </c>
    </row>
    <row r="6" spans="1:8" x14ac:dyDescent="0.45">
      <c r="A6" s="51" t="s">
        <v>999</v>
      </c>
      <c r="B6" s="51">
        <v>22</v>
      </c>
      <c r="C6" s="51"/>
      <c r="D6" s="51" t="s">
        <v>1318</v>
      </c>
      <c r="E6" s="105">
        <f t="shared" ref="E6:E7" si="1">ROUND(H6,2)</f>
        <v>320</v>
      </c>
      <c r="F6" s="106">
        <v>40</v>
      </c>
      <c r="G6" s="106">
        <v>8</v>
      </c>
      <c r="H6" s="106">
        <f t="shared" ref="H6:H7" si="2">F6*G6</f>
        <v>320</v>
      </c>
    </row>
    <row r="7" spans="1:8" x14ac:dyDescent="0.45">
      <c r="A7" s="51" t="s">
        <v>1043</v>
      </c>
      <c r="B7" s="51">
        <v>34</v>
      </c>
      <c r="C7" s="51"/>
      <c r="D7" s="51" t="s">
        <v>926</v>
      </c>
      <c r="E7" s="53">
        <f t="shared" si="1"/>
        <v>2400</v>
      </c>
      <c r="F7" s="51">
        <v>240</v>
      </c>
      <c r="G7" s="51">
        <v>10</v>
      </c>
      <c r="H7" s="51">
        <f t="shared" si="2"/>
        <v>2400</v>
      </c>
    </row>
    <row r="8" spans="1:8" x14ac:dyDescent="0.45">
      <c r="A8" s="51" t="s">
        <v>1000</v>
      </c>
      <c r="B8" s="51">
        <v>42</v>
      </c>
      <c r="C8" s="51"/>
      <c r="D8" s="51" t="s">
        <v>945</v>
      </c>
      <c r="E8" s="53">
        <f t="shared" ref="E8:E9" si="3">ROUND(H8,2)</f>
        <v>2400</v>
      </c>
      <c r="F8" s="51">
        <v>240</v>
      </c>
      <c r="G8" s="51">
        <v>10</v>
      </c>
      <c r="H8" s="51">
        <f t="shared" ref="H8:H9" si="4">F8*G8</f>
        <v>2400</v>
      </c>
    </row>
    <row r="9" spans="1:8" x14ac:dyDescent="0.45">
      <c r="A9" s="51" t="s">
        <v>1054</v>
      </c>
      <c r="B9" s="51">
        <v>55</v>
      </c>
      <c r="C9" s="51"/>
      <c r="D9" s="51" t="s">
        <v>974</v>
      </c>
      <c r="E9" s="53">
        <f t="shared" si="3"/>
        <v>2400</v>
      </c>
      <c r="F9" s="51">
        <v>240</v>
      </c>
      <c r="G9" s="51">
        <v>10</v>
      </c>
      <c r="H9" s="51">
        <f t="shared" si="4"/>
        <v>2400</v>
      </c>
    </row>
    <row r="10" spans="1:8" x14ac:dyDescent="0.45">
      <c r="A10" s="51" t="s">
        <v>1001</v>
      </c>
      <c r="B10" s="51">
        <v>58</v>
      </c>
      <c r="C10" s="51"/>
      <c r="D10" s="51" t="s">
        <v>926</v>
      </c>
      <c r="E10" s="53">
        <f t="shared" ref="E10" si="5">ROUND(H10,2)</f>
        <v>2880</v>
      </c>
      <c r="F10" s="51">
        <v>240</v>
      </c>
      <c r="G10" s="51">
        <v>12</v>
      </c>
      <c r="H10" s="51">
        <f t="shared" ref="H10" si="6">F10*G10</f>
        <v>2880</v>
      </c>
    </row>
    <row r="11" spans="1:8" x14ac:dyDescent="0.45">
      <c r="A11" s="51" t="s">
        <v>1134</v>
      </c>
      <c r="B11" s="51">
        <v>35</v>
      </c>
      <c r="C11" s="51"/>
      <c r="D11" s="51" t="s">
        <v>1319</v>
      </c>
      <c r="E11" s="53">
        <f t="shared" ref="E11" si="7">ROUND(H11,2)</f>
        <v>2160</v>
      </c>
      <c r="F11" s="51">
        <v>240</v>
      </c>
      <c r="G11" s="51">
        <v>9</v>
      </c>
      <c r="H11" s="51">
        <f t="shared" ref="H11" si="8">F11*G11</f>
        <v>2160</v>
      </c>
    </row>
    <row r="12" spans="1:8" x14ac:dyDescent="0.45">
      <c r="A12" s="51" t="s">
        <v>1056</v>
      </c>
      <c r="B12" s="51">
        <v>47</v>
      </c>
      <c r="C12" s="51"/>
      <c r="D12" s="51" t="s">
        <v>1320</v>
      </c>
      <c r="E12" s="53">
        <f t="shared" ref="E12:E14" si="9">ROUND(H12,2)</f>
        <v>1920</v>
      </c>
      <c r="F12" s="51">
        <v>240</v>
      </c>
      <c r="G12" s="51">
        <v>8</v>
      </c>
      <c r="H12" s="51">
        <f t="shared" ref="H12:H14" si="10">F12*G12</f>
        <v>1920</v>
      </c>
    </row>
    <row r="13" spans="1:8" x14ac:dyDescent="0.45">
      <c r="A13" s="51" t="s">
        <v>1002</v>
      </c>
      <c r="B13" s="51">
        <v>26</v>
      </c>
      <c r="C13" s="51"/>
      <c r="D13" s="51" t="s">
        <v>1487</v>
      </c>
      <c r="E13" s="53">
        <f t="shared" ref="E13" si="11">ROUND(H13,2)</f>
        <v>240</v>
      </c>
      <c r="F13" s="51">
        <v>240</v>
      </c>
      <c r="G13" s="51">
        <v>1</v>
      </c>
      <c r="H13" s="51">
        <f t="shared" ref="H13" si="12">F13*G13</f>
        <v>240</v>
      </c>
    </row>
    <row r="14" spans="1:8" x14ac:dyDescent="0.45">
      <c r="A14" s="51" t="s">
        <v>1003</v>
      </c>
      <c r="B14" s="51">
        <v>36</v>
      </c>
      <c r="C14" s="51"/>
      <c r="D14" s="51" t="s">
        <v>1486</v>
      </c>
      <c r="E14" s="105">
        <f t="shared" si="9"/>
        <v>400</v>
      </c>
      <c r="F14" s="106">
        <v>50</v>
      </c>
      <c r="G14" s="106">
        <v>8</v>
      </c>
      <c r="H14" s="106">
        <f t="shared" si="10"/>
        <v>400</v>
      </c>
    </row>
    <row r="15" spans="1:8" x14ac:dyDescent="0.45">
      <c r="A15" s="51" t="s">
        <v>1004</v>
      </c>
      <c r="B15" s="51">
        <v>108</v>
      </c>
      <c r="C15" s="51"/>
    </row>
    <row r="16" spans="1:8" x14ac:dyDescent="0.45">
      <c r="A16" s="51" t="s">
        <v>1005</v>
      </c>
      <c r="B16" s="51">
        <v>80</v>
      </c>
      <c r="C16" s="51"/>
    </row>
    <row r="17" spans="1:3" x14ac:dyDescent="0.45">
      <c r="A17" s="51" t="s">
        <v>1006</v>
      </c>
      <c r="B17" s="51">
        <v>69</v>
      </c>
      <c r="C17" s="51"/>
    </row>
    <row r="18" spans="1:3" x14ac:dyDescent="0.45">
      <c r="A18" s="51" t="s">
        <v>1007</v>
      </c>
      <c r="B18" s="51">
        <v>22</v>
      </c>
      <c r="C18" s="51"/>
    </row>
    <row r="19" spans="1:3" x14ac:dyDescent="0.45">
      <c r="A19" s="51" t="s">
        <v>1008</v>
      </c>
      <c r="B19" s="51">
        <v>34</v>
      </c>
      <c r="C19" s="51"/>
    </row>
    <row r="20" spans="1:3" x14ac:dyDescent="0.45">
      <c r="A20" s="51" t="s">
        <v>1009</v>
      </c>
      <c r="B20" s="51">
        <v>47</v>
      </c>
      <c r="C20" s="51"/>
    </row>
    <row r="21" spans="1:3" x14ac:dyDescent="0.45">
      <c r="A21" s="51" t="s">
        <v>1010</v>
      </c>
      <c r="B21" s="51">
        <v>48</v>
      </c>
      <c r="C21" s="51"/>
    </row>
    <row r="22" spans="1:3" x14ac:dyDescent="0.45">
      <c r="A22" s="52" t="s">
        <v>1011</v>
      </c>
      <c r="B22" s="52">
        <v>27</v>
      </c>
      <c r="C22" s="51"/>
    </row>
    <row r="23" spans="1:3" x14ac:dyDescent="0.45">
      <c r="A23" s="51" t="s">
        <v>1012</v>
      </c>
      <c r="B23" s="51">
        <v>35</v>
      </c>
      <c r="C23" s="51"/>
    </row>
    <row r="24" spans="1:3" x14ac:dyDescent="0.45">
      <c r="A24" s="51" t="s">
        <v>1013</v>
      </c>
      <c r="B24" s="51">
        <v>45</v>
      </c>
      <c r="C24" s="51"/>
    </row>
    <row r="25" spans="1:3" x14ac:dyDescent="0.45">
      <c r="A25" s="51" t="s">
        <v>1049</v>
      </c>
      <c r="B25" s="51">
        <v>34</v>
      </c>
      <c r="C25" s="51"/>
    </row>
    <row r="26" spans="1:3" x14ac:dyDescent="0.45">
      <c r="A26" s="51" t="s">
        <v>1014</v>
      </c>
      <c r="B26" s="51">
        <v>18</v>
      </c>
      <c r="C26" s="51"/>
    </row>
    <row r="27" spans="1:3" x14ac:dyDescent="0.45">
      <c r="A27" s="51" t="s">
        <v>1015</v>
      </c>
      <c r="B27" s="51">
        <v>36</v>
      </c>
      <c r="C27" s="51"/>
    </row>
    <row r="28" spans="1:3" x14ac:dyDescent="0.45">
      <c r="A28" s="51" t="s">
        <v>1016</v>
      </c>
      <c r="B28" s="51">
        <v>54</v>
      </c>
      <c r="C28" s="51"/>
    </row>
    <row r="29" spans="1:3" x14ac:dyDescent="0.45">
      <c r="A29" s="51" t="s">
        <v>1017</v>
      </c>
      <c r="B29" s="51">
        <v>90</v>
      </c>
    </row>
    <row r="30" spans="1:3" x14ac:dyDescent="0.45">
      <c r="A30" s="51" t="s">
        <v>1055</v>
      </c>
      <c r="B30" s="51">
        <v>180</v>
      </c>
    </row>
    <row r="31" spans="1:3" x14ac:dyDescent="0.45">
      <c r="A31" s="51" t="s">
        <v>1018</v>
      </c>
      <c r="B31" s="51">
        <v>18</v>
      </c>
    </row>
    <row r="32" spans="1:3" x14ac:dyDescent="0.45">
      <c r="A32" s="51" t="s">
        <v>1019</v>
      </c>
      <c r="B32" s="51">
        <v>22</v>
      </c>
    </row>
    <row r="33" spans="1:2" x14ac:dyDescent="0.45">
      <c r="A33" s="51" t="s">
        <v>1020</v>
      </c>
      <c r="B33" s="51">
        <v>34</v>
      </c>
    </row>
    <row r="34" spans="1:2" x14ac:dyDescent="0.45">
      <c r="A34" s="51" t="s">
        <v>1021</v>
      </c>
      <c r="B34" s="51">
        <v>22</v>
      </c>
    </row>
    <row r="35" spans="1:2" x14ac:dyDescent="0.45">
      <c r="A35" s="51" t="s">
        <v>1042</v>
      </c>
      <c r="B35" s="51">
        <v>32</v>
      </c>
    </row>
    <row r="36" spans="1:2" x14ac:dyDescent="0.45">
      <c r="A36" s="51" t="s">
        <v>1022</v>
      </c>
      <c r="B36" s="51">
        <v>44</v>
      </c>
    </row>
    <row r="37" spans="1:2" x14ac:dyDescent="0.45">
      <c r="A37" s="51" t="s">
        <v>1023</v>
      </c>
      <c r="B37" s="51">
        <v>60</v>
      </c>
    </row>
    <row r="38" spans="1:2" x14ac:dyDescent="0.45">
      <c r="A38" s="51" t="s">
        <v>1047</v>
      </c>
      <c r="B38" s="51">
        <v>116</v>
      </c>
    </row>
    <row r="39" spans="1:2" x14ac:dyDescent="0.45">
      <c r="A39" s="51" t="s">
        <v>1458</v>
      </c>
      <c r="B39" s="51">
        <v>10</v>
      </c>
    </row>
    <row r="40" spans="1:2" x14ac:dyDescent="0.45">
      <c r="A40" s="51" t="s">
        <v>1460</v>
      </c>
      <c r="B40" s="51">
        <v>21</v>
      </c>
    </row>
    <row r="41" spans="1:2" x14ac:dyDescent="0.45">
      <c r="A41" s="51" t="s">
        <v>1421</v>
      </c>
      <c r="B41" s="51">
        <v>45</v>
      </c>
    </row>
    <row r="42" spans="1:2" x14ac:dyDescent="0.45">
      <c r="A42" s="51" t="s">
        <v>1024</v>
      </c>
      <c r="B42" s="51">
        <v>120</v>
      </c>
    </row>
    <row r="43" spans="1:2" x14ac:dyDescent="0.45">
      <c r="A43" s="51" t="s">
        <v>890</v>
      </c>
      <c r="B43" s="51">
        <v>200</v>
      </c>
    </row>
    <row r="44" spans="1:2" x14ac:dyDescent="0.45">
      <c r="A44" s="51" t="s">
        <v>1025</v>
      </c>
      <c r="B44" s="51">
        <v>250</v>
      </c>
    </row>
    <row r="45" spans="1:2" x14ac:dyDescent="0.45">
      <c r="A45" s="51" t="s">
        <v>876</v>
      </c>
      <c r="B45" s="51">
        <v>300</v>
      </c>
    </row>
    <row r="46" spans="1:2" x14ac:dyDescent="0.45">
      <c r="A46" s="51" t="s">
        <v>1026</v>
      </c>
      <c r="B46" s="51">
        <v>400</v>
      </c>
    </row>
    <row r="47" spans="1:2" x14ac:dyDescent="0.45">
      <c r="A47" s="51" t="s">
        <v>1027</v>
      </c>
      <c r="B47" s="51">
        <v>110</v>
      </c>
    </row>
    <row r="48" spans="1:2" x14ac:dyDescent="0.45">
      <c r="A48" s="51" t="s">
        <v>1028</v>
      </c>
      <c r="B48" s="51">
        <v>100</v>
      </c>
    </row>
    <row r="49" spans="1:2" x14ac:dyDescent="0.45">
      <c r="A49" s="51" t="s">
        <v>1029</v>
      </c>
      <c r="B49" s="51">
        <v>12</v>
      </c>
    </row>
    <row r="50" spans="1:2" x14ac:dyDescent="0.45">
      <c r="A50" s="52" t="s">
        <v>1030</v>
      </c>
      <c r="B50" s="52">
        <v>18</v>
      </c>
    </row>
    <row r="51" spans="1:2" x14ac:dyDescent="0.45">
      <c r="A51" s="52" t="s">
        <v>1031</v>
      </c>
      <c r="B51" s="52">
        <v>24</v>
      </c>
    </row>
    <row r="52" spans="1:2" x14ac:dyDescent="0.45">
      <c r="A52" s="52" t="s">
        <v>1032</v>
      </c>
      <c r="B52" s="52">
        <v>36</v>
      </c>
    </row>
    <row r="53" spans="1:2" x14ac:dyDescent="0.45">
      <c r="A53" s="52" t="s">
        <v>1033</v>
      </c>
      <c r="B53" s="52">
        <v>100</v>
      </c>
    </row>
    <row r="54" spans="1:2" x14ac:dyDescent="0.45">
      <c r="A54" s="52" t="s">
        <v>1050</v>
      </c>
      <c r="B54" s="52">
        <v>45</v>
      </c>
    </row>
    <row r="55" spans="1:2" x14ac:dyDescent="0.45">
      <c r="A55" s="52" t="s">
        <v>1127</v>
      </c>
      <c r="B55" s="52">
        <v>250</v>
      </c>
    </row>
    <row r="56" spans="1:2" x14ac:dyDescent="0.45">
      <c r="A56" s="52" t="s">
        <v>1128</v>
      </c>
      <c r="B56" s="52">
        <v>57</v>
      </c>
    </row>
    <row r="57" spans="1:2" x14ac:dyDescent="0.45">
      <c r="A57" s="52" t="s">
        <v>1484</v>
      </c>
      <c r="B57" s="52">
        <v>100</v>
      </c>
    </row>
    <row r="58" spans="1:2" x14ac:dyDescent="0.45">
      <c r="A58" s="52" t="s">
        <v>1295</v>
      </c>
      <c r="B58" s="52">
        <v>40</v>
      </c>
    </row>
    <row r="59" spans="1:2" x14ac:dyDescent="0.45">
      <c r="A59" s="52" t="s">
        <v>1094</v>
      </c>
      <c r="B59" s="52">
        <v>60</v>
      </c>
    </row>
    <row r="60" spans="1:2" x14ac:dyDescent="0.45">
      <c r="A60" s="52" t="s">
        <v>1494</v>
      </c>
      <c r="B60" s="52">
        <v>90</v>
      </c>
    </row>
    <row r="61" spans="1:2" x14ac:dyDescent="0.45">
      <c r="A61" s="52" t="s">
        <v>886</v>
      </c>
      <c r="B61" s="52">
        <v>100</v>
      </c>
    </row>
    <row r="62" spans="1:2" x14ac:dyDescent="0.45">
      <c r="A62" s="52" t="s">
        <v>888</v>
      </c>
      <c r="B62" s="52">
        <v>200</v>
      </c>
    </row>
    <row r="63" spans="1:2" x14ac:dyDescent="0.45">
      <c r="A63" s="52" t="s">
        <v>1390</v>
      </c>
      <c r="B63" s="52">
        <v>250</v>
      </c>
    </row>
    <row r="64" spans="1:2" x14ac:dyDescent="0.45">
      <c r="A64" s="52" t="s">
        <v>887</v>
      </c>
      <c r="B64" s="52">
        <v>300</v>
      </c>
    </row>
    <row r="65" spans="1:2" x14ac:dyDescent="0.45">
      <c r="A65" s="52" t="s">
        <v>1442</v>
      </c>
      <c r="B65" s="52">
        <v>400</v>
      </c>
    </row>
    <row r="66" spans="1:2" x14ac:dyDescent="0.45">
      <c r="A66" s="52" t="s">
        <v>1347</v>
      </c>
      <c r="B66" s="52">
        <v>80</v>
      </c>
    </row>
    <row r="67" spans="1:2" x14ac:dyDescent="0.45">
      <c r="A67" s="52" t="s">
        <v>1366</v>
      </c>
      <c r="B67" s="52">
        <v>1000</v>
      </c>
    </row>
    <row r="68" spans="1:2" x14ac:dyDescent="0.45">
      <c r="A68" s="52" t="s">
        <v>1413</v>
      </c>
      <c r="B68" s="52">
        <v>70</v>
      </c>
    </row>
    <row r="69" spans="1:2" x14ac:dyDescent="0.45">
      <c r="A69" s="52" t="s">
        <v>1416</v>
      </c>
      <c r="B69" s="52">
        <v>190</v>
      </c>
    </row>
    <row r="70" spans="1:2" x14ac:dyDescent="0.45">
      <c r="A70" s="52" t="s">
        <v>1440</v>
      </c>
      <c r="B70" s="52">
        <v>80</v>
      </c>
    </row>
    <row r="71" spans="1:2" x14ac:dyDescent="0.45">
      <c r="A71" s="52" t="s">
        <v>1036</v>
      </c>
      <c r="B71" s="52">
        <v>100</v>
      </c>
    </row>
    <row r="72" spans="1:2" x14ac:dyDescent="0.45">
      <c r="A72" s="52" t="s">
        <v>1406</v>
      </c>
      <c r="B72" s="52">
        <v>20</v>
      </c>
    </row>
    <row r="73" spans="1:2" x14ac:dyDescent="0.45">
      <c r="A73" s="52" t="s">
        <v>1244</v>
      </c>
      <c r="B73" s="52">
        <v>200</v>
      </c>
    </row>
    <row r="74" spans="1:2" x14ac:dyDescent="0.45">
      <c r="A74" s="52" t="s">
        <v>1351</v>
      </c>
      <c r="B74" s="52">
        <v>200</v>
      </c>
    </row>
    <row r="75" spans="1:2" x14ac:dyDescent="0.45">
      <c r="A75" s="52" t="s">
        <v>1041</v>
      </c>
      <c r="B75" s="52">
        <v>40</v>
      </c>
    </row>
    <row r="76" spans="1:2" x14ac:dyDescent="0.45">
      <c r="A76" s="52" t="s">
        <v>1053</v>
      </c>
      <c r="B76" s="52">
        <v>40</v>
      </c>
    </row>
    <row r="77" spans="1:2" x14ac:dyDescent="0.45">
      <c r="A77" s="52" t="s">
        <v>1361</v>
      </c>
      <c r="B77" s="52">
        <v>10</v>
      </c>
    </row>
  </sheetData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公園・緑地等</vt:lpstr>
      <vt:lpstr>よもぎの園</vt:lpstr>
      <vt:lpstr>健康管理センター</vt:lpstr>
      <vt:lpstr>草ぶえの丘</vt:lpstr>
      <vt:lpstr>入力表リスト</vt:lpstr>
      <vt:lpstr>よもぎの園!Print_Area</vt:lpstr>
      <vt:lpstr>健康管理センター!Print_Area</vt:lpstr>
      <vt:lpstr>公園・緑地等!Print_Area</vt:lpstr>
      <vt:lpstr>草ぶえの丘!Print_Area</vt:lpstr>
      <vt:lpstr>よもぎの園!Print_Titles</vt:lpstr>
      <vt:lpstr>健康管理センター!Print_Titles</vt:lpstr>
      <vt:lpstr>公園・緑地等!Print_Titles</vt:lpstr>
      <vt:lpstr>草ぶえの丘!Print_Titles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英一</dc:creator>
  <cp:lastModifiedBy>鵜澤　裕貴</cp:lastModifiedBy>
  <cp:lastPrinted>2025-05-21T12:12:37Z</cp:lastPrinted>
  <dcterms:created xsi:type="dcterms:W3CDTF">2024-11-27T01:01:16Z</dcterms:created>
  <dcterms:modified xsi:type="dcterms:W3CDTF">2025-05-26T06:19:49Z</dcterms:modified>
</cp:coreProperties>
</file>