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4_市町村↔県\11 佐倉市▲\"/>
    </mc:Choice>
  </mc:AlternateContent>
  <xr:revisionPtr revIDLastSave="0" documentId="13_ncr:1_{716F4C18-F28D-4A71-BFB0-215F2C28BFAC}" xr6:coauthVersionLast="47" xr6:coauthVersionMax="47" xr10:uidLastSave="{00000000-0000-0000-0000-000000000000}"/>
  <bookViews>
    <workbookView xWindow="33465" yWindow="1965" windowWidth="18930" windowHeight="111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BE35" i="10"/>
  <c r="CO34" i="10"/>
  <c r="CO35" i="10" s="1"/>
  <c r="CO36" i="10" s="1"/>
  <c r="BW34" i="10"/>
  <c r="BW35" i="10" s="1"/>
  <c r="BW36" i="10" s="1"/>
  <c r="BW37" i="10" s="1"/>
  <c r="BW38" i="10" s="1"/>
  <c r="BW39" i="10" s="1"/>
  <c r="BW40" i="10" s="1"/>
  <c r="BW41" i="10" s="1"/>
  <c r="BW42" i="10" s="1"/>
  <c r="BW43"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c r="U35" i="10" s="1"/>
  <c r="U36" i="10" s="1"/>
  <c r="AM34" i="10" l="1"/>
  <c r="AM35" i="10" s="1"/>
  <c r="BE34" i="10" l="1"/>
</calcChain>
</file>

<file path=xl/sharedStrings.xml><?xml version="1.0" encoding="utf-8"?>
<sst xmlns="http://schemas.openxmlformats.org/spreadsheetml/2006/main" count="1101" uniqueCount="576">
  <si>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</si>
  <si>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</si>
  <si>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</si>
  <si>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</si>
  <si>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</si>
  <si>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</si>
  <si>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</si>
  <si>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</si>
  <si>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</si>
  <si>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</si>
  <si>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</si>
  <si>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</si>
  <si>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</si>
  <si>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</si>
  <si>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</si>
  <si>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</si>
  <si>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</si>
  <si>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</si>
  <si>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</si>
  <si>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</si>
  <si>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</si>
  <si>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</si>
  <si>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</si>
  <si>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</si>
  <si>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</si>
  <si>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</si>
  <si>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</si>
  <si>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</si>
  <si>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</si>
  <si>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</si>
  <si>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</si>
  <si>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</si>
  <si>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</si>
  <si>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</si>
  <si>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</si>
  <si>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</si>
  <si>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</si>
  <si>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</si>
  <si>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</si>
  <si>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</si>
  <si>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</si>
  <si>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</si>
  <si>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</si>
  <si>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</si>
  <si>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</si>
  <si>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</si>
  <si>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</si>
  <si>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</si>
  <si>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</si>
  <si>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</si>
  <si>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</si>
  <si>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</si>
  <si>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</si>
  <si>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</si>
  <si>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</si>
  <si>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</si>
  <si>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</si>
  <si>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</si>
  <si>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</si>
  <si>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</si>
  <si>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</si>
  <si>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</si>
  <si>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</si>
  <si>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</si>
  <si>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</si>
  <si>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</si>
  <si>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</si>
  <si>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</si>
  <si>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</si>
  <si>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</si>
  <si>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</si>
  <si>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</si>
  <si>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</si>
  <si>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</si>
  <si>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</si>
  <si>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</si>
  <si>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</si>
  <si>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</si>
  <si>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</si>
  <si>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</si>
  <si>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</si>
  <si>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Ⅳ－３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</si>
  <si>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</si>
  <si>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</si>
  <si>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</si>
  <si>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</si>
  <si>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</si>
  <si>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</si>
  <si>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</si>
  <si>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</si>
  <si>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</si>
  <si>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</si>
  <si>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</si>
  <si>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</si>
  <si>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佐倉市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</si>
  <si>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</si>
  <si>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</si>
  <si>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</si>
  <si>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</si>
  <si>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</si>
  <si>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</si>
  <si>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</si>
  <si>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</si>
  <si>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</si>
  <si>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</si>
  <si>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</si>
  <si>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</si>
  <si>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</si>
  <si>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</si>
  <si>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</si>
  <si>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</si>
  <si>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</si>
  <si>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</si>
  <si>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</si>
  <si>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</si>
  <si>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</si>
  <si>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</si>
  <si>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</si>
  <si>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</si>
  <si>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</si>
  <si>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</si>
  <si>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</si>
  <si>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</si>
  <si>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</si>
  <si>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</si>
  <si>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</si>
  <si>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</si>
  <si>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</si>
  <si>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</si>
  <si>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</si>
  <si>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</si>
  <si>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</si>
  <si>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</si>
  <si>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</si>
  <si>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</si>
  <si>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</si>
  <si>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</si>
  <si>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</si>
  <si>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</si>
  <si>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</si>
  <si>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</si>
  <si>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</si>
  <si>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</si>
  <si>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</si>
  <si>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</si>
  <si>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</si>
  <si>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</si>
  <si>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</si>
  <si>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</si>
  <si>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</si>
  <si>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</si>
  <si>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</si>
  <si>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</si>
  <si>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</si>
  <si>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</si>
  <si>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</si>
  <si>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</si>
  <si>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</si>
  <si>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</si>
  <si>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</si>
  <si>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</si>
  <si>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</si>
  <si>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</si>
  <si>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</si>
  <si>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</si>
  <si>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</si>
  <si>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</si>
  <si>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</si>
  <si>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</si>
  <si>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</si>
  <si>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</si>
  <si>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</si>
  <si>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</si>
  <si>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</si>
  <si>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</si>
  <si>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</si>
  <si>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</si>
  <si>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</si>
  <si>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</si>
  <si>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</si>
  <si>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</si>
  <si>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</si>
  <si>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</si>
  <si>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</si>
  <si>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</si>
  <si>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</si>
  <si>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</si>
  <si>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</si>
  <si>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</si>
  <si>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</si>
  <si>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</si>
  <si>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</si>
  <si>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</si>
  <si>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</si>
  <si>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</si>
  <si>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</si>
  <si>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</si>
  <si>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</si>
  <si>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</si>
  <si>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</si>
  <si>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</si>
  <si>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</si>
  <si>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</si>
  <si>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千葉県佐倉市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</si>
  <si>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</si>
  <si>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</si>
  <si>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</si>
  <si>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</si>
  <si>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</si>
  <si>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</si>
  <si>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</si>
  <si>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</si>
  <si>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</si>
  <si>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</si>
  <si>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</si>
  <si>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</si>
  <si>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</si>
  <si>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</si>
  <si>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</si>
  <si>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</si>
  <si>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</si>
  <si>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</si>
  <si>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</si>
  <si>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</si>
  <si>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</si>
  <si>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</si>
  <si>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</si>
  <si>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</si>
  <si>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</si>
  <si>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</si>
  <si>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</si>
  <si>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</si>
  <si>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</si>
  <si>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</si>
  <si>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</si>
  <si>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</si>
  <si>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</si>
  <si>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</si>
  <si>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</si>
  <si>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</si>
  <si>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</si>
  <si>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</si>
  <si>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</si>
  <si>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</si>
  <si>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</si>
  <si>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</si>
  <si>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</si>
  <si>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</si>
  <si>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</si>
  <si>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</si>
  <si>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</si>
  <si>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</si>
  <si>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</si>
  <si>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</si>
  <si>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</si>
  <si>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</si>
  <si>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</si>
  <si>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</si>
  <si>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</si>
  <si>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</si>
  <si>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</si>
  <si>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</si>
  <si>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</si>
  <si>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</si>
  <si>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</si>
  <si>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</si>
  <si>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</si>
  <si>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</si>
  <si>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</si>
  <si>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</si>
  <si>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</si>
  <si>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</si>
  <si>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</si>
  <si>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</si>
  <si>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</si>
  <si>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</si>
  <si>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</si>
  <si>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</si>
  <si>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</si>
  <si>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</si>
  <si>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</si>
  <si>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</si>
  <si>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</si>
  <si>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</si>
  <si>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</si>
  <si>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</si>
  <si>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</si>
  <si>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</si>
  <si>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</si>
  <si>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</si>
  <si>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</si>
  <si>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</si>
  <si>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</si>
  <si>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</si>
  <si>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</si>
  <si>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</si>
  <si>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</si>
  <si>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</si>
  <si>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</si>
  <si>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</si>
  <si>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</si>
  <si>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</si>
  <si>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</si>
  <si>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</si>
  <si>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</si>
  <si>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</si>
  <si>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</si>
  <si>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</si>
  <si>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</si>
  <si>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</si>
  <si>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</si>
  <si>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</si>
  <si>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</si>
  <si>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</si>
  <si>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</si>
  <si>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</si>
  <si>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</si>
  <si>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</si>
  <si>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</si>
  <si>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</si>
  <si>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</si>
  <si>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</si>
  <si>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</si>
  <si>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</si>
  <si>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</si>
  <si>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</si>
  <si>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</si>
  <si>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</si>
  <si>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</si>
  <si>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</si>
  <si>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</si>
  <si>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</si>
  <si>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</si>
  <si>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</si>
  <si>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</si>
  <si>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</si>
  <si>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</si>
  <si>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</si>
  <si>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</si>
  <si>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</si>
  <si>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</si>
  <si>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</si>
  <si>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</si>
  <si>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</si>
  <si>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</si>
  <si>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</si>
  <si>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</si>
  <si>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</si>
  <si>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</si>
  <si>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</si>
  <si>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</si>
  <si>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</si>
  <si>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</si>
  <si>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</si>
  <si>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千葉県佐倉市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</si>
  <si>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</si>
  <si>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</si>
  <si>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</si>
  <si>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</si>
  <si>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</si>
  <si>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</si>
  <si>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</si>
  <si>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</si>
  <si>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</si>
  <si>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</si>
  <si>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</si>
  <si>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</si>
  <si>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</si>
  <si>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</si>
  <si>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</si>
  <si>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</si>
  <si>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</si>
  <si>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</si>
  <si>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</si>
  <si>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</si>
  <si>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公共用地取得事業特別会計</t>
    <phoneticPr fontId="5"/>
  </si>
  <si>
    <t>災害共済事業特別会計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</si>
  <si>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</si>
  <si>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</si>
  <si>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</si>
  <si>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</si>
  <si>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</si>
  <si>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</si>
  <si>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</si>
  <si>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</si>
  <si>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</si>
  <si>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</si>
  <si>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</si>
  <si>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</si>
  <si>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</si>
  <si>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</si>
  <si>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</si>
  <si>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</si>
  <si>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</si>
  <si>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</si>
  <si>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</si>
  <si>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</si>
  <si>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</si>
  <si>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</si>
  <si>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</si>
  <si>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</si>
  <si>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</si>
  <si>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</si>
  <si>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</si>
  <si>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</si>
  <si>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</si>
  <si>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</si>
  <si>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</si>
  <si>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</si>
  <si>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</si>
  <si>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</si>
  <si>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</si>
  <si>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</si>
  <si>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</si>
  <si>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</si>
  <si>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</si>
  <si>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</si>
  <si>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</si>
  <si>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</si>
  <si>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</si>
  <si>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</si>
  <si>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</si>
  <si>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</si>
  <si>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</si>
  <si>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</si>
  <si>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</si>
  <si>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</si>
  <si>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</si>
  <si>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</si>
  <si>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</si>
  <si>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</si>
  <si>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</si>
  <si>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</si>
  <si>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</si>
  <si>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</si>
  <si>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</si>
  <si>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</si>
  <si>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</si>
  <si>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</si>
  <si>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</si>
  <si>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</si>
  <si>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</si>
  <si>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</si>
  <si>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</si>
  <si>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</si>
  <si>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</si>
  <si>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</si>
  <si>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</si>
  <si>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</si>
  <si>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</si>
  <si>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</si>
  <si>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</si>
  <si>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</si>
  <si>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</si>
  <si>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</si>
  <si>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</si>
  <si>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</si>
  <si>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</si>
  <si>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</si>
  <si>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</si>
  <si>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</si>
  <si>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</si>
  <si>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</si>
  <si>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</si>
  <si>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</si>
  <si>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</si>
  <si>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</si>
  <si>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</si>
  <si>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</si>
  <si>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</si>
  <si>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</si>
  <si>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</si>
  <si>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</si>
  <si>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</si>
  <si>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</si>
  <si>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</si>
  <si>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</si>
  <si>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</si>
  <si>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</si>
  <si>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</si>
  <si>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</si>
  <si>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</si>
  <si>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</si>
  <si>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</si>
  <si>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</si>
  <si>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</si>
  <si>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</si>
  <si>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</si>
  <si>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</si>
  <si>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</si>
  <si>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</si>
  <si>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</si>
  <si>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</si>
  <si>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</si>
  <si>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</si>
  <si>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</si>
  <si>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</si>
  <si>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</si>
  <si>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</si>
  <si>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</si>
  <si>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</si>
  <si>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</si>
  <si>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</si>
  <si>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</si>
  <si>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</si>
  <si>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</si>
  <si>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</si>
  <si>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</si>
  <si>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</si>
  <si>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</si>
  <si>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</si>
  <si>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</si>
  <si>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</si>
  <si>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</si>
  <si>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</si>
  <si>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</si>
  <si>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</si>
  <si>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</si>
  <si>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</si>
  <si>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</si>
  <si>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</si>
  <si>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</si>
  <si>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</si>
  <si>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</si>
  <si>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</si>
  <si>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</si>
  <si>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</si>
  <si>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</si>
  <si>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</si>
  <si>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</si>
  <si>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</si>
  <si>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</si>
  <si>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</si>
  <si>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3.38</t>
  </si>
  <si>
    <t>▲ 3.51</t>
  </si>
  <si>
    <t>下水道事業会計</t>
  </si>
  <si>
    <t>水道事業会計</t>
  </si>
  <si>
    <t>一般会計</t>
  </si>
  <si>
    <t>介護保険特別会計</t>
  </si>
  <si>
    <t>国民健康保険特別会計</t>
  </si>
  <si>
    <t>後期高齢者医療特別会計</t>
  </si>
  <si>
    <t>災害共済事業特別会計</t>
  </si>
  <si>
    <t>公共用地取得事業特別会計</t>
  </si>
  <si>
    <t>その他会計（赤字）</t>
  </si>
  <si>
    <t>その他会計（黒字）</t>
  </si>
  <si>
    <t>R02</t>
    <phoneticPr fontId="5"/>
  </si>
  <si>
    <t>R03</t>
    <phoneticPr fontId="5"/>
  </si>
  <si>
    <t>R04</t>
    <phoneticPr fontId="5"/>
  </si>
  <si>
    <t>R05</t>
    <phoneticPr fontId="5"/>
  </si>
  <si>
    <t>R06</t>
    <phoneticPr fontId="5"/>
  </si>
  <si>
    <t>千葉県市町村総合事務組合（一般会計）</t>
    <rPh sb="0" eb="12">
      <t>チバケンシチョウソンソウゴウジムクミアイ</t>
    </rPh>
    <rPh sb="13" eb="17">
      <t>イッパンカイケイ</t>
    </rPh>
    <phoneticPr fontId="10"/>
  </si>
  <si>
    <t>千葉県市町村総合事務組合（千葉県自治会館管理運営特別会計）</t>
    <rPh sb="0" eb="12">
      <t>チバケンシチョウソンソウゴウジムクミアイ</t>
    </rPh>
    <rPh sb="13" eb="20">
      <t>チバケンジチカイカン</t>
    </rPh>
    <rPh sb="20" eb="24">
      <t>カンリウンエイ</t>
    </rPh>
    <rPh sb="24" eb="28">
      <t>トクベツカイケイ</t>
    </rPh>
    <phoneticPr fontId="10"/>
  </si>
  <si>
    <t>千葉県市町村総合事務組合（千葉県自治研修センター特別会計）</t>
    <rPh sb="0" eb="12">
      <t>チバケンシチョウソンソウゴウジムクミアイ</t>
    </rPh>
    <rPh sb="13" eb="20">
      <t>チバケンジチケンシュウ</t>
    </rPh>
    <rPh sb="24" eb="28">
      <t>トクベツカイケイ</t>
    </rPh>
    <phoneticPr fontId="10"/>
  </si>
  <si>
    <t>千葉県市町村総合事務組合（千葉県市町村交通災害共済特別会計）</t>
    <rPh sb="0" eb="12">
      <t>チバケンシチョウソンソウゴウジムクミアイ</t>
    </rPh>
    <rPh sb="13" eb="19">
      <t>チバケンシチョウソン</t>
    </rPh>
    <rPh sb="19" eb="25">
      <t>コウツウサイガイキョウサイ</t>
    </rPh>
    <rPh sb="25" eb="29">
      <t>トクベツカイケイ</t>
    </rPh>
    <phoneticPr fontId="10"/>
  </si>
  <si>
    <t>千葉県後期高齢者医療広域連合（一般会計）</t>
    <rPh sb="0" eb="10">
      <t>チバケンコウキコウレイシャイリョウ</t>
    </rPh>
    <rPh sb="10" eb="14">
      <t>コウイキレンゴウ</t>
    </rPh>
    <rPh sb="15" eb="19">
      <t>イッパンカイケイ</t>
    </rPh>
    <phoneticPr fontId="10"/>
  </si>
  <si>
    <t>千葉県後期高齢者医療広域連合（後期高齢者医療特別会計）</t>
    <rPh sb="0" eb="10">
      <t>チバケンコウキコウレイシャイリョウ</t>
    </rPh>
    <rPh sb="10" eb="14">
      <t>コウイキレンゴウ</t>
    </rPh>
    <rPh sb="15" eb="26">
      <t>コウキコウレイシャイリョウトクベツカイケイ</t>
    </rPh>
    <phoneticPr fontId="10"/>
  </si>
  <si>
    <t>佐倉市、酒々井町清掃組合（一般会計）</t>
    <rPh sb="0" eb="3">
      <t>サクラシ</t>
    </rPh>
    <rPh sb="4" eb="8">
      <t>シスイマチ</t>
    </rPh>
    <rPh sb="8" eb="12">
      <t>セイソウクミアイ</t>
    </rPh>
    <rPh sb="13" eb="17">
      <t>イッパンカイケイ</t>
    </rPh>
    <phoneticPr fontId="10"/>
  </si>
  <si>
    <t>佐倉市八街市酒々井町消防組合（一般会計）</t>
    <rPh sb="0" eb="6">
      <t>サクラシヤチマタシ</t>
    </rPh>
    <rPh sb="6" eb="10">
      <t>シスイマチ</t>
    </rPh>
    <rPh sb="10" eb="14">
      <t>ショウボウクミアイ</t>
    </rPh>
    <rPh sb="15" eb="19">
      <t>イッパンカイケイ</t>
    </rPh>
    <phoneticPr fontId="10"/>
  </si>
  <si>
    <t>印旛衛生施設管理組合（一般会計）</t>
    <rPh sb="0" eb="2">
      <t>インバ</t>
    </rPh>
    <rPh sb="2" eb="4">
      <t>エイセイ</t>
    </rPh>
    <rPh sb="4" eb="6">
      <t>シセツ</t>
    </rPh>
    <rPh sb="6" eb="8">
      <t>カンリ</t>
    </rPh>
    <rPh sb="8" eb="10">
      <t>クミアイ</t>
    </rPh>
    <rPh sb="11" eb="13">
      <t>イッパン</t>
    </rPh>
    <rPh sb="13" eb="15">
      <t>カイケイ</t>
    </rPh>
    <phoneticPr fontId="10"/>
  </si>
  <si>
    <t>佐倉市、四街道市、酒々井町葬祭組合（一般会計）</t>
    <rPh sb="0" eb="3">
      <t>サクラシ</t>
    </rPh>
    <rPh sb="4" eb="8">
      <t>ヨツカイドウシ</t>
    </rPh>
    <rPh sb="9" eb="13">
      <t>シスイマチ</t>
    </rPh>
    <rPh sb="13" eb="17">
      <t>ソウサイクミアイ</t>
    </rPh>
    <rPh sb="18" eb="22">
      <t>イッパンカイケイ</t>
    </rPh>
    <phoneticPr fontId="10"/>
  </si>
  <si>
    <t>印旛利根川水防事務組合（一般会計）</t>
    <rPh sb="0" eb="5">
      <t>インバトネガワ</t>
    </rPh>
    <rPh sb="5" eb="11">
      <t>スイボウジムクミアイ</t>
    </rPh>
    <rPh sb="12" eb="16">
      <t>イッパンカイケイ</t>
    </rPh>
    <phoneticPr fontId="10"/>
  </si>
  <si>
    <t>印旛郡市広域市町村圏事務組合（一般会計）</t>
    <rPh sb="0" eb="4">
      <t>インバグンシ</t>
    </rPh>
    <rPh sb="4" eb="6">
      <t>コウイキ</t>
    </rPh>
    <rPh sb="6" eb="9">
      <t>シチョウソン</t>
    </rPh>
    <rPh sb="9" eb="10">
      <t>ケン</t>
    </rPh>
    <rPh sb="10" eb="12">
      <t>ジム</t>
    </rPh>
    <rPh sb="12" eb="14">
      <t>クミアイ</t>
    </rPh>
    <rPh sb="15" eb="17">
      <t>イッパン</t>
    </rPh>
    <rPh sb="17" eb="19">
      <t>カイケイ</t>
    </rPh>
    <phoneticPr fontId="10"/>
  </si>
  <si>
    <t>印旛郡市広域市町村圏事務組合（水道用水供給事業会計）</t>
    <rPh sb="0" eb="4">
      <t>インバグンシ</t>
    </rPh>
    <rPh sb="4" eb="6">
      <t>コウイキ</t>
    </rPh>
    <rPh sb="6" eb="9">
      <t>シチョウソン</t>
    </rPh>
    <rPh sb="9" eb="10">
      <t>ケン</t>
    </rPh>
    <rPh sb="10" eb="12">
      <t>ジム</t>
    </rPh>
    <rPh sb="12" eb="14">
      <t>クミアイ</t>
    </rPh>
    <rPh sb="15" eb="19">
      <t>スイドウヨウスイ</t>
    </rPh>
    <rPh sb="19" eb="21">
      <t>キョウキュウ</t>
    </rPh>
    <rPh sb="21" eb="25">
      <t>ジギョウカイケイ</t>
    </rPh>
    <phoneticPr fontId="10"/>
  </si>
  <si>
    <t>-</t>
    <phoneticPr fontId="2"/>
  </si>
  <si>
    <t>-</t>
    <phoneticPr fontId="2"/>
  </si>
  <si>
    <t>佐倉国際交流基金</t>
    <rPh sb="0" eb="8">
      <t>サクラコクサイコウリュウキキン</t>
    </rPh>
    <phoneticPr fontId="10"/>
  </si>
  <si>
    <t>佐倉緑の基金</t>
    <rPh sb="0" eb="2">
      <t>サクラ</t>
    </rPh>
    <rPh sb="2" eb="3">
      <t>ミドリ</t>
    </rPh>
    <rPh sb="4" eb="6">
      <t>キキン</t>
    </rPh>
    <phoneticPr fontId="10"/>
  </si>
  <si>
    <t>印旛郡市文化財センター</t>
    <rPh sb="0" eb="4">
      <t>インバグンシ</t>
    </rPh>
    <rPh sb="4" eb="7">
      <t>ブンカザイ</t>
    </rPh>
    <phoneticPr fontId="10"/>
  </si>
  <si>
    <t>-</t>
    <phoneticPr fontId="2"/>
  </si>
  <si>
    <t>庁舎建設基金</t>
    <rPh sb="0" eb="6">
      <t>チョウシャケンセツキキン</t>
    </rPh>
    <phoneticPr fontId="5"/>
  </si>
  <si>
    <t>ふるさと事業基金</t>
    <rPh sb="4" eb="6">
      <t>ジギョウ</t>
    </rPh>
    <rPh sb="6" eb="8">
      <t>キキン</t>
    </rPh>
    <phoneticPr fontId="2"/>
  </si>
  <si>
    <t>保健福祉振興基金</t>
    <rPh sb="0" eb="8">
      <t>ホケンフクシシンコウキキン</t>
    </rPh>
    <phoneticPr fontId="2"/>
  </si>
  <si>
    <t>みどりのまちづくり基金</t>
    <rPh sb="9" eb="11">
      <t>キキン</t>
    </rPh>
    <phoneticPr fontId="2"/>
  </si>
  <si>
    <t>公共施設整備基金</t>
    <rPh sb="0" eb="4">
      <t>コウキョウシセツ</t>
    </rPh>
    <rPh sb="4" eb="8">
      <t>セイビキキン</t>
    </rPh>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</si>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</sst>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39221</c:v>
                </c:pt>
                <c:pt idx="1">
                  <c:v>38566</c:v>
                </c:pt>
                <c:pt idx="2">
                  <c:v>35156</c:v>
                </c:pt>
                <c:pt idx="3">
                  <c:v>37029</c:v>
                </c:pt>
                <c:pt idx="4">
                  <c:v>44805</c:v>
                </c:pt>
              </c:numCache>
            </c:numRef>
          </c:val>
          <c:smooth val="0"/>
          <c:extLst>
            <c:ext xmlns:c16="http://schemas.microsoft.com/office/drawing/2014/chart" uri="{C3380CC4-5D6E-409C-BE32-E72D297353CC}">
              <c16:uniqueId val="{00000000-5CF8-441F-A7B1-8A8341F0371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18735</c:v>
                </c:pt>
                <c:pt idx="1">
                  <c:v>14955</c:v>
                </c:pt>
                <c:pt idx="2">
                  <c:v>23017</c:v>
                </c:pt>
                <c:pt idx="3">
                  <c:v>17224</c:v>
                </c:pt>
                <c:pt idx="4">
                  <c:v>20734</c:v>
                </c:pt>
              </c:numCache>
            </c:numRef>
          </c:val>
          <c:smooth val="0"/>
          <c:extLst>
            <c:ext xmlns:c16="http://schemas.microsoft.com/office/drawing/2014/chart" uri="{C3380CC4-5D6E-409C-BE32-E72D297353CC}">
              <c16:uniqueId val="{00000001-5CF8-441F-A7B1-8A8341F0371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5.29</c:v>
                </c:pt>
                <c:pt idx="1">
                  <c:v>9.14</c:v>
                </c:pt>
                <c:pt idx="2">
                  <c:v>8.33</c:v>
                </c:pt>
                <c:pt idx="3">
                  <c:v>7.06</c:v>
                </c:pt>
                <c:pt idx="4">
                  <c:v>7.69</c:v>
                </c:pt>
              </c:numCache>
            </c:numRef>
          </c:val>
          <c:extLst>
            <c:ext xmlns:c16="http://schemas.microsoft.com/office/drawing/2014/chart" uri="{C3380CC4-5D6E-409C-BE32-E72D297353CC}">
              <c16:uniqueId val="{00000000-8FE0-404C-923E-FF440D81F7E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13.1</c:v>
                </c:pt>
                <c:pt idx="1">
                  <c:v>15.75</c:v>
                </c:pt>
                <c:pt idx="2">
                  <c:v>24.93</c:v>
                </c:pt>
                <c:pt idx="3">
                  <c:v>22</c:v>
                </c:pt>
                <c:pt idx="4">
                  <c:v>17.21</c:v>
                </c:pt>
              </c:numCache>
            </c:numRef>
          </c:val>
          <c:extLst>
            <c:ext xmlns:c16="http://schemas.microsoft.com/office/drawing/2014/chart" uri="{C3380CC4-5D6E-409C-BE32-E72D297353CC}">
              <c16:uniqueId val="{00000001-8FE0-404C-923E-FF440D81F7E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0.14000000000000001</c:v>
                </c:pt>
                <c:pt idx="1">
                  <c:v>7.45</c:v>
                </c:pt>
                <c:pt idx="2">
                  <c:v>7.79</c:v>
                </c:pt>
                <c:pt idx="3">
                  <c:v>-3.38</c:v>
                </c:pt>
                <c:pt idx="4">
                  <c:v>-3.51</c:v>
                </c:pt>
              </c:numCache>
            </c:numRef>
          </c:val>
          <c:smooth val="0"/>
          <c:extLst>
            <c:ext xmlns:c16="http://schemas.microsoft.com/office/drawing/2014/chart" uri="{C3380CC4-5D6E-409C-BE32-E72D297353CC}">
              <c16:uniqueId val="{00000002-8FE0-404C-923E-FF440D81F7E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AFE-4E93-B931-C4DCE4873F1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AFE-4E93-B931-C4DCE4873F1A}"/>
            </c:ext>
          </c:extLst>
        </c:ser>
        <c:ser>
          <c:idx val="2"/>
          <c:order val="2"/>
          <c:tx>
            <c:strRef>
              <c:f>データシート!$A$29</c:f>
              <c:strCache>
                <c:ptCount val="1"/>
                <c:pt idx="0">
                  <c:v>公共用地取得事業特別会計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AFE-4E93-B931-C4DCE4873F1A}"/>
            </c:ext>
          </c:extLst>
        </c:ser>
        <c:ser>
          <c:idx val="3"/>
          <c:order val="3"/>
          <c:tx>
            <c:strRef>
              <c:f>データシート!$A$30</c:f>
              <c:strCache>
                <c:ptCount val="1"/>
                <c:pt idx="0">
                  <c:v>災害共済事業特別会計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3AFE-4E93-B931-C4DCE4873F1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0.02</c:v>
                </c:pt>
                <c:pt idx="4">
                  <c:v>#N/A</c:v>
                </c:pt>
                <c:pt idx="5">
                  <c:v>0.01</c:v>
                </c:pt>
                <c:pt idx="6">
                  <c:v>#N/A</c:v>
                </c:pt>
                <c:pt idx="7">
                  <c:v>0.02</c:v>
                </c:pt>
                <c:pt idx="8">
                  <c:v>#N/A</c:v>
                </c:pt>
                <c:pt idx="9">
                  <c:v>0.05</c:v>
                </c:pt>
              </c:numCache>
            </c:numRef>
          </c:val>
          <c:extLst>
            <c:ext xmlns:c16="http://schemas.microsoft.com/office/drawing/2014/chart" uri="{C3380CC4-5D6E-409C-BE32-E72D297353CC}">
              <c16:uniqueId val="{00000004-3AFE-4E93-B931-C4DCE4873F1A}"/>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0.02</c:v>
                </c:pt>
                <c:pt idx="4">
                  <c:v>#N/A</c:v>
                </c:pt>
                <c:pt idx="5">
                  <c:v>0.03</c:v>
                </c:pt>
                <c:pt idx="6">
                  <c:v>#N/A</c:v>
                </c:pt>
                <c:pt idx="7">
                  <c:v>0.04</c:v>
                </c:pt>
                <c:pt idx="8">
                  <c:v>#N/A</c:v>
                </c:pt>
                <c:pt idx="9">
                  <c:v>0.06</c:v>
                </c:pt>
              </c:numCache>
            </c:numRef>
          </c:val>
          <c:extLst>
            <c:ext xmlns:c16="http://schemas.microsoft.com/office/drawing/2014/chart" uri="{C3380CC4-5D6E-409C-BE32-E72D297353CC}">
              <c16:uniqueId val="{00000005-3AFE-4E93-B931-C4DCE4873F1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7.0000000000000007E-2</c:v>
                </c:pt>
                <c:pt idx="2">
                  <c:v>#N/A</c:v>
                </c:pt>
                <c:pt idx="3">
                  <c:v>0.64</c:v>
                </c:pt>
                <c:pt idx="4">
                  <c:v>#N/A</c:v>
                </c:pt>
                <c:pt idx="5">
                  <c:v>0.78</c:v>
                </c:pt>
                <c:pt idx="6">
                  <c:v>#N/A</c:v>
                </c:pt>
                <c:pt idx="7">
                  <c:v>0.65</c:v>
                </c:pt>
                <c:pt idx="8">
                  <c:v>#N/A</c:v>
                </c:pt>
                <c:pt idx="9">
                  <c:v>1.1200000000000001</c:v>
                </c:pt>
              </c:numCache>
            </c:numRef>
          </c:val>
          <c:extLst>
            <c:ext xmlns:c16="http://schemas.microsoft.com/office/drawing/2014/chart" uri="{C3380CC4-5D6E-409C-BE32-E72D297353CC}">
              <c16:uniqueId val="{00000006-3AFE-4E93-B931-C4DCE4873F1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5.27</c:v>
                </c:pt>
                <c:pt idx="2">
                  <c:v>#N/A</c:v>
                </c:pt>
                <c:pt idx="3">
                  <c:v>9.1199999999999992</c:v>
                </c:pt>
                <c:pt idx="4">
                  <c:v>#N/A</c:v>
                </c:pt>
                <c:pt idx="5">
                  <c:v>8.32</c:v>
                </c:pt>
                <c:pt idx="6">
                  <c:v>#N/A</c:v>
                </c:pt>
                <c:pt idx="7">
                  <c:v>7.04</c:v>
                </c:pt>
                <c:pt idx="8">
                  <c:v>#N/A</c:v>
                </c:pt>
                <c:pt idx="9">
                  <c:v>7.67</c:v>
                </c:pt>
              </c:numCache>
            </c:numRef>
          </c:val>
          <c:extLst>
            <c:ext xmlns:c16="http://schemas.microsoft.com/office/drawing/2014/chart" uri="{C3380CC4-5D6E-409C-BE32-E72D297353CC}">
              <c16:uniqueId val="{00000007-3AFE-4E93-B931-C4DCE4873F1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13.98</c:v>
                </c:pt>
                <c:pt idx="2">
                  <c:v>#N/A</c:v>
                </c:pt>
                <c:pt idx="3">
                  <c:v>12.86</c:v>
                </c:pt>
                <c:pt idx="4">
                  <c:v>#N/A</c:v>
                </c:pt>
                <c:pt idx="5">
                  <c:v>10.86</c:v>
                </c:pt>
                <c:pt idx="6">
                  <c:v>#N/A</c:v>
                </c:pt>
                <c:pt idx="7">
                  <c:v>11.18</c:v>
                </c:pt>
                <c:pt idx="8">
                  <c:v>#N/A</c:v>
                </c:pt>
                <c:pt idx="9">
                  <c:v>10.09</c:v>
                </c:pt>
              </c:numCache>
            </c:numRef>
          </c:val>
          <c:extLst>
            <c:ext xmlns:c16="http://schemas.microsoft.com/office/drawing/2014/chart" uri="{C3380CC4-5D6E-409C-BE32-E72D297353CC}">
              <c16:uniqueId val="{00000008-3AFE-4E93-B931-C4DCE4873F1A}"/>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7.75</c:v>
                </c:pt>
                <c:pt idx="2">
                  <c:v>#N/A</c:v>
                </c:pt>
                <c:pt idx="3">
                  <c:v>8.7899999999999991</c:v>
                </c:pt>
                <c:pt idx="4">
                  <c:v>#N/A</c:v>
                </c:pt>
                <c:pt idx="5">
                  <c:v>10.46</c:v>
                </c:pt>
                <c:pt idx="6">
                  <c:v>#N/A</c:v>
                </c:pt>
                <c:pt idx="7">
                  <c:v>11.56</c:v>
                </c:pt>
                <c:pt idx="8">
                  <c:v>#N/A</c:v>
                </c:pt>
                <c:pt idx="9">
                  <c:v>12.66</c:v>
                </c:pt>
              </c:numCache>
            </c:numRef>
          </c:val>
          <c:extLst>
            <c:ext xmlns:c16="http://schemas.microsoft.com/office/drawing/2014/chart" uri="{C3380CC4-5D6E-409C-BE32-E72D297353CC}">
              <c16:uniqueId val="{00000009-3AFE-4E93-B931-C4DCE4873F1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2909</c:v>
                </c:pt>
                <c:pt idx="5">
                  <c:v>2993</c:v>
                </c:pt>
                <c:pt idx="8">
                  <c:v>3054</c:v>
                </c:pt>
                <c:pt idx="11">
                  <c:v>3112</c:v>
                </c:pt>
                <c:pt idx="14">
                  <c:v>3004</c:v>
                </c:pt>
              </c:numCache>
            </c:numRef>
          </c:val>
          <c:extLst>
            <c:ext xmlns:c16="http://schemas.microsoft.com/office/drawing/2014/chart" uri="{C3380CC4-5D6E-409C-BE32-E72D297353CC}">
              <c16:uniqueId val="{00000000-578E-40B2-8905-7C080569C09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78E-40B2-8905-7C080569C09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74</c:v>
                </c:pt>
                <c:pt idx="3">
                  <c:v>74</c:v>
                </c:pt>
                <c:pt idx="6">
                  <c:v>74</c:v>
                </c:pt>
                <c:pt idx="9">
                  <c:v>74</c:v>
                </c:pt>
                <c:pt idx="12">
                  <c:v>89</c:v>
                </c:pt>
              </c:numCache>
            </c:numRef>
          </c:val>
          <c:extLst>
            <c:ext xmlns:c16="http://schemas.microsoft.com/office/drawing/2014/chart" uri="{C3380CC4-5D6E-409C-BE32-E72D297353CC}">
              <c16:uniqueId val="{00000002-578E-40B2-8905-7C080569C09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339</c:v>
                </c:pt>
                <c:pt idx="3">
                  <c:v>359</c:v>
                </c:pt>
                <c:pt idx="6">
                  <c:v>380</c:v>
                </c:pt>
                <c:pt idx="9">
                  <c:v>382</c:v>
                </c:pt>
                <c:pt idx="12">
                  <c:v>401</c:v>
                </c:pt>
              </c:numCache>
            </c:numRef>
          </c:val>
          <c:extLst>
            <c:ext xmlns:c16="http://schemas.microsoft.com/office/drawing/2014/chart" uri="{C3380CC4-5D6E-409C-BE32-E72D297353CC}">
              <c16:uniqueId val="{00000003-578E-40B2-8905-7C080569C09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96</c:v>
                </c:pt>
                <c:pt idx="3">
                  <c:v>95</c:v>
                </c:pt>
                <c:pt idx="6">
                  <c:v>92</c:v>
                </c:pt>
                <c:pt idx="9">
                  <c:v>87</c:v>
                </c:pt>
                <c:pt idx="12">
                  <c:v>82</c:v>
                </c:pt>
              </c:numCache>
            </c:numRef>
          </c:val>
          <c:extLst>
            <c:ext xmlns:c16="http://schemas.microsoft.com/office/drawing/2014/chart" uri="{C3380CC4-5D6E-409C-BE32-E72D297353CC}">
              <c16:uniqueId val="{00000004-578E-40B2-8905-7C080569C09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78E-40B2-8905-7C080569C09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78E-40B2-8905-7C080569C09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2878</c:v>
                </c:pt>
                <c:pt idx="3">
                  <c:v>2856</c:v>
                </c:pt>
                <c:pt idx="6">
                  <c:v>3080</c:v>
                </c:pt>
                <c:pt idx="9">
                  <c:v>3201</c:v>
                </c:pt>
                <c:pt idx="12">
                  <c:v>3266</c:v>
                </c:pt>
              </c:numCache>
            </c:numRef>
          </c:val>
          <c:extLst>
            <c:ext xmlns:c16="http://schemas.microsoft.com/office/drawing/2014/chart" uri="{C3380CC4-5D6E-409C-BE32-E72D297353CC}">
              <c16:uniqueId val="{00000007-578E-40B2-8905-7C080569C09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478</c:v>
                </c:pt>
                <c:pt idx="2">
                  <c:v>#N/A</c:v>
                </c:pt>
                <c:pt idx="3">
                  <c:v>#N/A</c:v>
                </c:pt>
                <c:pt idx="4">
                  <c:v>391</c:v>
                </c:pt>
                <c:pt idx="5">
                  <c:v>#N/A</c:v>
                </c:pt>
                <c:pt idx="6">
                  <c:v>#N/A</c:v>
                </c:pt>
                <c:pt idx="7">
                  <c:v>572</c:v>
                </c:pt>
                <c:pt idx="8">
                  <c:v>#N/A</c:v>
                </c:pt>
                <c:pt idx="9">
                  <c:v>#N/A</c:v>
                </c:pt>
                <c:pt idx="10">
                  <c:v>632</c:v>
                </c:pt>
                <c:pt idx="11">
                  <c:v>#N/A</c:v>
                </c:pt>
                <c:pt idx="12">
                  <c:v>#N/A</c:v>
                </c:pt>
                <c:pt idx="13">
                  <c:v>834</c:v>
                </c:pt>
                <c:pt idx="14">
                  <c:v>#N/A</c:v>
                </c:pt>
              </c:numCache>
            </c:numRef>
          </c:val>
          <c:smooth val="0"/>
          <c:extLst>
            <c:ext xmlns:c16="http://schemas.microsoft.com/office/drawing/2014/chart" uri="{C3380CC4-5D6E-409C-BE32-E72D297353CC}">
              <c16:uniqueId val="{00000008-578E-40B2-8905-7C080569C09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30686</c:v>
                </c:pt>
                <c:pt idx="5">
                  <c:v>30519</c:v>
                </c:pt>
                <c:pt idx="8">
                  <c:v>29444</c:v>
                </c:pt>
                <c:pt idx="11">
                  <c:v>27752</c:v>
                </c:pt>
                <c:pt idx="14">
                  <c:v>25970</c:v>
                </c:pt>
              </c:numCache>
            </c:numRef>
          </c:val>
          <c:extLst>
            <c:ext xmlns:c16="http://schemas.microsoft.com/office/drawing/2014/chart" uri="{C3380CC4-5D6E-409C-BE32-E72D297353CC}">
              <c16:uniqueId val="{00000000-F696-420F-B4F8-C79D1DDAD55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3627</c:v>
                </c:pt>
                <c:pt idx="5">
                  <c:v>3356</c:v>
                </c:pt>
                <c:pt idx="8">
                  <c:v>4611</c:v>
                </c:pt>
                <c:pt idx="11">
                  <c:v>4173</c:v>
                </c:pt>
                <c:pt idx="14">
                  <c:v>3806</c:v>
                </c:pt>
              </c:numCache>
            </c:numRef>
          </c:val>
          <c:extLst>
            <c:ext xmlns:c16="http://schemas.microsoft.com/office/drawing/2014/chart" uri="{C3380CC4-5D6E-409C-BE32-E72D297353CC}">
              <c16:uniqueId val="{00000001-F696-420F-B4F8-C79D1DDAD55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15916</c:v>
                </c:pt>
                <c:pt idx="5">
                  <c:v>17756</c:v>
                </c:pt>
                <c:pt idx="8">
                  <c:v>18803</c:v>
                </c:pt>
                <c:pt idx="11">
                  <c:v>18226</c:v>
                </c:pt>
                <c:pt idx="14">
                  <c:v>16908</c:v>
                </c:pt>
              </c:numCache>
            </c:numRef>
          </c:val>
          <c:extLst>
            <c:ext xmlns:c16="http://schemas.microsoft.com/office/drawing/2014/chart" uri="{C3380CC4-5D6E-409C-BE32-E72D297353CC}">
              <c16:uniqueId val="{00000002-F696-420F-B4F8-C79D1DDAD55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696-420F-B4F8-C79D1DDAD55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696-420F-B4F8-C79D1DDAD55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2</c:v>
                </c:pt>
                <c:pt idx="9">
                  <c:v>1</c:v>
                </c:pt>
                <c:pt idx="12">
                  <c:v>0</c:v>
                </c:pt>
              </c:numCache>
            </c:numRef>
          </c:val>
          <c:extLst>
            <c:ext xmlns:c16="http://schemas.microsoft.com/office/drawing/2014/chart" uri="{C3380CC4-5D6E-409C-BE32-E72D297353CC}">
              <c16:uniqueId val="{00000005-F696-420F-B4F8-C79D1DDAD55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4774</c:v>
                </c:pt>
                <c:pt idx="3">
                  <c:v>5075</c:v>
                </c:pt>
                <c:pt idx="6">
                  <c:v>5396</c:v>
                </c:pt>
                <c:pt idx="9">
                  <c:v>5702</c:v>
                </c:pt>
                <c:pt idx="12">
                  <c:v>5588</c:v>
                </c:pt>
              </c:numCache>
            </c:numRef>
          </c:val>
          <c:extLst>
            <c:ext xmlns:c16="http://schemas.microsoft.com/office/drawing/2014/chart" uri="{C3380CC4-5D6E-409C-BE32-E72D297353CC}">
              <c16:uniqueId val="{00000006-F696-420F-B4F8-C79D1DDAD55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4051</c:v>
                </c:pt>
                <c:pt idx="3">
                  <c:v>3839</c:v>
                </c:pt>
                <c:pt idx="6">
                  <c:v>3620</c:v>
                </c:pt>
                <c:pt idx="9">
                  <c:v>3184</c:v>
                </c:pt>
                <c:pt idx="12">
                  <c:v>2991</c:v>
                </c:pt>
              </c:numCache>
            </c:numRef>
          </c:val>
          <c:extLst>
            <c:ext xmlns:c16="http://schemas.microsoft.com/office/drawing/2014/chart" uri="{C3380CC4-5D6E-409C-BE32-E72D297353CC}">
              <c16:uniqueId val="{00000007-F696-420F-B4F8-C79D1DDAD55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852</c:v>
                </c:pt>
                <c:pt idx="3">
                  <c:v>834</c:v>
                </c:pt>
                <c:pt idx="6">
                  <c:v>822</c:v>
                </c:pt>
                <c:pt idx="9">
                  <c:v>813</c:v>
                </c:pt>
                <c:pt idx="12">
                  <c:v>814</c:v>
                </c:pt>
              </c:numCache>
            </c:numRef>
          </c:val>
          <c:extLst>
            <c:ext xmlns:c16="http://schemas.microsoft.com/office/drawing/2014/chart" uri="{C3380CC4-5D6E-409C-BE32-E72D297353CC}">
              <c16:uniqueId val="{00000008-F696-420F-B4F8-C79D1DDAD55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1155</c:v>
                </c:pt>
                <c:pt idx="3">
                  <c:v>1081</c:v>
                </c:pt>
                <c:pt idx="6">
                  <c:v>1007</c:v>
                </c:pt>
                <c:pt idx="9">
                  <c:v>933</c:v>
                </c:pt>
                <c:pt idx="12">
                  <c:v>1051</c:v>
                </c:pt>
              </c:numCache>
            </c:numRef>
          </c:val>
          <c:extLst>
            <c:ext xmlns:c16="http://schemas.microsoft.com/office/drawing/2014/chart" uri="{C3380CC4-5D6E-409C-BE32-E72D297353CC}">
              <c16:uniqueId val="{00000009-F696-420F-B4F8-C79D1DDAD55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31055</c:v>
                </c:pt>
                <c:pt idx="3">
                  <c:v>31615</c:v>
                </c:pt>
                <c:pt idx="6">
                  <c:v>31159</c:v>
                </c:pt>
                <c:pt idx="9">
                  <c:v>29647</c:v>
                </c:pt>
                <c:pt idx="12">
                  <c:v>28372</c:v>
                </c:pt>
              </c:numCache>
            </c:numRef>
          </c:val>
          <c:extLst>
            <c:ext xmlns:c16="http://schemas.microsoft.com/office/drawing/2014/chart" uri="{C3380CC4-5D6E-409C-BE32-E72D297353CC}">
              <c16:uniqueId val="{0000000A-F696-420F-B4F8-C79D1DDAD55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696-420F-B4F8-C79D1DDAD55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7925</c:v>
                </c:pt>
                <c:pt idx="1">
                  <c:v>7173</c:v>
                </c:pt>
                <c:pt idx="2">
                  <c:v>5739</c:v>
                </c:pt>
              </c:numCache>
            </c:numRef>
          </c:val>
          <c:extLst>
            <c:ext xmlns:c16="http://schemas.microsoft.com/office/drawing/2014/chart" uri="{C3380CC4-5D6E-409C-BE32-E72D297353CC}">
              <c16:uniqueId val="{00000000-F42B-4B8C-807F-AF992F8A3DF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1021</c:v>
                </c:pt>
                <c:pt idx="1">
                  <c:v>1174</c:v>
                </c:pt>
                <c:pt idx="2">
                  <c:v>1278</c:v>
                </c:pt>
              </c:numCache>
            </c:numRef>
          </c:val>
          <c:extLst>
            <c:ext xmlns:c16="http://schemas.microsoft.com/office/drawing/2014/chart" uri="{C3380CC4-5D6E-409C-BE32-E72D297353CC}">
              <c16:uniqueId val="{00000001-F42B-4B8C-807F-AF992F8A3DF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6935</c:v>
                </c:pt>
                <c:pt idx="1">
                  <c:v>7006</c:v>
                </c:pt>
                <c:pt idx="2">
                  <c:v>7063</c:v>
                </c:pt>
              </c:numCache>
            </c:numRef>
          </c:val>
          <c:extLst>
            <c:ext xmlns:c16="http://schemas.microsoft.com/office/drawing/2014/chart" uri="{C3380CC4-5D6E-409C-BE32-E72D297353CC}">
              <c16:uniqueId val="{00000002-F42B-4B8C-807F-AF992F8A3DF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千葉県佐倉市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元利償還金については、地方債の計画的な借入により借入残高の減少に努めてきたことや近年の低金利により、平成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年度以降は</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億円を下回っていたが、令和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年度から、令和元年度に実施した公立小中学校及び幼稚園の空調設備整備に係る地方債の元金償還が開始したことに伴い増加している。また、令和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年度及び令和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年度の一部の地方債について、償還の据置期間を設けず令和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年度及び令和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年度から元金償還を開始したことにより、元利償還金が増加した。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年度に実施した小中学校の</a:t>
          </a:r>
          <a:r>
            <a:rPr kumimoji="1" lang="en-US" altLang="ja-JP" sz="1300">
              <a:latin typeface="ＭＳ ゴシック" pitchFamily="49" charset="-128"/>
              <a:ea typeface="ＭＳ ゴシック" pitchFamily="49" charset="-128"/>
            </a:rPr>
            <a:t>LED</a:t>
          </a:r>
          <a:r>
            <a:rPr kumimoji="1" lang="ja-JP" altLang="en-US" sz="1300">
              <a:latin typeface="ＭＳ ゴシック" pitchFamily="49" charset="-128"/>
              <a:ea typeface="ＭＳ ゴシック" pitchFamily="49" charset="-128"/>
            </a:rPr>
            <a:t>化</a:t>
          </a:r>
          <a:r>
            <a:rPr kumimoji="1" lang="en-US" altLang="ja-JP" sz="1300">
              <a:latin typeface="ＭＳ ゴシック" pitchFamily="49" charset="-128"/>
              <a:ea typeface="ＭＳ ゴシック" pitchFamily="49" charset="-128"/>
            </a:rPr>
            <a:t>ESCO</a:t>
          </a:r>
          <a:r>
            <a:rPr kumimoji="1" lang="ja-JP" altLang="en-US" sz="1300">
              <a:latin typeface="ＭＳ ゴシック" pitchFamily="49" charset="-128"/>
              <a:ea typeface="ＭＳ ゴシック" pitchFamily="49" charset="-128"/>
            </a:rPr>
            <a:t>事業等の大規模事業の償還が始まることから、元利償還金は今後も増加が見込まれる。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満期一括償還地方債の償還の財源として積み立てた減債基金はない。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千葉県佐倉市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年度は、一般会計等に係る地方債残高が</a:t>
          </a:r>
          <a:r>
            <a:rPr kumimoji="1" lang="en-US" altLang="ja-JP" sz="1400">
              <a:latin typeface="ＭＳ ゴシック" pitchFamily="49" charset="-128"/>
              <a:ea typeface="ＭＳ ゴシック" pitchFamily="49" charset="-128"/>
            </a:rPr>
            <a:t>1,275</a:t>
          </a:r>
          <a:r>
            <a:rPr kumimoji="1" lang="ja-JP" altLang="en-US" sz="1400">
              <a:latin typeface="ＭＳ ゴシック" pitchFamily="49" charset="-128"/>
              <a:ea typeface="ＭＳ ゴシック" pitchFamily="49" charset="-128"/>
            </a:rPr>
            <a:t>百万円減少している。臨時財政対策債が減少した等の影響により、令和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年度中における借入れ額が元金償還額を下回ったところである。</a:t>
          </a:r>
        </a:p>
        <a:p>
          <a:r>
            <a:rPr kumimoji="1" lang="ja-JP" altLang="en-US" sz="1400">
              <a:latin typeface="ＭＳ ゴシック" pitchFamily="49" charset="-128"/>
              <a:ea typeface="ＭＳ ゴシック" pitchFamily="49" charset="-128"/>
            </a:rPr>
            <a:t>充当可能財源等については、引き続き、基金の残高を一定額確保できていることから、平成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年度から将来負担比率はマイナスとなっている。</a:t>
          </a:r>
        </a:p>
        <a:p>
          <a:r>
            <a:rPr kumimoji="1" lang="ja-JP" altLang="en-US" sz="1400">
              <a:latin typeface="ＭＳ ゴシック" pitchFamily="49" charset="-128"/>
              <a:ea typeface="ＭＳ ゴシック" pitchFamily="49" charset="-128"/>
            </a:rPr>
            <a:t>今後も計画的な地方債の借入や借入れにあたっては交付税措置のある事業を選択するなど、将来負担を軽減させるための、中長期的な視点に立った財政運営に努めていく。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千葉県佐倉市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財政調整基金は取崩額が積立額を上回り令和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億円の減少、減債基金は臨時財政対策債償還基金費（普通交付税再算定項目）分の積立を行ったことから約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その他特定目的基金は全体で約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億円の増加となったが、基金全体としては約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今後は基金全体としての金額は一定規模を確保しながら、特定目的基金についても基金の目的に沿った活用を積極的に進めていく予定である。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庁舎建設基金：佐倉市庁舎建設費の財源に充てるため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ふるさと事業基金：市民とともに創り憩う新しいふるさとの実現を目指し、本市の個性ある施策を円滑かつ効率的に推進するため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保健福祉振興基金：本市における心豊かな地域社会の実現をめざし、福祉活動の促進及び高齢化社会の到来に対応した施策を推進するとともに、地域の振興と保健福祉の一層の向上を図るため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のまちづくり基金：良好な自然環境の保持及び快適な居住環境の創造にとって特に必要な樹林、樹木、水辺等の存する土地の取得及び維持管理等を行うことにより、みどり豊かなまちづくりを推進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公共施設整備基金：公共施設の整備の費用に充てるため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庁舎建設基金：基金運用益の積立による増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ふるさと事業基金：市制施行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周年記念（記念式典事業）、市民協働推進事業等に充てるため約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百万円の取崩しを行い、寄附金の受入れ等による積立てが約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百万円あったことから、約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保健福祉振興基金：寄附金の積立による増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みどりのまちづくり基金：公園整備事業、緑地整備事業に充てるため約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百万円の取崩しを行い、寄附金の受入れ等による積立てが約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百万円あったことから、約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公共施設整備基金：寄附金および基金運用益の積立による増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一定規模の金額を確保しながら、基金の目的に沿った活用を積極的に進めていく予定である。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年度決算剰余金の２分の１以上である約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億円と基金運用益を合計し、約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億円の積立てを行った一方、</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財源不足に対応するため約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億円を取り崩した結果、残高は約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長期的視野に立った効率的な財政運営を進め、適切な規模の財政調整基金を確保できるよう努める。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基金運用益の積立、臨時財政対策債償還基金費（普通交付税再算定項目）分の積立による増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今後の活用については基金条例の趣旨に沿って適切に運用していく。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臨時財政対策債償還基金費については、令和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年度及び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年度の償還経費に充当すべく計画的に取り崩すこととしている。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千葉県佐倉市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169,506
164,069
103.69
62,351,398
59,551,044
2,564,690
33,357,339
28,372,294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定額減税減収補てん特例交付金を含めた市税収入の増により基準財政収入額が増加した一方で、基準財政需要額も増加し、財政力指数は類似団体内平均値を</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ポイント下回る状況となった。</a:t>
          </a:r>
        </a:p>
        <a:p>
          <a:r>
            <a:rPr kumimoji="1" lang="ja-JP" altLang="en-US" sz="1300">
              <a:latin typeface="ＭＳ Ｐゴシック" panose="020B0600070205080204" pitchFamily="50" charset="-128"/>
              <a:ea typeface="ＭＳ Ｐゴシック" panose="020B0600070205080204" pitchFamily="50" charset="-128"/>
            </a:rPr>
            <a:t>今後も財政状況の逼迫が懸念されることから、収納率の向上など、財源確保の取組を進めるとともに、事務事業の効率化による経常的経費の抑制を図り、持続可能な財政構造の確立に努めていく。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86078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1005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86078</xdr:rowOff>
    </xdr:from>
    <xdr:to>
      <xdr:col>24</xdr:col>
      <xdr:colOff>12700</xdr:colOff>
      <xdr:row>35</xdr:row>
      <xdr:rowOff>86078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9172</xdr:rowOff>
    </xdr:from>
    <xdr:to>
      <xdr:col>23</xdr:col>
      <xdr:colOff>133350</xdr:colOff>
      <xdr:row>41</xdr:row>
      <xdr:rowOff>35983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38622"/>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79322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6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140405</xdr:rowOff>
    </xdr:from>
    <xdr:to>
      <xdr:col>19</xdr:col>
      <xdr:colOff>133350</xdr:colOff>
      <xdr:row>41</xdr:row>
      <xdr:rowOff>9172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984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113595</xdr:rowOff>
    </xdr:from>
    <xdr:to>
      <xdr:col>15</xdr:col>
      <xdr:colOff>82550</xdr:colOff>
      <xdr:row>40</xdr:row>
      <xdr:rowOff>140405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715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3122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86783</xdr:rowOff>
    </xdr:from>
    <xdr:to>
      <xdr:col>11</xdr:col>
      <xdr:colOff>31750</xdr:colOff>
      <xdr:row>40</xdr:row>
      <xdr:rowOff>113595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447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49389</xdr:rowOff>
    </xdr:from>
    <xdr:to>
      <xdr:col>11</xdr:col>
      <xdr:colOff>82550</xdr:colOff>
      <xdr:row>40</xdr:row>
      <xdr:rowOff>150989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161166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149172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128710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129822</xdr:rowOff>
    </xdr:from>
    <xdr:to>
      <xdr:col>19</xdr:col>
      <xdr:colOff>184150</xdr:colOff>
      <xdr:row>41</xdr:row>
      <xdr:rowOff>59972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44749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7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89605</xdr:rowOff>
    </xdr:from>
    <xdr:to>
      <xdr:col>15</xdr:col>
      <xdr:colOff>133350</xdr:colOff>
      <xdr:row>41</xdr:row>
      <xdr:rowOff>19755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4532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62795</xdr:rowOff>
    </xdr:from>
    <xdr:to>
      <xdr:col>11</xdr:col>
      <xdr:colOff>82550</xdr:colOff>
      <xdr:row>40</xdr:row>
      <xdr:rowOff>164395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149172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35983</xdr:rowOff>
    </xdr:from>
    <xdr:to>
      <xdr:col>7</xdr:col>
      <xdr:colOff>31750</xdr:colOff>
      <xdr:row>40</xdr:row>
      <xdr:rowOff>137583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147760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財政の弾力性を示す経常収支比率は、前年度の</a:t>
          </a:r>
          <a:r>
            <a:rPr kumimoji="1" lang="en-US" altLang="ja-JP" sz="1300">
              <a:latin typeface="ＭＳ Ｐゴシック" panose="020B0600070205080204" pitchFamily="50" charset="-128"/>
              <a:ea typeface="ＭＳ Ｐゴシック" panose="020B0600070205080204" pitchFamily="50" charset="-128"/>
            </a:rPr>
            <a:t>93.7</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95.6</a:t>
          </a:r>
          <a:r>
            <a:rPr kumimoji="1" lang="ja-JP" altLang="en-US" sz="1300">
              <a:latin typeface="ＭＳ Ｐゴシック" panose="020B0600070205080204" pitchFamily="50" charset="-128"/>
              <a:ea typeface="ＭＳ Ｐゴシック" panose="020B0600070205080204" pitchFamily="50" charset="-128"/>
            </a:rPr>
            <a:t>％と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％上昇した。</a:t>
          </a:r>
        </a:p>
        <a:p>
          <a:r>
            <a:rPr kumimoji="1" lang="ja-JP" altLang="en-US" sz="1300">
              <a:latin typeface="ＭＳ Ｐゴシック" panose="020B0600070205080204" pitchFamily="50" charset="-128"/>
              <a:ea typeface="ＭＳ Ｐゴシック" panose="020B0600070205080204" pitchFamily="50" charset="-128"/>
            </a:rPr>
            <a:t>分母である経常一般財源は微増となったが、分子となる一般財源充当分の経常的経費が増加した影響が大きい。これは、職員人件費、委託料の増や障害者への給付事業等の扶助費が増加したことによる。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今後も事務事業の見直しを継続的に実施し、経常的経費の抑制を図る。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140462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8827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70612</xdr:rowOff>
    </xdr:from>
    <xdr:to>
      <xdr:col>23</xdr:col>
      <xdr:colOff>133350</xdr:colOff>
      <xdr:row>65</xdr:row>
      <xdr:rowOff>162306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214862"/>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164355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65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17526</xdr:rowOff>
    </xdr:from>
    <xdr:to>
      <xdr:col>19</xdr:col>
      <xdr:colOff>133350</xdr:colOff>
      <xdr:row>65</xdr:row>
      <xdr:rowOff>70612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16177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73677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7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133604</xdr:rowOff>
    </xdr:from>
    <xdr:to>
      <xdr:col>15</xdr:col>
      <xdr:colOff>82550</xdr:colOff>
      <xdr:row>65</xdr:row>
      <xdr:rowOff>17526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934954"/>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99568</xdr:rowOff>
    </xdr:from>
    <xdr:to>
      <xdr:col>15</xdr:col>
      <xdr:colOff>133350</xdr:colOff>
      <xdr:row>65</xdr:row>
      <xdr:rowOff>29718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39895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4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133604</xdr:rowOff>
    </xdr:from>
    <xdr:to>
      <xdr:col>11</xdr:col>
      <xdr:colOff>31750</xdr:colOff>
      <xdr:row>65</xdr:row>
      <xdr:rowOff>123698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934954"/>
          <a:ext cx="889000" cy="33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155194</xdr:rowOff>
    </xdr:from>
    <xdr:to>
      <xdr:col>11</xdr:col>
      <xdr:colOff>82550</xdr:colOff>
      <xdr:row>64</xdr:row>
      <xdr:rowOff>85344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70121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112285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111506</xdr:rowOff>
    </xdr:from>
    <xdr:to>
      <xdr:col>23</xdr:col>
      <xdr:colOff>184150</xdr:colOff>
      <xdr:row>66</xdr:row>
      <xdr:rowOff>41656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2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83583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22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19812</xdr:rowOff>
    </xdr:from>
    <xdr:to>
      <xdr:col>19</xdr:col>
      <xdr:colOff>184150</xdr:colOff>
      <xdr:row>65</xdr:row>
      <xdr:rowOff>121412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106189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250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138176</xdr:rowOff>
    </xdr:from>
    <xdr:to>
      <xdr:col>15</xdr:col>
      <xdr:colOff>133350</xdr:colOff>
      <xdr:row>65</xdr:row>
      <xdr:rowOff>68326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53103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82804</xdr:rowOff>
    </xdr:from>
    <xdr:to>
      <xdr:col>11</xdr:col>
      <xdr:colOff>82550</xdr:colOff>
      <xdr:row>64</xdr:row>
      <xdr:rowOff>12954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23131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72898</xdr:rowOff>
    </xdr:from>
    <xdr:to>
      <xdr:col>7</xdr:col>
      <xdr:colOff>31750</xdr:colOff>
      <xdr:row>66</xdr:row>
      <xdr:rowOff>3048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159275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30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[112,186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人あたりの人件費・物件費等決算額は前年度より</a:t>
          </a:r>
          <a:r>
            <a:rPr kumimoji="1" lang="en-US" altLang="ja-JP" sz="1300">
              <a:latin typeface="ＭＳ Ｐゴシック" panose="020B0600070205080204" pitchFamily="50" charset="-128"/>
              <a:ea typeface="ＭＳ Ｐゴシック" panose="020B0600070205080204" pitchFamily="50" charset="-128"/>
            </a:rPr>
            <a:t>4,479</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人件費については増加傾向であり、物件費は、委託料等の増加を主因として増加。</a:t>
          </a:r>
        </a:p>
        <a:p>
          <a:r>
            <a:rPr kumimoji="1" lang="ja-JP" altLang="en-US" sz="1300">
              <a:latin typeface="ＭＳ Ｐゴシック" panose="020B0600070205080204" pitchFamily="50" charset="-128"/>
              <a:ea typeface="ＭＳ Ｐゴシック" panose="020B0600070205080204" pitchFamily="50" charset="-128"/>
            </a:rPr>
            <a:t>今後、物価高騰等の影響から上昇することが見込まれるが、引き続き適正な定員管理と経常的な事務経費の抑制に努め、経費の縮減を図っていく。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47031</xdr:rowOff>
    </xdr:from>
    <xdr:to>
      <xdr:col>23</xdr:col>
      <xdr:colOff>133350</xdr:colOff>
      <xdr:row>89</xdr:row>
      <xdr:rowOff>84489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4481"/>
          <a:ext cx="0" cy="1409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56566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84489</xdr:rowOff>
    </xdr:from>
    <xdr:to>
      <xdr:col>24</xdr:col>
      <xdr:colOff>12700</xdr:colOff>
      <xdr:row>89</xdr:row>
      <xdr:rowOff>84489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133408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7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47031</xdr:rowOff>
    </xdr:from>
    <xdr:to>
      <xdr:col>24</xdr:col>
      <xdr:colOff>12700</xdr:colOff>
      <xdr:row>81</xdr:row>
      <xdr:rowOff>47031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150589</xdr:rowOff>
    </xdr:from>
    <xdr:to>
      <xdr:col>23</xdr:col>
      <xdr:colOff>133350</xdr:colOff>
      <xdr:row>82</xdr:row>
      <xdr:rowOff>39182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38039"/>
          <a:ext cx="838200" cy="6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129269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59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157192</xdr:rowOff>
    </xdr:from>
    <xdr:to>
      <xdr:col>23</xdr:col>
      <xdr:colOff>184150</xdr:colOff>
      <xdr:row>84</xdr:row>
      <xdr:rowOff>87342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150589</xdr:rowOff>
    </xdr:from>
    <xdr:to>
      <xdr:col>19</xdr:col>
      <xdr:colOff>133350</xdr:colOff>
      <xdr:row>81</xdr:row>
      <xdr:rowOff>167722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038039"/>
          <a:ext cx="889000" cy="1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60537</xdr:rowOff>
    </xdr:from>
    <xdr:to>
      <xdr:col>19</xdr:col>
      <xdr:colOff>184150</xdr:colOff>
      <xdr:row>83</xdr:row>
      <xdr:rowOff>162137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146914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77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119152</xdr:rowOff>
    </xdr:from>
    <xdr:to>
      <xdr:col>15</xdr:col>
      <xdr:colOff>82550</xdr:colOff>
      <xdr:row>81</xdr:row>
      <xdr:rowOff>167722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06602"/>
          <a:ext cx="889000" cy="4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81209</xdr:rowOff>
    </xdr:from>
    <xdr:to>
      <xdr:col>15</xdr:col>
      <xdr:colOff>133350</xdr:colOff>
      <xdr:row>84</xdr:row>
      <xdr:rowOff>11359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167586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9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71952</xdr:rowOff>
    </xdr:from>
    <xdr:to>
      <xdr:col>11</xdr:col>
      <xdr:colOff>31750</xdr:colOff>
      <xdr:row>81</xdr:row>
      <xdr:rowOff>119152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59402"/>
          <a:ext cx="889000" cy="4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26073</xdr:rowOff>
    </xdr:from>
    <xdr:to>
      <xdr:col>11</xdr:col>
      <xdr:colOff>82550</xdr:colOff>
      <xdr:row>83</xdr:row>
      <xdr:rowOff>127673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112450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4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68669</xdr:rowOff>
    </xdr:from>
    <xdr:to>
      <xdr:col>7</xdr:col>
      <xdr:colOff>31750</xdr:colOff>
      <xdr:row>82</xdr:row>
      <xdr:rowOff>170269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155046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159832</xdr:rowOff>
    </xdr:from>
    <xdr:to>
      <xdr:col>23</xdr:col>
      <xdr:colOff>184150</xdr:colOff>
      <xdr:row>82</xdr:row>
      <xdr:rowOff>89982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4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4909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92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99789</xdr:rowOff>
    </xdr:from>
    <xdr:to>
      <xdr:col>19</xdr:col>
      <xdr:colOff>184150</xdr:colOff>
      <xdr:row>82</xdr:row>
      <xdr:rowOff>29939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8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40116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5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116922</xdr:rowOff>
    </xdr:from>
    <xdr:to>
      <xdr:col>15</xdr:col>
      <xdr:colOff>133350</xdr:colOff>
      <xdr:row>82</xdr:row>
      <xdr:rowOff>47072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0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57249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7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68352</xdr:rowOff>
    </xdr:from>
    <xdr:to>
      <xdr:col>11</xdr:col>
      <xdr:colOff>82550</xdr:colOff>
      <xdr:row>81</xdr:row>
      <xdr:rowOff>169952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5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8679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2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21152</xdr:rowOff>
    </xdr:from>
    <xdr:to>
      <xdr:col>7</xdr:col>
      <xdr:colOff>31750</xdr:colOff>
      <xdr:row>81</xdr:row>
      <xdr:rowOff>122752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0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132929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77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ラスパイレス指数は４年連続で</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を下回り、類似団体の平均値よりも</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ポイント低くなっている。</a:t>
          </a:r>
        </a:p>
        <a:p>
          <a:r>
            <a:rPr kumimoji="1" lang="ja-JP" altLang="en-US" sz="1300">
              <a:latin typeface="ＭＳ Ｐゴシック" panose="020B0600070205080204" pitchFamily="50" charset="-128"/>
              <a:ea typeface="ＭＳ Ｐゴシック" panose="020B0600070205080204" pitchFamily="50" charset="-128"/>
            </a:rPr>
            <a:t>理由としては、人事評価に基づいた適正な昇格運用を実施していることが大きいものと思料する。</a:t>
          </a:r>
        </a:p>
        <a:p>
          <a:r>
            <a:rPr kumimoji="1" lang="ja-JP" altLang="en-US" sz="1300">
              <a:latin typeface="ＭＳ Ｐゴシック" panose="020B0600070205080204" pitchFamily="50" charset="-128"/>
              <a:ea typeface="ＭＳ Ｐゴシック" panose="020B0600070205080204" pitchFamily="50" charset="-128"/>
            </a:rPr>
            <a:t>引き続き、千葉県人事委員会勧告を尊重して給与水準の適正化に努めていく。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80434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1425"/>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12700</xdr:rowOff>
    </xdr:from>
    <xdr:to>
      <xdr:col>81</xdr:col>
      <xdr:colOff>44450</xdr:colOff>
      <xdr:row>83</xdr:row>
      <xdr:rowOff>133350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24305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84</xdr:row>
      <xdr:rowOff>2116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3637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7002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8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113241</xdr:rowOff>
    </xdr:from>
    <xdr:to>
      <xdr:col>72</xdr:col>
      <xdr:colOff>203200</xdr:colOff>
      <xdr:row>84</xdr:row>
      <xdr:rowOff>2116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34359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27111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113241</xdr:rowOff>
    </xdr:from>
    <xdr:to>
      <xdr:col>68</xdr:col>
      <xdr:colOff>152400</xdr:colOff>
      <xdr:row>85</xdr:row>
      <xdr:rowOff>152400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343591"/>
          <a:ext cx="889000" cy="38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47218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133350</xdr:rowOff>
    </xdr:from>
    <xdr:to>
      <xdr:col>81</xdr:col>
      <xdr:colOff>95250</xdr:colOff>
      <xdr:row>83</xdr:row>
      <xdr:rowOff>63500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149877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03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122766</xdr:rowOff>
    </xdr:from>
    <xdr:to>
      <xdr:col>73</xdr:col>
      <xdr:colOff>44450</xdr:colOff>
      <xdr:row>84</xdr:row>
      <xdr:rowOff>52916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63093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62441</xdr:rowOff>
    </xdr:from>
    <xdr:to>
      <xdr:col>68</xdr:col>
      <xdr:colOff>203200</xdr:colOff>
      <xdr:row>83</xdr:row>
      <xdr:rowOff>164041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2768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06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人下回っており、前年度比でもほぼ横ばいである。これは、平成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年度から実施してきた第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次及び第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次定員適正化計画に基づき職員数の削減を図ったこともあるが、消防業務等を一部事務組合で実施していることが大きく影響している。</a:t>
          </a:r>
        </a:p>
        <a:p>
          <a:r>
            <a:rPr kumimoji="1" lang="ja-JP" altLang="en-US" sz="1300">
              <a:latin typeface="ＭＳ Ｐゴシック" panose="020B0600070205080204" pitchFamily="50" charset="-128"/>
              <a:ea typeface="ＭＳ Ｐゴシック" panose="020B0600070205080204" pitchFamily="50" charset="-128"/>
            </a:rPr>
            <a:t>今後も、行財政改革による業務の効率化なども見据えながら、職員数の適正管理に努めていく。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22701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1100"/>
          <a:ext cx="0" cy="1438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166228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8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22701</xdr:rowOff>
    </xdr:from>
    <xdr:to>
      <xdr:col>81</xdr:col>
      <xdr:colOff>133350</xdr:colOff>
      <xdr:row>67</xdr:row>
      <xdr:rowOff>22701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9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166688</xdr:rowOff>
    </xdr:from>
    <xdr:to>
      <xdr:col>81</xdr:col>
      <xdr:colOff>44450</xdr:colOff>
      <xdr:row>60</xdr:row>
      <xdr:rowOff>7303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282238"/>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166688</xdr:rowOff>
    </xdr:from>
    <xdr:to>
      <xdr:col>77</xdr:col>
      <xdr:colOff>44450</xdr:colOff>
      <xdr:row>60</xdr:row>
      <xdr:rowOff>22384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282238"/>
          <a:ext cx="889000" cy="2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11271</xdr:rowOff>
    </xdr:from>
    <xdr:to>
      <xdr:col>77</xdr:col>
      <xdr:colOff>95250</xdr:colOff>
      <xdr:row>61</xdr:row>
      <xdr:rowOff>112871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6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97648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6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7303</xdr:rowOff>
    </xdr:from>
    <xdr:to>
      <xdr:col>72</xdr:col>
      <xdr:colOff>203200</xdr:colOff>
      <xdr:row>60</xdr:row>
      <xdr:rowOff>22384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294303"/>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2222</xdr:rowOff>
    </xdr:from>
    <xdr:to>
      <xdr:col>73</xdr:col>
      <xdr:colOff>44450</xdr:colOff>
      <xdr:row>61</xdr:row>
      <xdr:rowOff>103822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88599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166688</xdr:rowOff>
    </xdr:from>
    <xdr:to>
      <xdr:col>68</xdr:col>
      <xdr:colOff>152400</xdr:colOff>
      <xdr:row>60</xdr:row>
      <xdr:rowOff>7303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28223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164624</xdr:rowOff>
    </xdr:from>
    <xdr:to>
      <xdr:col>68</xdr:col>
      <xdr:colOff>203200</xdr:colOff>
      <xdr:row>61</xdr:row>
      <xdr:rowOff>94774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5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79551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82567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127953</xdr:rowOff>
    </xdr:from>
    <xdr:to>
      <xdr:col>81</xdr:col>
      <xdr:colOff>95250</xdr:colOff>
      <xdr:row>60</xdr:row>
      <xdr:rowOff>58103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4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144480</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08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115888</xdr:rowOff>
    </xdr:from>
    <xdr:to>
      <xdr:col>77</xdr:col>
      <xdr:colOff>95250</xdr:colOff>
      <xdr:row>60</xdr:row>
      <xdr:rowOff>46038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3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56215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00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143034</xdr:rowOff>
    </xdr:from>
    <xdr:to>
      <xdr:col>73</xdr:col>
      <xdr:colOff>44450</xdr:colOff>
      <xdr:row>60</xdr:row>
      <xdr:rowOff>73184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5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83361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2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127953</xdr:rowOff>
    </xdr:from>
    <xdr:to>
      <xdr:col>68</xdr:col>
      <xdr:colOff>203200</xdr:colOff>
      <xdr:row>60</xdr:row>
      <xdr:rowOff>58103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4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68280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12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115888</xdr:rowOff>
    </xdr:from>
    <xdr:to>
      <xdr:col>64</xdr:col>
      <xdr:colOff>152400</xdr:colOff>
      <xdr:row>60</xdr:row>
      <xdr:rowOff>46038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3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56215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00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ポイント増加している。また、単年度比較でも、令和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％から令和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％と増加している。これは、令和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年度及び令和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年度の一部の地方債について、償還の据置期間を設けず令和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年度及び令和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年度から元金償還を開始したことにより、元利償還金が増加したため。</a:t>
          </a:r>
        </a:p>
        <a:p>
          <a:r>
            <a:rPr kumimoji="1" lang="ja-JP" altLang="en-US" sz="1300">
              <a:latin typeface="ＭＳ Ｐゴシック" panose="020B0600070205080204" pitchFamily="50" charset="-128"/>
              <a:ea typeface="ＭＳ Ｐゴシック" panose="020B0600070205080204" pitchFamily="50" charset="-128"/>
            </a:rPr>
            <a:t>今後も計画的な地方債の借入や、借入に当たっては交付税措置のある事業を選択するなど、将来負担を軽減させるための、中長期的な視点に立った財政運営に努めていく。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120045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92122</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120045</xdr:rowOff>
    </xdr:from>
    <xdr:to>
      <xdr:col>81</xdr:col>
      <xdr:colOff>133350</xdr:colOff>
      <xdr:row>45</xdr:row>
      <xdr:rowOff>120045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3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148167</xdr:rowOff>
    </xdr:from>
    <xdr:to>
      <xdr:col>81</xdr:col>
      <xdr:colOff>44450</xdr:colOff>
      <xdr:row>39</xdr:row>
      <xdr:rowOff>34169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663267"/>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136676</xdr:rowOff>
    </xdr:from>
    <xdr:to>
      <xdr:col>77</xdr:col>
      <xdr:colOff>44450</xdr:colOff>
      <xdr:row>38</xdr:row>
      <xdr:rowOff>148167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6517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155726</xdr:rowOff>
    </xdr:from>
    <xdr:to>
      <xdr:col>77</xdr:col>
      <xdr:colOff>95250</xdr:colOff>
      <xdr:row>40</xdr:row>
      <xdr:rowOff>85876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70653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2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113695</xdr:rowOff>
    </xdr:from>
    <xdr:to>
      <xdr:col>72</xdr:col>
      <xdr:colOff>203200</xdr:colOff>
      <xdr:row>38</xdr:row>
      <xdr:rowOff>136676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62879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113695</xdr:rowOff>
    </xdr:from>
    <xdr:to>
      <xdr:col>68</xdr:col>
      <xdr:colOff>152400</xdr:colOff>
      <xdr:row>38</xdr:row>
      <xdr:rowOff>113695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6287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36182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154819</xdr:rowOff>
    </xdr:from>
    <xdr:to>
      <xdr:col>81</xdr:col>
      <xdr:colOff>95250</xdr:colOff>
      <xdr:row>39</xdr:row>
      <xdr:rowOff>84969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171346</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1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97367</xdr:rowOff>
    </xdr:from>
    <xdr:to>
      <xdr:col>77</xdr:col>
      <xdr:colOff>95250</xdr:colOff>
      <xdr:row>39</xdr:row>
      <xdr:rowOff>27517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37694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85876</xdr:rowOff>
    </xdr:from>
    <xdr:to>
      <xdr:col>73</xdr:col>
      <xdr:colOff>44450</xdr:colOff>
      <xdr:row>39</xdr:row>
      <xdr:rowOff>16026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26203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3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62895</xdr:rowOff>
    </xdr:from>
    <xdr:to>
      <xdr:col>68</xdr:col>
      <xdr:colOff>203200</xdr:colOff>
      <xdr:row>38</xdr:row>
      <xdr:rowOff>164495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57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3222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34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62895</xdr:rowOff>
    </xdr:from>
    <xdr:to>
      <xdr:col>64</xdr:col>
      <xdr:colOff>152400</xdr:colOff>
      <xdr:row>38</xdr:row>
      <xdr:rowOff>164495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57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3222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34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充当可能財源等が将来負担額を上回っているため、将来負担比率は前年度に引き続きマイナスとなっている。</a:t>
          </a:r>
        </a:p>
        <a:p>
          <a:r>
            <a:rPr kumimoji="1" lang="ja-JP" altLang="en-US" sz="1300">
              <a:latin typeface="ＭＳ Ｐゴシック" panose="020B0600070205080204" pitchFamily="50" charset="-128"/>
              <a:ea typeface="ＭＳ Ｐゴシック" panose="020B0600070205080204" pitchFamily="50" charset="-128"/>
            </a:rPr>
            <a:t>今後も地方債の発行や債務負担行為の設定については、将来負担の見込額が健全な範囲となるように努めていく。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80464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3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52541</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2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80464</xdr:rowOff>
    </xdr:from>
    <xdr:to>
      <xdr:col>81</xdr:col>
      <xdr:colOff>133350</xdr:colOff>
      <xdr:row>22</xdr:row>
      <xdr:rowOff>80464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52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36665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65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64588</xdr:rowOff>
    </xdr:from>
    <xdr:to>
      <xdr:col>81</xdr:col>
      <xdr:colOff>95250</xdr:colOff>
      <xdr:row>13</xdr:row>
      <xdr:rowOff>166188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35288</xdr:rowOff>
    </xdr:from>
    <xdr:to>
      <xdr:col>73</xdr:col>
      <xdr:colOff>44450</xdr:colOff>
      <xdr:row>13</xdr:row>
      <xdr:rowOff>136888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147065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119743</xdr:rowOff>
    </xdr:from>
    <xdr:to>
      <xdr:col>68</xdr:col>
      <xdr:colOff>203200</xdr:colOff>
      <xdr:row>14</xdr:row>
      <xdr:rowOff>49893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155938</xdr:rowOff>
    </xdr:from>
    <xdr:to>
      <xdr:col>64</xdr:col>
      <xdr:colOff>152400</xdr:colOff>
      <xdr:row>14</xdr:row>
      <xdr:rowOff>86088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96265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5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千葉県佐倉市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169,506
164,069
103.69
62,351,398
59,551,044
2,564,690
33,357,339
28,372,294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人件費は前年度より増加し、分母である経常一般財源についても地方特例交付金等の増により拡大したものの、その増加率を人件費の伸びが上回ったため、人件費に係る経常収支比率は前年度より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引き続き適正な人員管理と事務事業の効率化に取り組み、人件費の抑制に努めていく。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4991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99077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4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xdr:rowOff>
    </xdr:from>
    <xdr:to>
      <xdr:col>24</xdr:col>
      <xdr:colOff>114300</xdr:colOff>
      <xdr:row>32</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49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37193</xdr:rowOff>
    </xdr:from>
    <xdr:to>
      <xdr:col>24</xdr:col>
      <xdr:colOff>25400</xdr:colOff>
      <xdr:row>37</xdr:row>
      <xdr:rowOff>80736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380843"/>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86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168728</xdr:rowOff>
    </xdr:from>
    <xdr:to>
      <xdr:col>24</xdr:col>
      <xdr:colOff>76200</xdr:colOff>
      <xdr:row>37</xdr:row>
      <xdr:rowOff>98878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37193</xdr:rowOff>
    </xdr:from>
    <xdr:to>
      <xdr:col>19</xdr:col>
      <xdr:colOff>187325</xdr:colOff>
      <xdr:row>37</xdr:row>
      <xdr:rowOff>37193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380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70757</xdr:rowOff>
    </xdr:from>
    <xdr:to>
      <xdr:col>20</xdr:col>
      <xdr:colOff>38100</xdr:colOff>
      <xdr:row>37</xdr:row>
      <xdr:rowOff>907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11084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99786</xdr:rowOff>
    </xdr:from>
    <xdr:to>
      <xdr:col>15</xdr:col>
      <xdr:colOff>98425</xdr:colOff>
      <xdr:row>37</xdr:row>
      <xdr:rowOff>37193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2719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146957</xdr:rowOff>
    </xdr:from>
    <xdr:to>
      <xdr:col>15</xdr:col>
      <xdr:colOff>149225</xdr:colOff>
      <xdr:row>37</xdr:row>
      <xdr:rowOff>77107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1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87284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0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99786</xdr:rowOff>
    </xdr:from>
    <xdr:to>
      <xdr:col>11</xdr:col>
      <xdr:colOff>9525</xdr:colOff>
      <xdr:row>38</xdr:row>
      <xdr:rowOff>7257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271986"/>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84364</xdr:rowOff>
    </xdr:from>
    <xdr:to>
      <xdr:col>6</xdr:col>
      <xdr:colOff>171450</xdr:colOff>
      <xdr:row>38</xdr:row>
      <xdr:rowOff>14514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24691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9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29936</xdr:rowOff>
    </xdr:from>
    <xdr:to>
      <xdr:col>24</xdr:col>
      <xdr:colOff>76200</xdr:colOff>
      <xdr:row>37</xdr:row>
      <xdr:rowOff>131536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2013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34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157843</xdr:rowOff>
    </xdr:from>
    <xdr:to>
      <xdr:col>20</xdr:col>
      <xdr:colOff>38100</xdr:colOff>
      <xdr:row>37</xdr:row>
      <xdr:rowOff>87993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72770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41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157843</xdr:rowOff>
    </xdr:from>
    <xdr:to>
      <xdr:col>15</xdr:col>
      <xdr:colOff>149225</xdr:colOff>
      <xdr:row>37</xdr:row>
      <xdr:rowOff>87993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72770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41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48986</xdr:rowOff>
    </xdr:from>
    <xdr:to>
      <xdr:col>11</xdr:col>
      <xdr:colOff>60325</xdr:colOff>
      <xdr:row>36</xdr:row>
      <xdr:rowOff>150586</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160763</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127907</xdr:rowOff>
    </xdr:from>
    <xdr:to>
      <xdr:col>6</xdr:col>
      <xdr:colOff>171450</xdr:colOff>
      <xdr:row>38</xdr:row>
      <xdr:rowOff>58057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47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42834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55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18.6</a:t>
          </a:r>
          <a:r>
            <a:rPr kumimoji="1" lang="ja-JP" altLang="en-US" sz="1300">
              <a:latin typeface="ＭＳ Ｐゴシック" panose="020B0600070205080204" pitchFamily="50" charset="-128"/>
              <a:ea typeface="ＭＳ Ｐゴシック" panose="020B0600070205080204" pitchFamily="50" charset="-128"/>
            </a:rPr>
            <a:t>％に対し、令和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19.5</a:t>
          </a:r>
          <a:r>
            <a:rPr kumimoji="1" lang="ja-JP" altLang="en-US" sz="1300">
              <a:latin typeface="ＭＳ Ｐゴシック" panose="020B0600070205080204" pitchFamily="50" charset="-128"/>
              <a:ea typeface="ＭＳ Ｐゴシック" panose="020B0600070205080204" pitchFamily="50" charset="-128"/>
            </a:rPr>
            <a:t>％と前年度から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ポイント上昇した。これは、委託料の増により、物件費が前年度より増加したためである。</a:t>
          </a:r>
        </a:p>
        <a:p>
          <a:r>
            <a:rPr kumimoji="1" lang="ja-JP" altLang="en-US" sz="1300">
              <a:latin typeface="ＭＳ Ｐゴシック" panose="020B0600070205080204" pitchFamily="50" charset="-128"/>
              <a:ea typeface="ＭＳ Ｐゴシック" panose="020B0600070205080204" pitchFamily="50" charset="-128"/>
            </a:rPr>
            <a:t>今後も物価高騰等の影響により経常的経費のさらなる増加が見込まれるため、事務事業自体の見直し等、更なる適正な予算措置及び執行に努めていく。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91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134620</xdr:rowOff>
    </xdr:from>
    <xdr:to>
      <xdr:col>82</xdr:col>
      <xdr:colOff>107950</xdr:colOff>
      <xdr:row>17</xdr:row>
      <xdr:rowOff>31750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778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134620</xdr:rowOff>
    </xdr:from>
    <xdr:to>
      <xdr:col>78</xdr:col>
      <xdr:colOff>69850</xdr:colOff>
      <xdr:row>16</xdr:row>
      <xdr:rowOff>165100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877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16</xdr:row>
      <xdr:rowOff>165100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787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91440</xdr:rowOff>
    </xdr:from>
    <xdr:to>
      <xdr:col>74</xdr:col>
      <xdr:colOff>31750</xdr:colOff>
      <xdr:row>17</xdr:row>
      <xdr:rowOff>21590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31767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16</xdr:row>
      <xdr:rowOff>134620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7787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124477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83820</xdr:rowOff>
    </xdr:from>
    <xdr:to>
      <xdr:col>78</xdr:col>
      <xdr:colOff>120650</xdr:colOff>
      <xdr:row>17</xdr:row>
      <xdr:rowOff>13970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114300</xdr:rowOff>
    </xdr:from>
    <xdr:to>
      <xdr:col>74</xdr:col>
      <xdr:colOff>31750</xdr:colOff>
      <xdr:row>17</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156210</xdr:rowOff>
    </xdr:from>
    <xdr:to>
      <xdr:col>69</xdr:col>
      <xdr:colOff>142875</xdr:colOff>
      <xdr:row>16</xdr:row>
      <xdr:rowOff>86360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96537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扶助費は障害者訓練等給付事業等の増により前年度より増加し、扶助費に係る経常収支比率は前年度より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類似団体に比べ経常収支比率は低いことから、引き続き現下の政策課題に適切に対応し、適正な扶助費の支給に努めていく。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110672</xdr:rowOff>
    </xdr:from>
    <xdr:to>
      <xdr:col>24</xdr:col>
      <xdr:colOff>25400</xdr:colOff>
      <xdr:row>55</xdr:row>
      <xdr:rowOff>53522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368972"/>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94343</xdr:rowOff>
    </xdr:from>
    <xdr:to>
      <xdr:col>19</xdr:col>
      <xdr:colOff>187325</xdr:colOff>
      <xdr:row>54</xdr:row>
      <xdr:rowOff>110672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3526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121755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135165</xdr:rowOff>
    </xdr:from>
    <xdr:to>
      <xdr:col>15</xdr:col>
      <xdr:colOff>98425</xdr:colOff>
      <xdr:row>54</xdr:row>
      <xdr:rowOff>94343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2220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135165</xdr:rowOff>
    </xdr:from>
    <xdr:to>
      <xdr:col>11</xdr:col>
      <xdr:colOff>9525</xdr:colOff>
      <xdr:row>54</xdr:row>
      <xdr:rowOff>110672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222015"/>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10885</xdr:rowOff>
    </xdr:from>
    <xdr:to>
      <xdr:col>11</xdr:col>
      <xdr:colOff>60325</xdr:colOff>
      <xdr:row>56</xdr:row>
      <xdr:rowOff>112485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97262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23784</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19249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59872</xdr:rowOff>
    </xdr:from>
    <xdr:to>
      <xdr:col>20</xdr:col>
      <xdr:colOff>38100</xdr:colOff>
      <xdr:row>54</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199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08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43543</xdr:rowOff>
    </xdr:from>
    <xdr:to>
      <xdr:col>15</xdr:col>
      <xdr:colOff>149225</xdr:colOff>
      <xdr:row>54</xdr:row>
      <xdr:rowOff>145143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155320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84365</xdr:rowOff>
    </xdr:from>
    <xdr:to>
      <xdr:col>11</xdr:col>
      <xdr:colOff>60325</xdr:colOff>
      <xdr:row>54</xdr:row>
      <xdr:rowOff>14515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59872</xdr:rowOff>
    </xdr:from>
    <xdr:to>
      <xdr:col>6</xdr:col>
      <xdr:colOff>171450</xdr:colOff>
      <xdr:row>54</xdr:row>
      <xdr:rowOff>161472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199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類似団体と比べて</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高齢化の進展により、介護保険特別会計、後期高齢者医療特別会計への繰出金が増加し、高い水準で推移しており、今後も増加傾向が続くものと見込まれる。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61</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43785"/>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151493</xdr:rowOff>
    </xdr:from>
    <xdr:to>
      <xdr:col>82</xdr:col>
      <xdr:colOff>107950</xdr:colOff>
      <xdr:row>59</xdr:row>
      <xdr:rowOff>151493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102670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140607</xdr:rowOff>
    </xdr:from>
    <xdr:to>
      <xdr:col>78</xdr:col>
      <xdr:colOff>69850</xdr:colOff>
      <xdr:row>59</xdr:row>
      <xdr:rowOff>151493</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102561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87085</xdr:rowOff>
    </xdr:from>
    <xdr:to>
      <xdr:col>78</xdr:col>
      <xdr:colOff>120650</xdr:colOff>
      <xdr:row>59</xdr:row>
      <xdr:rowOff>17235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03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27412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00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97065</xdr:rowOff>
    </xdr:from>
    <xdr:to>
      <xdr:col>73</xdr:col>
      <xdr:colOff>180975</xdr:colOff>
      <xdr:row>59</xdr:row>
      <xdr:rowOff>140607</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102126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5642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97065</xdr:rowOff>
    </xdr:from>
    <xdr:to>
      <xdr:col>69</xdr:col>
      <xdr:colOff>92075</xdr:colOff>
      <xdr:row>59</xdr:row>
      <xdr:rowOff>151493</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2126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21772</xdr:rowOff>
    </xdr:from>
    <xdr:to>
      <xdr:col>69</xdr:col>
      <xdr:colOff>142875</xdr:colOff>
      <xdr:row>58</xdr:row>
      <xdr:rowOff>123372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133549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73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70955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84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100693</xdr:rowOff>
    </xdr:from>
    <xdr:to>
      <xdr:col>82</xdr:col>
      <xdr:colOff>158750</xdr:colOff>
      <xdr:row>60</xdr:row>
      <xdr:rowOff>30843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72770</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100693</xdr:rowOff>
    </xdr:from>
    <xdr:to>
      <xdr:col>78</xdr:col>
      <xdr:colOff>120650</xdr:colOff>
      <xdr:row>60</xdr:row>
      <xdr:rowOff>30843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15620</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302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89807</xdr:rowOff>
    </xdr:from>
    <xdr:to>
      <xdr:col>74</xdr:col>
      <xdr:colOff>31750</xdr:colOff>
      <xdr:row>60</xdr:row>
      <xdr:rowOff>19957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4734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29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46265</xdr:rowOff>
    </xdr:from>
    <xdr:to>
      <xdr:col>69</xdr:col>
      <xdr:colOff>142875</xdr:colOff>
      <xdr:row>59</xdr:row>
      <xdr:rowOff>147865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132642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24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100693</xdr:rowOff>
    </xdr:from>
    <xdr:to>
      <xdr:col>65</xdr:col>
      <xdr:colOff>53975</xdr:colOff>
      <xdr:row>60</xdr:row>
      <xdr:rowOff>30843</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15620</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補助費等に係る経常収支比率は、類似団体と比較して</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ポイント上回っているが、これは、消防や清掃などの事業を一部事務組合で実施しており、人件費、物件費、公債費などが補助費等（負担金）として算定されるためである。</a:t>
          </a:r>
        </a:p>
        <a:p>
          <a:r>
            <a:rPr kumimoji="1" lang="ja-JP" altLang="en-US" sz="1300">
              <a:latin typeface="ＭＳ Ｐゴシック" panose="020B0600070205080204" pitchFamily="50" charset="-128"/>
              <a:ea typeface="ＭＳ Ｐゴシック" panose="020B0600070205080204" pitchFamily="50" charset="-128"/>
            </a:rPr>
            <a:t>一部事務組合に対し、負担金については、事務改善などにより削減するよう引き続き要請していく。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156935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6841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129012</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156935</xdr:rowOff>
    </xdr:from>
    <xdr:to>
      <xdr:col>82</xdr:col>
      <xdr:colOff>196850</xdr:colOff>
      <xdr:row>41</xdr:row>
      <xdr:rowOff>156935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86178</xdr:rowOff>
    </xdr:from>
    <xdr:to>
      <xdr:col>82</xdr:col>
      <xdr:colOff>107950</xdr:colOff>
      <xdr:row>39</xdr:row>
      <xdr:rowOff>97065</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5671800" y="67727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76399</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07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137885</xdr:rowOff>
    </xdr:from>
    <xdr:to>
      <xdr:col>78</xdr:col>
      <xdr:colOff>69850</xdr:colOff>
      <xdr:row>39</xdr:row>
      <xdr:rowOff>86178</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4782800" y="6652985"/>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137885</xdr:rowOff>
    </xdr:from>
    <xdr:to>
      <xdr:col>73</xdr:col>
      <xdr:colOff>180975</xdr:colOff>
      <xdr:row>38</xdr:row>
      <xdr:rowOff>159657</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flipV="1">
          <a:off x="13893800" y="66529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70757</xdr:rowOff>
    </xdr:from>
    <xdr:to>
      <xdr:col>74</xdr:col>
      <xdr:colOff>31750</xdr:colOff>
      <xdr:row>37</xdr:row>
      <xdr:rowOff>907</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11084</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159657</xdr:rowOff>
    </xdr:from>
    <xdr:to>
      <xdr:col>69</xdr:col>
      <xdr:colOff>92075</xdr:colOff>
      <xdr:row>39</xdr:row>
      <xdr:rowOff>107950</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flipV="1">
          <a:off x="13004800" y="66747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199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81643</xdr:rowOff>
    </xdr:from>
    <xdr:to>
      <xdr:col>65</xdr:col>
      <xdr:colOff>53975</xdr:colOff>
      <xdr:row>37</xdr:row>
      <xdr:rowOff>11793</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21970</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46265</xdr:rowOff>
    </xdr:from>
    <xdr:to>
      <xdr:col>82</xdr:col>
      <xdr:colOff>158750</xdr:colOff>
      <xdr:row>39</xdr:row>
      <xdr:rowOff>147865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67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18342</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670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35378</xdr:rowOff>
    </xdr:from>
    <xdr:to>
      <xdr:col>78</xdr:col>
      <xdr:colOff>120650</xdr:colOff>
      <xdr:row>39</xdr:row>
      <xdr:rowOff>136978</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121755</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680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87085</xdr:rowOff>
    </xdr:from>
    <xdr:to>
      <xdr:col>74</xdr:col>
      <xdr:colOff>31750</xdr:colOff>
      <xdr:row>39</xdr:row>
      <xdr:rowOff>17235</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66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2012</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668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108857</xdr:rowOff>
    </xdr:from>
    <xdr:to>
      <xdr:col>69</xdr:col>
      <xdr:colOff>142875</xdr:colOff>
      <xdr:row>39</xdr:row>
      <xdr:rowOff>39007</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23784</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57150</xdr:rowOff>
    </xdr:from>
    <xdr:to>
      <xdr:col>65</xdr:col>
      <xdr:colOff>53975</xdr:colOff>
      <xdr:row>39</xdr:row>
      <xdr:rowOff>158750</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143527</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年度及び令和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年度の一部の地方債について、償還の据置期間を設けず令和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年度及び令和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年度から元金償還を開始したことにより、元利償還金は増加したものの、分母となる経常一般財源が地方特例交付金等の増により拡大したため、公債費に係る経常収支比率は前年度より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a:extLst>
            <a:ext uri="{FF2B5EF4-FFF2-40B4-BE49-F238E27FC236}">
              <a16:creationId xmlns:a16="http://schemas.microsoft.com/office/drawing/2014/main" id="{00000000-0008-0000-0400-00007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82</xdr:row>
      <xdr:rowOff>20320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4826000" y="127000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163847</xdr:rowOff>
    </xdr:from>
    <xdr:ext cx="762000" cy="259045"/>
    <xdr:sp macro="" textlink="">
      <xdr:nvSpPr>
        <xdr:cNvPr id="374" name="公債費最小値テキスト">
          <a:extLst>
            <a:ext uri="{FF2B5EF4-FFF2-40B4-BE49-F238E27FC236}">
              <a16:creationId xmlns:a16="http://schemas.microsoft.com/office/drawing/2014/main" id="{00000000-0008-0000-0400-000076010000}"/>
            </a:ext>
          </a:extLst>
        </xdr:cNvPr>
        <xdr:cNvSpPr txBox="1"/>
      </xdr:nvSpPr>
      <xdr:spPr>
        <a:xfrm>
          <a:off x="4914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20320</xdr:rowOff>
    </xdr:from>
    <xdr:to>
      <xdr:col>24</xdr:col>
      <xdr:colOff>114300</xdr:colOff>
      <xdr:row>82</xdr:row>
      <xdr:rowOff>20320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6" name="公債費最大値テキスト">
          <a:extLst>
            <a:ext uri="{FF2B5EF4-FFF2-40B4-BE49-F238E27FC236}">
              <a16:creationId xmlns:a16="http://schemas.microsoft.com/office/drawing/2014/main" id="{00000000-0008-0000-0400-000078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39370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987800" y="132257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74947</xdr:rowOff>
    </xdr:from>
    <xdr:ext cx="762000" cy="259045"/>
    <xdr:sp macro="" textlink="">
      <xdr:nvSpPr>
        <xdr:cNvPr id="379" name="公債費平均値テキスト">
          <a:extLst>
            <a:ext uri="{FF2B5EF4-FFF2-40B4-BE49-F238E27FC236}">
              <a16:creationId xmlns:a16="http://schemas.microsoft.com/office/drawing/2014/main" id="{00000000-0008-0000-0400-00007B010000}"/>
            </a:ext>
          </a:extLst>
        </xdr:cNvPr>
        <xdr:cNvSpPr txBox="1"/>
      </xdr:nvSpPr>
      <xdr:spPr>
        <a:xfrm>
          <a:off x="4914900" y="1327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39370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3098800" y="13225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148589</xdr:rowOff>
    </xdr:from>
    <xdr:to>
      <xdr:col>20</xdr:col>
      <xdr:colOff>38100</xdr:colOff>
      <xdr:row>78</xdr:row>
      <xdr:rowOff>78739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63516</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119380</xdr:rowOff>
    </xdr:from>
    <xdr:to>
      <xdr:col>15</xdr:col>
      <xdr:colOff>98425</xdr:colOff>
      <xdr:row>77</xdr:row>
      <xdr:rowOff>24130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2209800" y="131495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156211</xdr:rowOff>
    </xdr:from>
    <xdr:to>
      <xdr:col>15</xdr:col>
      <xdr:colOff>149225</xdr:colOff>
      <xdr:row>78</xdr:row>
      <xdr:rowOff>86361</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71138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119380</xdr:rowOff>
    </xdr:from>
    <xdr:to>
      <xdr:col>11</xdr:col>
      <xdr:colOff>9525</xdr:colOff>
      <xdr:row>77</xdr:row>
      <xdr:rowOff>8889</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flipV="1">
          <a:off x="1320800" y="131495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156211</xdr:rowOff>
    </xdr:from>
    <xdr:to>
      <xdr:col>11</xdr:col>
      <xdr:colOff>60325</xdr:colOff>
      <xdr:row>78</xdr:row>
      <xdr:rowOff>86361</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1270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124477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161307</xdr:rowOff>
    </xdr:from>
    <xdr:ext cx="762000" cy="259045"/>
    <xdr:sp macro="" textlink="">
      <xdr:nvSpPr>
        <xdr:cNvPr id="398" name="公債費該当値テキスト">
          <a:extLst>
            <a:ext uri="{FF2B5EF4-FFF2-40B4-BE49-F238E27FC236}">
              <a16:creationId xmlns:a16="http://schemas.microsoft.com/office/drawing/2014/main" id="{00000000-0008-0000-0400-00008E010000}"/>
            </a:ext>
          </a:extLst>
        </xdr:cNvPr>
        <xdr:cNvSpPr txBox="1"/>
      </xdr:nvSpPr>
      <xdr:spPr>
        <a:xfrm>
          <a:off x="4914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160020</xdr:rowOff>
    </xdr:from>
    <xdr:to>
      <xdr:col>20</xdr:col>
      <xdr:colOff>38100</xdr:colOff>
      <xdr:row>77</xdr:row>
      <xdr:rowOff>90170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937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100347</xdr:rowOff>
    </xdr:from>
    <xdr:ext cx="7366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3606800" y="1295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68580</xdr:rowOff>
    </xdr:from>
    <xdr:to>
      <xdr:col>11</xdr:col>
      <xdr:colOff>60325</xdr:colOff>
      <xdr:row>76</xdr:row>
      <xdr:rowOff>170180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2159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8907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828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1270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類似団体の平均よりも</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本市の場合、補助費等が類似団体に比べ高い傾向にあるため、本市における事務事業の抜本的な見直しだけでなく、一部事務組合に対して事務事業の効率化に努めるよう引き続き要請していく必要がある。</a:t>
          </a:r>
        </a:p>
      </xdr:txBody>
    </xdr:sp>
    <xdr:clientData/>
  </xdr:twoCellAnchor>
  <xdr:oneCellAnchor>
    <xdr:from>
      <xdr:col>62</xdr:col>
      <xdr:colOff>6350</xdr:colOff>
      <xdr:row>69</xdr:row>
      <xdr:rowOff>107950</xdr:rowOff>
    </xdr:from>
    <xdr:ext cx="298543" cy="225703"/>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35560</xdr:rowOff>
    </xdr:from>
    <xdr:to>
      <xdr:col>82</xdr:col>
      <xdr:colOff>107950</xdr:colOff>
      <xdr:row>80</xdr:row>
      <xdr:rowOff>6986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551410"/>
          <a:ext cx="0" cy="1171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150513</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6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6986</xdr:rowOff>
    </xdr:from>
    <xdr:to>
      <xdr:col>82</xdr:col>
      <xdr:colOff>196850</xdr:colOff>
      <xdr:row>80</xdr:row>
      <xdr:rowOff>6986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2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121937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35560</xdr:rowOff>
    </xdr:from>
    <xdr:to>
      <xdr:col>82</xdr:col>
      <xdr:colOff>196850</xdr:colOff>
      <xdr:row>73</xdr:row>
      <xdr:rowOff>35560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132714</xdr:rowOff>
    </xdr:from>
    <xdr:to>
      <xdr:col>82</xdr:col>
      <xdr:colOff>107950</xdr:colOff>
      <xdr:row>79</xdr:row>
      <xdr:rowOff>81280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505814"/>
          <a:ext cx="838200" cy="1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132732</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162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81280</xdr:rowOff>
    </xdr:from>
    <xdr:to>
      <xdr:col>78</xdr:col>
      <xdr:colOff>69850</xdr:colOff>
      <xdr:row>78</xdr:row>
      <xdr:rowOff>132714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3454380"/>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41275</xdr:rowOff>
    </xdr:from>
    <xdr:to>
      <xdr:col>73</xdr:col>
      <xdr:colOff>180975</xdr:colOff>
      <xdr:row>78</xdr:row>
      <xdr:rowOff>81280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3242925"/>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41275</xdr:rowOff>
    </xdr:from>
    <xdr:to>
      <xdr:col>69</xdr:col>
      <xdr:colOff>92075</xdr:colOff>
      <xdr:row>79</xdr:row>
      <xdr:rowOff>46989</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3242925"/>
          <a:ext cx="889000" cy="34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165117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30480</xdr:rowOff>
    </xdr:from>
    <xdr:to>
      <xdr:col>82</xdr:col>
      <xdr:colOff>158750</xdr:colOff>
      <xdr:row>79</xdr:row>
      <xdr:rowOff>132080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5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110507</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48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81914</xdr:rowOff>
    </xdr:from>
    <xdr:to>
      <xdr:col>78</xdr:col>
      <xdr:colOff>120650</xdr:colOff>
      <xdr:row>79</xdr:row>
      <xdr:rowOff>12064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45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168291</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541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30480</xdr:rowOff>
    </xdr:from>
    <xdr:to>
      <xdr:col>74</xdr:col>
      <xdr:colOff>31750</xdr:colOff>
      <xdr:row>78</xdr:row>
      <xdr:rowOff>132080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116857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161925</xdr:rowOff>
    </xdr:from>
    <xdr:to>
      <xdr:col>69</xdr:col>
      <xdr:colOff>142875</xdr:colOff>
      <xdr:row>77</xdr:row>
      <xdr:rowOff>92075</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1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76852</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327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167639</xdr:rowOff>
    </xdr:from>
    <xdr:to>
      <xdr:col>65</xdr:col>
      <xdr:colOff>53975</xdr:colOff>
      <xdr:row>79</xdr:row>
      <xdr:rowOff>97789</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82566</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千葉県佐倉市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31140</xdr:rowOff>
    </xdr:from>
    <xdr:to>
      <xdr:col>29</xdr:col>
      <xdr:colOff>127000</xdr:colOff>
      <xdr:row>19</xdr:row>
      <xdr:rowOff>38646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4715"/>
          <a:ext cx="0" cy="13791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10723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38646</xdr:rowOff>
    </xdr:from>
    <xdr:to>
      <xdr:col>30</xdr:col>
      <xdr:colOff>25400</xdr:colOff>
      <xdr:row>19</xdr:row>
      <xdr:rowOff>38646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38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117517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31140</xdr:rowOff>
    </xdr:from>
    <xdr:to>
      <xdr:col>30</xdr:col>
      <xdr:colOff>25400</xdr:colOff>
      <xdr:row>11</xdr:row>
      <xdr:rowOff>31140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44323</xdr:rowOff>
    </xdr:from>
    <xdr:to>
      <xdr:col>29</xdr:col>
      <xdr:colOff>127000</xdr:colOff>
      <xdr:row>16</xdr:row>
      <xdr:rowOff>21082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63698"/>
          <a:ext cx="647700" cy="1482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130802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158725</xdr:rowOff>
    </xdr:from>
    <xdr:to>
      <xdr:col>29</xdr:col>
      <xdr:colOff>177800</xdr:colOff>
      <xdr:row>16</xdr:row>
      <xdr:rowOff>88875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78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21082</xdr:rowOff>
    </xdr:from>
    <xdr:to>
      <xdr:col>26</xdr:col>
      <xdr:colOff>50800</xdr:colOff>
      <xdr:row>16</xdr:row>
      <xdr:rowOff>77775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11907"/>
          <a:ext cx="698500" cy="56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149809</xdr:rowOff>
    </xdr:from>
    <xdr:to>
      <xdr:col>26</xdr:col>
      <xdr:colOff>101600</xdr:colOff>
      <xdr:row>17</xdr:row>
      <xdr:rowOff>79959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64736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27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77775</xdr:rowOff>
    </xdr:from>
    <xdr:to>
      <xdr:col>22</xdr:col>
      <xdr:colOff>114300</xdr:colOff>
      <xdr:row>16</xdr:row>
      <xdr:rowOff>89129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68600"/>
          <a:ext cx="698500" cy="11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21222</xdr:rowOff>
    </xdr:from>
    <xdr:to>
      <xdr:col>22</xdr:col>
      <xdr:colOff>165100</xdr:colOff>
      <xdr:row>17</xdr:row>
      <xdr:rowOff>122822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107599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6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89129</xdr:rowOff>
    </xdr:from>
    <xdr:to>
      <xdr:col>18</xdr:col>
      <xdr:colOff>177800</xdr:colOff>
      <xdr:row>16</xdr:row>
      <xdr:rowOff>127762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79954"/>
          <a:ext cx="698500" cy="38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38176</xdr:rowOff>
    </xdr:from>
    <xdr:to>
      <xdr:col>19</xdr:col>
      <xdr:colOff>38100</xdr:colOff>
      <xdr:row>17</xdr:row>
      <xdr:rowOff>139776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124553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8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47815</xdr:rowOff>
    </xdr:from>
    <xdr:to>
      <xdr:col>15</xdr:col>
      <xdr:colOff>101600</xdr:colOff>
      <xdr:row>17</xdr:row>
      <xdr:rowOff>149415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134192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9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164973</xdr:rowOff>
    </xdr:from>
    <xdr:to>
      <xdr:col>29</xdr:col>
      <xdr:colOff>177800</xdr:colOff>
      <xdr:row>15</xdr:row>
      <xdr:rowOff>95123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12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10050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57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141732</xdr:rowOff>
    </xdr:from>
    <xdr:to>
      <xdr:col>26</xdr:col>
      <xdr:colOff>101600</xdr:colOff>
      <xdr:row>16</xdr:row>
      <xdr:rowOff>71882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61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82059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29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26975</xdr:rowOff>
    </xdr:from>
    <xdr:to>
      <xdr:col>22</xdr:col>
      <xdr:colOff>165100</xdr:colOff>
      <xdr:row>16</xdr:row>
      <xdr:rowOff>128575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17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138752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38329</xdr:rowOff>
    </xdr:from>
    <xdr:to>
      <xdr:col>19</xdr:col>
      <xdr:colOff>38100</xdr:colOff>
      <xdr:row>16</xdr:row>
      <xdr:rowOff>139929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29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150106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98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76962</xdr:rowOff>
    </xdr:from>
    <xdr:to>
      <xdr:col>15</xdr:col>
      <xdr:colOff>101600</xdr:colOff>
      <xdr:row>17</xdr:row>
      <xdr:rowOff>7112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67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17289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227889</xdr:rowOff>
    </xdr:from>
    <xdr:to>
      <xdr:col>29</xdr:col>
      <xdr:colOff>127000</xdr:colOff>
      <xdr:row>37</xdr:row>
      <xdr:rowOff>166357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2439"/>
          <a:ext cx="0" cy="1138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138434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166357</xdr:rowOff>
    </xdr:from>
    <xdr:to>
      <xdr:col>30</xdr:col>
      <xdr:colOff>25400</xdr:colOff>
      <xdr:row>37</xdr:row>
      <xdr:rowOff>166357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91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142816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227889</xdr:rowOff>
    </xdr:from>
    <xdr:to>
      <xdr:col>30</xdr:col>
      <xdr:colOff>25400</xdr:colOff>
      <xdr:row>33</xdr:row>
      <xdr:rowOff>227889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34951</xdr:rowOff>
    </xdr:from>
    <xdr:to>
      <xdr:col>29</xdr:col>
      <xdr:colOff>127000</xdr:colOff>
      <xdr:row>36</xdr:row>
      <xdr:rowOff>80632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88201"/>
          <a:ext cx="647700" cy="45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50513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60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205436</xdr:rowOff>
    </xdr:from>
    <xdr:to>
      <xdr:col>29</xdr:col>
      <xdr:colOff>177800</xdr:colOff>
      <xdr:row>35</xdr:row>
      <xdr:rowOff>307036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15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80632</xdr:rowOff>
    </xdr:from>
    <xdr:to>
      <xdr:col>26</xdr:col>
      <xdr:colOff>50800</xdr:colOff>
      <xdr:row>36</xdr:row>
      <xdr:rowOff>95034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33882"/>
          <a:ext cx="698500" cy="14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218884</xdr:rowOff>
    </xdr:from>
    <xdr:to>
      <xdr:col>26</xdr:col>
      <xdr:colOff>101600</xdr:colOff>
      <xdr:row>35</xdr:row>
      <xdr:rowOff>320484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330661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98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95034</xdr:rowOff>
    </xdr:from>
    <xdr:to>
      <xdr:col>22</xdr:col>
      <xdr:colOff>114300</xdr:colOff>
      <xdr:row>36</xdr:row>
      <xdr:rowOff>136182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48284"/>
          <a:ext cx="698500" cy="411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231229</xdr:rowOff>
    </xdr:from>
    <xdr:to>
      <xdr:col>22</xdr:col>
      <xdr:colOff>165100</xdr:colOff>
      <xdr:row>35</xdr:row>
      <xdr:rowOff>332829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117666</xdr:rowOff>
    </xdr:from>
    <xdr:to>
      <xdr:col>18</xdr:col>
      <xdr:colOff>177800</xdr:colOff>
      <xdr:row>36</xdr:row>
      <xdr:rowOff>136182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70916"/>
          <a:ext cx="698500" cy="18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252488</xdr:rowOff>
    </xdr:from>
    <xdr:to>
      <xdr:col>19</xdr:col>
      <xdr:colOff>38100</xdr:colOff>
      <xdr:row>36</xdr:row>
      <xdr:rowOff>11188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21365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278854</xdr:rowOff>
    </xdr:from>
    <xdr:to>
      <xdr:col>15</xdr:col>
      <xdr:colOff>101600</xdr:colOff>
      <xdr:row>36</xdr:row>
      <xdr:rowOff>37554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47731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327051</xdr:rowOff>
    </xdr:from>
    <xdr:to>
      <xdr:col>29</xdr:col>
      <xdr:colOff>177800</xdr:colOff>
      <xdr:row>36</xdr:row>
      <xdr:rowOff>85751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37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299128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09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29832</xdr:rowOff>
    </xdr:from>
    <xdr:to>
      <xdr:col>26</xdr:col>
      <xdr:colOff>101600</xdr:colOff>
      <xdr:row>36</xdr:row>
      <xdr:rowOff>131432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83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116209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69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44234</xdr:rowOff>
    </xdr:from>
    <xdr:to>
      <xdr:col>22</xdr:col>
      <xdr:colOff>165100</xdr:colOff>
      <xdr:row>36</xdr:row>
      <xdr:rowOff>145834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97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130611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83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85382</xdr:rowOff>
    </xdr:from>
    <xdr:to>
      <xdr:col>19</xdr:col>
      <xdr:colOff>38100</xdr:colOff>
      <xdr:row>37</xdr:row>
      <xdr:rowOff>15532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38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2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66866</xdr:rowOff>
    </xdr:from>
    <xdr:to>
      <xdr:col>15</xdr:col>
      <xdr:colOff>101600</xdr:colOff>
      <xdr:row>36</xdr:row>
      <xdr:rowOff>168466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20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153243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0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千葉県佐倉市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169,506
164,069
103.69
62,351,398
59,551,044
2,564,690
33,357,339
28,372,294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65938</xdr:rowOff>
    </xdr:from>
    <xdr:to>
      <xdr:col>24</xdr:col>
      <xdr:colOff>62865</xdr:colOff>
      <xdr:row>38</xdr:row>
      <xdr:rowOff>167970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9438"/>
          <a:ext cx="1270" cy="14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167970</xdr:rowOff>
    </xdr:from>
    <xdr:to>
      <xdr:col>24</xdr:col>
      <xdr:colOff>152400</xdr:colOff>
      <xdr:row>38</xdr:row>
      <xdr:rowOff>167970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12615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65938</xdr:rowOff>
    </xdr:from>
    <xdr:to>
      <xdr:col>24</xdr:col>
      <xdr:colOff>152400</xdr:colOff>
      <xdr:row>30</xdr:row>
      <xdr:rowOff>65938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9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77369</xdr:rowOff>
    </xdr:from>
    <xdr:to>
      <xdr:col>24</xdr:col>
      <xdr:colOff>63500</xdr:colOff>
      <xdr:row>38</xdr:row>
      <xdr:rowOff>38964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21019"/>
          <a:ext cx="838200" cy="13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64457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41580</xdr:rowOff>
    </xdr:from>
    <xdr:to>
      <xdr:col>24</xdr:col>
      <xdr:colOff>114300</xdr:colOff>
      <xdr:row>35</xdr:row>
      <xdr:rowOff>143180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38964</xdr:rowOff>
    </xdr:from>
    <xdr:to>
      <xdr:col>19</xdr:col>
      <xdr:colOff>177800</xdr:colOff>
      <xdr:row>38</xdr:row>
      <xdr:rowOff>89179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54064"/>
          <a:ext cx="889000" cy="5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69355</xdr:rowOff>
    </xdr:from>
    <xdr:to>
      <xdr:col>20</xdr:col>
      <xdr:colOff>38100</xdr:colOff>
      <xdr:row>36</xdr:row>
      <xdr:rowOff>170955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16032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1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89179</xdr:rowOff>
    </xdr:from>
    <xdr:to>
      <xdr:col>15</xdr:col>
      <xdr:colOff>50800</xdr:colOff>
      <xdr:row>38</xdr:row>
      <xdr:rowOff>91427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04279"/>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61354</xdr:rowOff>
    </xdr:from>
    <xdr:to>
      <xdr:col>15</xdr:col>
      <xdr:colOff>101600</xdr:colOff>
      <xdr:row>36</xdr:row>
      <xdr:rowOff>162954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8031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0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91427</xdr:rowOff>
    </xdr:from>
    <xdr:to>
      <xdr:col>10</xdr:col>
      <xdr:colOff>114300</xdr:colOff>
      <xdr:row>38</xdr:row>
      <xdr:rowOff>146901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06527"/>
          <a:ext cx="889000" cy="5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83414</xdr:rowOff>
    </xdr:from>
    <xdr:to>
      <xdr:col>10</xdr:col>
      <xdr:colOff>165100</xdr:colOff>
      <xdr:row>37</xdr:row>
      <xdr:rowOff>13564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30091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100368</xdr:rowOff>
    </xdr:from>
    <xdr:to>
      <xdr:col>6</xdr:col>
      <xdr:colOff>38100</xdr:colOff>
      <xdr:row>37</xdr:row>
      <xdr:rowOff>30518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47045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4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26569</xdr:rowOff>
    </xdr:from>
    <xdr:to>
      <xdr:col>24</xdr:col>
      <xdr:colOff>114300</xdr:colOff>
      <xdr:row>37</xdr:row>
      <xdr:rowOff>128169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7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4996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4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159614</xdr:rowOff>
    </xdr:from>
    <xdr:to>
      <xdr:col>20</xdr:col>
      <xdr:colOff>38100</xdr:colOff>
      <xdr:row>38</xdr:row>
      <xdr:rowOff>89764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80891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9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38379</xdr:rowOff>
    </xdr:from>
    <xdr:to>
      <xdr:col>15</xdr:col>
      <xdr:colOff>101600</xdr:colOff>
      <xdr:row>38</xdr:row>
      <xdr:rowOff>139979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5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131106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4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40627</xdr:rowOff>
    </xdr:from>
    <xdr:to>
      <xdr:col>10</xdr:col>
      <xdr:colOff>165100</xdr:colOff>
      <xdr:row>38</xdr:row>
      <xdr:rowOff>142227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5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133354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4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96101</xdr:rowOff>
    </xdr:from>
    <xdr:to>
      <xdr:col>6</xdr:col>
      <xdr:colOff>38100</xdr:colOff>
      <xdr:row>39</xdr:row>
      <xdr:rowOff>26251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1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17378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0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170006</xdr:rowOff>
    </xdr:from>
    <xdr:to>
      <xdr:col>24</xdr:col>
      <xdr:colOff>62865</xdr:colOff>
      <xdr:row>59</xdr:row>
      <xdr:rowOff>127666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2506"/>
          <a:ext cx="1270" cy="1500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131493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4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127666</xdr:rowOff>
    </xdr:from>
    <xdr:to>
      <xdr:col>24</xdr:col>
      <xdr:colOff>152400</xdr:colOff>
      <xdr:row>59</xdr:row>
      <xdr:rowOff>127666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4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116683</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170006</xdr:rowOff>
    </xdr:from>
    <xdr:to>
      <xdr:col>24</xdr:col>
      <xdr:colOff>152400</xdr:colOff>
      <xdr:row>50</xdr:row>
      <xdr:rowOff>170006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2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15309</xdr:rowOff>
    </xdr:from>
    <xdr:to>
      <xdr:col>24</xdr:col>
      <xdr:colOff>63500</xdr:colOff>
      <xdr:row>58</xdr:row>
      <xdr:rowOff>49191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959409"/>
          <a:ext cx="838200" cy="3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101915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31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79038</xdr:rowOff>
    </xdr:from>
    <xdr:to>
      <xdr:col>24</xdr:col>
      <xdr:colOff>114300</xdr:colOff>
      <xdr:row>57</xdr:row>
      <xdr:rowOff>9188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12141</xdr:rowOff>
    </xdr:from>
    <xdr:to>
      <xdr:col>19</xdr:col>
      <xdr:colOff>177800</xdr:colOff>
      <xdr:row>58</xdr:row>
      <xdr:rowOff>49191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956241"/>
          <a:ext cx="889000" cy="3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128072</xdr:rowOff>
    </xdr:from>
    <xdr:to>
      <xdr:col>20</xdr:col>
      <xdr:colOff>38100</xdr:colOff>
      <xdr:row>57</xdr:row>
      <xdr:rowOff>58222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74749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0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12141</xdr:rowOff>
    </xdr:from>
    <xdr:to>
      <xdr:col>15</xdr:col>
      <xdr:colOff>50800</xdr:colOff>
      <xdr:row>58</xdr:row>
      <xdr:rowOff>82762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56241"/>
          <a:ext cx="889000" cy="7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80164</xdr:rowOff>
    </xdr:from>
    <xdr:to>
      <xdr:col>15</xdr:col>
      <xdr:colOff>101600</xdr:colOff>
      <xdr:row>57</xdr:row>
      <xdr:rowOff>10314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8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26841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5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82762</xdr:rowOff>
    </xdr:from>
    <xdr:to>
      <xdr:col>10</xdr:col>
      <xdr:colOff>114300</xdr:colOff>
      <xdr:row>58</xdr:row>
      <xdr:rowOff>122539</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026862"/>
          <a:ext cx="889000" cy="3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138915</xdr:rowOff>
    </xdr:from>
    <xdr:to>
      <xdr:col>10</xdr:col>
      <xdr:colOff>165100</xdr:colOff>
      <xdr:row>57</xdr:row>
      <xdr:rowOff>69065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4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85592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1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115369</xdr:rowOff>
    </xdr:from>
    <xdr:to>
      <xdr:col>6</xdr:col>
      <xdr:colOff>38100</xdr:colOff>
      <xdr:row>58</xdr:row>
      <xdr:rowOff>45519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8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62046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6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135959</xdr:rowOff>
    </xdr:from>
    <xdr:to>
      <xdr:col>24</xdr:col>
      <xdr:colOff>114300</xdr:colOff>
      <xdr:row>58</xdr:row>
      <xdr:rowOff>66109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90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114386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169841</xdr:rowOff>
    </xdr:from>
    <xdr:to>
      <xdr:col>20</xdr:col>
      <xdr:colOff>38100</xdr:colOff>
      <xdr:row>58</xdr:row>
      <xdr:rowOff>99991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94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91118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03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132791</xdr:rowOff>
    </xdr:from>
    <xdr:to>
      <xdr:col>15</xdr:col>
      <xdr:colOff>101600</xdr:colOff>
      <xdr:row>58</xdr:row>
      <xdr:rowOff>62941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0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54068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9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31962</xdr:rowOff>
    </xdr:from>
    <xdr:to>
      <xdr:col>10</xdr:col>
      <xdr:colOff>165100</xdr:colOff>
      <xdr:row>58</xdr:row>
      <xdr:rowOff>133562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7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124689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6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71739</xdr:rowOff>
    </xdr:from>
    <xdr:to>
      <xdr:col>6</xdr:col>
      <xdr:colOff>38100</xdr:colOff>
      <xdr:row>59</xdr:row>
      <xdr:rowOff>1889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1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164466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102057</xdr:rowOff>
    </xdr:from>
    <xdr:to>
      <xdr:col>24</xdr:col>
      <xdr:colOff>62865</xdr:colOff>
      <xdr:row>79</xdr:row>
      <xdr:rowOff>16560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75007"/>
          <a:ext cx="1270" cy="12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20387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16560</xdr:rowOff>
    </xdr:from>
    <xdr:to>
      <xdr:col>24</xdr:col>
      <xdr:colOff>152400</xdr:colOff>
      <xdr:row>79</xdr:row>
      <xdr:rowOff>16560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48734</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102057</xdr:rowOff>
    </xdr:from>
    <xdr:to>
      <xdr:col>24</xdr:col>
      <xdr:colOff>152400</xdr:colOff>
      <xdr:row>71</xdr:row>
      <xdr:rowOff>102057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75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154939</xdr:rowOff>
    </xdr:from>
    <xdr:to>
      <xdr:col>24</xdr:col>
      <xdr:colOff>63500</xdr:colOff>
      <xdr:row>78</xdr:row>
      <xdr:rowOff>155017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528039"/>
          <a:ext cx="838200"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86326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16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63449</xdr:rowOff>
    </xdr:from>
    <xdr:to>
      <xdr:col>24</xdr:col>
      <xdr:colOff>114300</xdr:colOff>
      <xdr:row>77</xdr:row>
      <xdr:rowOff>165049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141300</xdr:rowOff>
    </xdr:from>
    <xdr:to>
      <xdr:col>19</xdr:col>
      <xdr:colOff>177800</xdr:colOff>
      <xdr:row>78</xdr:row>
      <xdr:rowOff>154939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514400"/>
          <a:ext cx="889000" cy="1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81890</xdr:rowOff>
    </xdr:from>
    <xdr:to>
      <xdr:col>20</xdr:col>
      <xdr:colOff>38100</xdr:colOff>
      <xdr:row>78</xdr:row>
      <xdr:rowOff>12040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28567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5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67387</xdr:rowOff>
    </xdr:from>
    <xdr:to>
      <xdr:col>15</xdr:col>
      <xdr:colOff>50800</xdr:colOff>
      <xdr:row>78</xdr:row>
      <xdr:rowOff>141300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440487"/>
          <a:ext cx="889000" cy="7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92024</xdr:rowOff>
    </xdr:from>
    <xdr:to>
      <xdr:col>15</xdr:col>
      <xdr:colOff>101600</xdr:colOff>
      <xdr:row>78</xdr:row>
      <xdr:rowOff>22174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38701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44755</xdr:rowOff>
    </xdr:from>
    <xdr:to>
      <xdr:col>10</xdr:col>
      <xdr:colOff>114300</xdr:colOff>
      <xdr:row>78</xdr:row>
      <xdr:rowOff>67387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17855"/>
          <a:ext cx="889000" cy="2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100788</xdr:rowOff>
    </xdr:from>
    <xdr:to>
      <xdr:col>10</xdr:col>
      <xdr:colOff>165100</xdr:colOff>
      <xdr:row>78</xdr:row>
      <xdr:rowOff>30938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47465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107035</xdr:rowOff>
    </xdr:from>
    <xdr:to>
      <xdr:col>6</xdr:col>
      <xdr:colOff>38100</xdr:colOff>
      <xdr:row>78</xdr:row>
      <xdr:rowOff>37185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53712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8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104217</xdr:rowOff>
    </xdr:from>
    <xdr:to>
      <xdr:col>24</xdr:col>
      <xdr:colOff>114300</xdr:colOff>
      <xdr:row>79</xdr:row>
      <xdr:rowOff>34367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7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19144</xdr:rowOff>
    </xdr:from>
    <xdr:ext cx="378565"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92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104139</xdr:rowOff>
    </xdr:from>
    <xdr:to>
      <xdr:col>20</xdr:col>
      <xdr:colOff>38100</xdr:colOff>
      <xdr:row>79</xdr:row>
      <xdr:rowOff>34289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7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25416</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608017" y="13569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90500</xdr:rowOff>
    </xdr:from>
    <xdr:to>
      <xdr:col>15</xdr:col>
      <xdr:colOff>101600</xdr:colOff>
      <xdr:row>79</xdr:row>
      <xdr:rowOff>20650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11777</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719017" y="13556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16587</xdr:rowOff>
    </xdr:from>
    <xdr:to>
      <xdr:col>10</xdr:col>
      <xdr:colOff>165100</xdr:colOff>
      <xdr:row>78</xdr:row>
      <xdr:rowOff>118187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8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109314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8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165405</xdr:rowOff>
    </xdr:from>
    <xdr:to>
      <xdr:col>6</xdr:col>
      <xdr:colOff>38100</xdr:colOff>
      <xdr:row>78</xdr:row>
      <xdr:rowOff>95555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6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86682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5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152687</xdr:rowOff>
    </xdr:from>
    <xdr:to>
      <xdr:col>24</xdr:col>
      <xdr:colOff>62865</xdr:colOff>
      <xdr:row>96</xdr:row>
      <xdr:rowOff>123698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11737"/>
          <a:ext cx="1270" cy="1171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127525</xdr:rowOff>
    </xdr:from>
    <xdr:ext cx="599010"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58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123698</xdr:rowOff>
    </xdr:from>
    <xdr:to>
      <xdr:col>24</xdr:col>
      <xdr:colOff>152400</xdr:colOff>
      <xdr:row>96</xdr:row>
      <xdr:rowOff>123698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582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99364</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86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152687</xdr:rowOff>
    </xdr:from>
    <xdr:to>
      <xdr:col>24</xdr:col>
      <xdr:colOff>152400</xdr:colOff>
      <xdr:row>89</xdr:row>
      <xdr:rowOff>152687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11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123698</xdr:rowOff>
    </xdr:from>
    <xdr:to>
      <xdr:col>24</xdr:col>
      <xdr:colOff>63500</xdr:colOff>
      <xdr:row>97</xdr:row>
      <xdr:rowOff>39529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582898"/>
          <a:ext cx="838200" cy="8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95938</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40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73061</xdr:rowOff>
    </xdr:from>
    <xdr:to>
      <xdr:col>24</xdr:col>
      <xdr:colOff>114300</xdr:colOff>
      <xdr:row>95</xdr:row>
      <xdr:rowOff>3211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18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39529</xdr:rowOff>
    </xdr:from>
    <xdr:to>
      <xdr:col>19</xdr:col>
      <xdr:colOff>177800</xdr:colOff>
      <xdr:row>97</xdr:row>
      <xdr:rowOff>146296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670179"/>
          <a:ext cx="889000" cy="10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163771</xdr:rowOff>
    </xdr:from>
    <xdr:to>
      <xdr:col>20</xdr:col>
      <xdr:colOff>38100</xdr:colOff>
      <xdr:row>95</xdr:row>
      <xdr:rowOff>93921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28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110448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05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25498</xdr:rowOff>
    </xdr:from>
    <xdr:to>
      <xdr:col>15</xdr:col>
      <xdr:colOff>50800</xdr:colOff>
      <xdr:row>97</xdr:row>
      <xdr:rowOff>146296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656148"/>
          <a:ext cx="889000" cy="12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85167</xdr:rowOff>
    </xdr:from>
    <xdr:to>
      <xdr:col>15</xdr:col>
      <xdr:colOff>101600</xdr:colOff>
      <xdr:row>96</xdr:row>
      <xdr:rowOff>15317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7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31844</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14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25498</xdr:rowOff>
    </xdr:from>
    <xdr:to>
      <xdr:col>10</xdr:col>
      <xdr:colOff>114300</xdr:colOff>
      <xdr:row>98</xdr:row>
      <xdr:rowOff>104060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56148"/>
          <a:ext cx="889000" cy="25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135970</xdr:rowOff>
    </xdr:from>
    <xdr:to>
      <xdr:col>10</xdr:col>
      <xdr:colOff>165100</xdr:colOff>
      <xdr:row>95</xdr:row>
      <xdr:rowOff>66120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25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82647</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2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47414</xdr:rowOff>
    </xdr:from>
    <xdr:to>
      <xdr:col>6</xdr:col>
      <xdr:colOff>38100</xdr:colOff>
      <xdr:row>96</xdr:row>
      <xdr:rowOff>149014</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50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165541</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28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72898</xdr:rowOff>
    </xdr:from>
    <xdr:to>
      <xdr:col>24</xdr:col>
      <xdr:colOff>114300</xdr:colOff>
      <xdr:row>97</xdr:row>
      <xdr:rowOff>3048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53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159275</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47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160179</xdr:rowOff>
    </xdr:from>
    <xdr:to>
      <xdr:col>20</xdr:col>
      <xdr:colOff>38100</xdr:colOff>
      <xdr:row>97</xdr:row>
      <xdr:rowOff>90329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1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81456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71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95496</xdr:rowOff>
    </xdr:from>
    <xdr:to>
      <xdr:col>15</xdr:col>
      <xdr:colOff>101600</xdr:colOff>
      <xdr:row>98</xdr:row>
      <xdr:rowOff>25646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72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16773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81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146148</xdr:rowOff>
    </xdr:from>
    <xdr:to>
      <xdr:col>10</xdr:col>
      <xdr:colOff>165100</xdr:colOff>
      <xdr:row>97</xdr:row>
      <xdr:rowOff>76298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60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67425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69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53260</xdr:rowOff>
    </xdr:from>
    <xdr:to>
      <xdr:col>6</xdr:col>
      <xdr:colOff>38100</xdr:colOff>
      <xdr:row>98</xdr:row>
      <xdr:rowOff>154860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5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145987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4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79143</xdr:rowOff>
    </xdr:from>
    <xdr:to>
      <xdr:col>54</xdr:col>
      <xdr:colOff>189865</xdr:colOff>
      <xdr:row>38</xdr:row>
      <xdr:rowOff>113737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6079893"/>
          <a:ext cx="1270" cy="54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117564</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3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113737</xdr:rowOff>
    </xdr:from>
    <xdr:to>
      <xdr:col>55</xdr:col>
      <xdr:colOff>88900</xdr:colOff>
      <xdr:row>38</xdr:row>
      <xdr:rowOff>113737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2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25820</xdr:rowOff>
    </xdr:from>
    <xdr:ext cx="534377"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85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79143</xdr:rowOff>
    </xdr:from>
    <xdr:to>
      <xdr:col>55</xdr:col>
      <xdr:colOff>88900</xdr:colOff>
      <xdr:row>35</xdr:row>
      <xdr:rowOff>79143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07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144860</xdr:rowOff>
    </xdr:from>
    <xdr:to>
      <xdr:col>55</xdr:col>
      <xdr:colOff>0</xdr:colOff>
      <xdr:row>36</xdr:row>
      <xdr:rowOff>152393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6317060"/>
          <a:ext cx="838200" cy="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133654</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305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155227</xdr:rowOff>
    </xdr:from>
    <xdr:to>
      <xdr:col>55</xdr:col>
      <xdr:colOff>50800</xdr:colOff>
      <xdr:row>37</xdr:row>
      <xdr:rowOff>85377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32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152393</xdr:rowOff>
    </xdr:from>
    <xdr:to>
      <xdr:col>50</xdr:col>
      <xdr:colOff>114300</xdr:colOff>
      <xdr:row>37</xdr:row>
      <xdr:rowOff>10976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324593"/>
          <a:ext cx="889000" cy="3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146888</xdr:rowOff>
    </xdr:from>
    <xdr:to>
      <xdr:col>50</xdr:col>
      <xdr:colOff>165100</xdr:colOff>
      <xdr:row>37</xdr:row>
      <xdr:rowOff>77038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68165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41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10530</xdr:rowOff>
    </xdr:from>
    <xdr:to>
      <xdr:col>45</xdr:col>
      <xdr:colOff>177800</xdr:colOff>
      <xdr:row>37</xdr:row>
      <xdr:rowOff>10976</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6354180"/>
          <a:ext cx="889000" cy="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121808</xdr:rowOff>
    </xdr:from>
    <xdr:to>
      <xdr:col>46</xdr:col>
      <xdr:colOff>38100</xdr:colOff>
      <xdr:row>37</xdr:row>
      <xdr:rowOff>51958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68485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118451</xdr:rowOff>
    </xdr:from>
    <xdr:to>
      <xdr:col>41</xdr:col>
      <xdr:colOff>50800</xdr:colOff>
      <xdr:row>37</xdr:row>
      <xdr:rowOff>10530</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5261951"/>
          <a:ext cx="889000" cy="109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163424</xdr:rowOff>
    </xdr:from>
    <xdr:to>
      <xdr:col>41</xdr:col>
      <xdr:colOff>101600</xdr:colOff>
      <xdr:row>37</xdr:row>
      <xdr:rowOff>93574</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84701</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89292</xdr:rowOff>
    </xdr:from>
    <xdr:to>
      <xdr:col>36</xdr:col>
      <xdr:colOff>165100</xdr:colOff>
      <xdr:row>31</xdr:row>
      <xdr:rowOff>19442</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10569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94060</xdr:rowOff>
    </xdr:from>
    <xdr:to>
      <xdr:col>55</xdr:col>
      <xdr:colOff>50800</xdr:colOff>
      <xdr:row>37</xdr:row>
      <xdr:rowOff>24210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26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116937</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11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101593</xdr:rowOff>
    </xdr:from>
    <xdr:to>
      <xdr:col>50</xdr:col>
      <xdr:colOff>165100</xdr:colOff>
      <xdr:row>37</xdr:row>
      <xdr:rowOff>31743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27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48270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04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131626</xdr:rowOff>
    </xdr:from>
    <xdr:to>
      <xdr:col>46</xdr:col>
      <xdr:colOff>38100</xdr:colOff>
      <xdr:row>37</xdr:row>
      <xdr:rowOff>61776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30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52903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39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131180</xdr:rowOff>
    </xdr:from>
    <xdr:to>
      <xdr:col>41</xdr:col>
      <xdr:colOff>101600</xdr:colOff>
      <xdr:row>37</xdr:row>
      <xdr:rowOff>61330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30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77857</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607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67651</xdr:rowOff>
    </xdr:from>
    <xdr:to>
      <xdr:col>36</xdr:col>
      <xdr:colOff>165100</xdr:colOff>
      <xdr:row>30</xdr:row>
      <xdr:rowOff>169251</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521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14328</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4986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53224</xdr:rowOff>
    </xdr:from>
    <xdr:to>
      <xdr:col>54</xdr:col>
      <xdr:colOff>189865</xdr:colOff>
      <xdr:row>58</xdr:row>
      <xdr:rowOff>124286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797174"/>
          <a:ext cx="1270" cy="1271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128113</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0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124286</xdr:rowOff>
    </xdr:from>
    <xdr:to>
      <xdr:col>55</xdr:col>
      <xdr:colOff>88900</xdr:colOff>
      <xdr:row>58</xdr:row>
      <xdr:rowOff>124286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06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171351</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5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53224</xdr:rowOff>
    </xdr:from>
    <xdr:to>
      <xdr:col>55</xdr:col>
      <xdr:colOff>88900</xdr:colOff>
      <xdr:row>51</xdr:row>
      <xdr:rowOff>53224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79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44624</xdr:rowOff>
    </xdr:from>
    <xdr:to>
      <xdr:col>55</xdr:col>
      <xdr:colOff>0</xdr:colOff>
      <xdr:row>58</xdr:row>
      <xdr:rowOff>82833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9639300" y="9988724"/>
          <a:ext cx="838200" cy="3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97571</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52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74694</xdr:rowOff>
    </xdr:from>
    <xdr:to>
      <xdr:col>55</xdr:col>
      <xdr:colOff>50800</xdr:colOff>
      <xdr:row>57</xdr:row>
      <xdr:rowOff>4844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6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19772</xdr:rowOff>
    </xdr:from>
    <xdr:to>
      <xdr:col>50</xdr:col>
      <xdr:colOff>114300</xdr:colOff>
      <xdr:row>58</xdr:row>
      <xdr:rowOff>82833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8750300" y="9963872"/>
          <a:ext cx="889000" cy="6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159341</xdr:rowOff>
    </xdr:from>
    <xdr:to>
      <xdr:col>50</xdr:col>
      <xdr:colOff>165100</xdr:colOff>
      <xdr:row>57</xdr:row>
      <xdr:rowOff>89491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76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106018</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53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19772</xdr:rowOff>
    </xdr:from>
    <xdr:to>
      <xdr:col>45</xdr:col>
      <xdr:colOff>177800</xdr:colOff>
      <xdr:row>58</xdr:row>
      <xdr:rowOff>107533</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7861300" y="9963872"/>
          <a:ext cx="889000" cy="8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8280</xdr:rowOff>
    </xdr:from>
    <xdr:to>
      <xdr:col>46</xdr:col>
      <xdr:colOff>38100</xdr:colOff>
      <xdr:row>57</xdr:row>
      <xdr:rowOff>109880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7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126407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55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66385</xdr:rowOff>
    </xdr:from>
    <xdr:to>
      <xdr:col>41</xdr:col>
      <xdr:colOff>50800</xdr:colOff>
      <xdr:row>58</xdr:row>
      <xdr:rowOff>107533</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10010485"/>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142610</xdr:rowOff>
    </xdr:from>
    <xdr:to>
      <xdr:col>41</xdr:col>
      <xdr:colOff>101600</xdr:colOff>
      <xdr:row>57</xdr:row>
      <xdr:rowOff>72760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74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89287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51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135480</xdr:rowOff>
    </xdr:from>
    <xdr:to>
      <xdr:col>36</xdr:col>
      <xdr:colOff>165100</xdr:colOff>
      <xdr:row>57</xdr:row>
      <xdr:rowOff>65630</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73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82157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51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165274</xdr:rowOff>
    </xdr:from>
    <xdr:to>
      <xdr:col>55</xdr:col>
      <xdr:colOff>50800</xdr:colOff>
      <xdr:row>58</xdr:row>
      <xdr:rowOff>95424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93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80201</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85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32033</xdr:rowOff>
    </xdr:from>
    <xdr:to>
      <xdr:col>50</xdr:col>
      <xdr:colOff>165100</xdr:colOff>
      <xdr:row>58</xdr:row>
      <xdr:rowOff>133633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97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124760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1006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140422</xdr:rowOff>
    </xdr:from>
    <xdr:to>
      <xdr:col>46</xdr:col>
      <xdr:colOff>38100</xdr:colOff>
      <xdr:row>58</xdr:row>
      <xdr:rowOff>70572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91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61699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1000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56733</xdr:rowOff>
    </xdr:from>
    <xdr:to>
      <xdr:col>41</xdr:col>
      <xdr:colOff>101600</xdr:colOff>
      <xdr:row>58</xdr:row>
      <xdr:rowOff>158333</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1000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149460</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1009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15585</xdr:rowOff>
    </xdr:from>
    <xdr:to>
      <xdr:col>36</xdr:col>
      <xdr:colOff>165100</xdr:colOff>
      <xdr:row>58</xdr:row>
      <xdr:rowOff>117185</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95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108312</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1005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112192</xdr:rowOff>
    </xdr:from>
    <xdr:to>
      <xdr:col>54</xdr:col>
      <xdr:colOff>189865</xdr:colOff>
      <xdr:row>79</xdr:row>
      <xdr:rowOff>32144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285142"/>
          <a:ext cx="1270" cy="1291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35971</xdr:rowOff>
    </xdr:from>
    <xdr:ext cx="378565"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80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32144</xdr:rowOff>
    </xdr:from>
    <xdr:to>
      <xdr:col>55</xdr:col>
      <xdr:colOff>88900</xdr:colOff>
      <xdr:row>79</xdr:row>
      <xdr:rowOff>32144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7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58869</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206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112192</xdr:rowOff>
    </xdr:from>
    <xdr:to>
      <xdr:col>55</xdr:col>
      <xdr:colOff>88900</xdr:colOff>
      <xdr:row>71</xdr:row>
      <xdr:rowOff>112192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28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5741</xdr:rowOff>
    </xdr:from>
    <xdr:to>
      <xdr:col>55</xdr:col>
      <xdr:colOff>0</xdr:colOff>
      <xdr:row>79</xdr:row>
      <xdr:rowOff>29248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550291"/>
          <a:ext cx="838200" cy="2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42321</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0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19444</xdr:rowOff>
    </xdr:from>
    <xdr:to>
      <xdr:col>55</xdr:col>
      <xdr:colOff>50800</xdr:colOff>
      <xdr:row>77</xdr:row>
      <xdr:rowOff>121044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54166</xdr:rowOff>
    </xdr:from>
    <xdr:to>
      <xdr:col>50</xdr:col>
      <xdr:colOff>114300</xdr:colOff>
      <xdr:row>79</xdr:row>
      <xdr:rowOff>29248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3255816"/>
          <a:ext cx="889000" cy="31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63221</xdr:rowOff>
    </xdr:from>
    <xdr:to>
      <xdr:col>50</xdr:col>
      <xdr:colOff>165100</xdr:colOff>
      <xdr:row>77</xdr:row>
      <xdr:rowOff>164821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9898</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04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54166</xdr:rowOff>
    </xdr:from>
    <xdr:to>
      <xdr:col>45</xdr:col>
      <xdr:colOff>177800</xdr:colOff>
      <xdr:row>78</xdr:row>
      <xdr:rowOff>100837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3255816"/>
          <a:ext cx="889000" cy="21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78918</xdr:rowOff>
    </xdr:from>
    <xdr:to>
      <xdr:col>46</xdr:col>
      <xdr:colOff>38100</xdr:colOff>
      <xdr:row>78</xdr:row>
      <xdr:rowOff>9068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195</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3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978</xdr:rowOff>
    </xdr:from>
    <xdr:to>
      <xdr:col>41</xdr:col>
      <xdr:colOff>50800</xdr:colOff>
      <xdr:row>78</xdr:row>
      <xdr:rowOff>100837</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374078"/>
          <a:ext cx="889000" cy="9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35370</xdr:rowOff>
    </xdr:from>
    <xdr:to>
      <xdr:col>41</xdr:col>
      <xdr:colOff>101600</xdr:colOff>
      <xdr:row>77</xdr:row>
      <xdr:rowOff>136970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153497</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26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117970</xdr:rowOff>
    </xdr:from>
    <xdr:to>
      <xdr:col>36</xdr:col>
      <xdr:colOff>165100</xdr:colOff>
      <xdr:row>77</xdr:row>
      <xdr:rowOff>48120</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64647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9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126391</xdr:rowOff>
    </xdr:from>
    <xdr:to>
      <xdr:col>55</xdr:col>
      <xdr:colOff>50800</xdr:colOff>
      <xdr:row>79</xdr:row>
      <xdr:rowOff>56541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49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41318</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414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149898</xdr:rowOff>
    </xdr:from>
    <xdr:to>
      <xdr:col>50</xdr:col>
      <xdr:colOff>165100</xdr:colOff>
      <xdr:row>79</xdr:row>
      <xdr:rowOff>80048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52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71175</xdr:rowOff>
    </xdr:from>
    <xdr:ext cx="378565"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50017" y="13615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3366</xdr:rowOff>
    </xdr:from>
    <xdr:to>
      <xdr:col>46</xdr:col>
      <xdr:colOff>38100</xdr:colOff>
      <xdr:row>77</xdr:row>
      <xdr:rowOff>104966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2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121493</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298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50037</xdr:rowOff>
    </xdr:from>
    <xdr:to>
      <xdr:col>41</xdr:col>
      <xdr:colOff>101600</xdr:colOff>
      <xdr:row>78</xdr:row>
      <xdr:rowOff>151637</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4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142764</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51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121628</xdr:rowOff>
    </xdr:from>
    <xdr:to>
      <xdr:col>36</xdr:col>
      <xdr:colOff>165100</xdr:colOff>
      <xdr:row>78</xdr:row>
      <xdr:rowOff>51778</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32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42905</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37428" y="1341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58826</xdr:rowOff>
    </xdr:from>
    <xdr:to>
      <xdr:col>54</xdr:col>
      <xdr:colOff>189865</xdr:colOff>
      <xdr:row>98</xdr:row>
      <xdr:rowOff>139267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660776"/>
          <a:ext cx="1270" cy="1280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143094</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694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139267</xdr:rowOff>
    </xdr:from>
    <xdr:to>
      <xdr:col>55</xdr:col>
      <xdr:colOff>88900</xdr:colOff>
      <xdr:row>98</xdr:row>
      <xdr:rowOff>139267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94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xdr:rowOff>
    </xdr:from>
    <xdr:ext cx="599010"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4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58826</xdr:rowOff>
    </xdr:from>
    <xdr:to>
      <xdr:col>55</xdr:col>
      <xdr:colOff>88900</xdr:colOff>
      <xdr:row>91</xdr:row>
      <xdr:rowOff>58826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66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169114</xdr:rowOff>
    </xdr:from>
    <xdr:to>
      <xdr:col>55</xdr:col>
      <xdr:colOff>0</xdr:colOff>
      <xdr:row>98</xdr:row>
      <xdr:rowOff>27660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9639300" y="16799764"/>
          <a:ext cx="838200" cy="2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149813</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437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126936</xdr:rowOff>
    </xdr:from>
    <xdr:to>
      <xdr:col>55</xdr:col>
      <xdr:colOff>50800</xdr:colOff>
      <xdr:row>97</xdr:row>
      <xdr:rowOff>57086</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58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27660</xdr:rowOff>
    </xdr:from>
    <xdr:to>
      <xdr:col>50</xdr:col>
      <xdr:colOff>114300</xdr:colOff>
      <xdr:row>98</xdr:row>
      <xdr:rowOff>69635</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8750300" y="16829760"/>
          <a:ext cx="889000" cy="4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37351</xdr:rowOff>
    </xdr:from>
    <xdr:to>
      <xdr:col>50</xdr:col>
      <xdr:colOff>165100</xdr:colOff>
      <xdr:row>97</xdr:row>
      <xdr:rowOff>138951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6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155478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44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69635</xdr:rowOff>
    </xdr:from>
    <xdr:to>
      <xdr:col>45</xdr:col>
      <xdr:colOff>177800</xdr:colOff>
      <xdr:row>98</xdr:row>
      <xdr:rowOff>100546</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871735"/>
          <a:ext cx="889000" cy="3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54166</xdr:rowOff>
    </xdr:from>
    <xdr:to>
      <xdr:col>46</xdr:col>
      <xdr:colOff>38100</xdr:colOff>
      <xdr:row>97</xdr:row>
      <xdr:rowOff>155766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6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4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81166</xdr:rowOff>
    </xdr:from>
    <xdr:to>
      <xdr:col>41</xdr:col>
      <xdr:colOff>50800</xdr:colOff>
      <xdr:row>98</xdr:row>
      <xdr:rowOff>100546</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6972300" y="16883266"/>
          <a:ext cx="889000" cy="1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22644</xdr:rowOff>
    </xdr:from>
    <xdr:to>
      <xdr:col>41</xdr:col>
      <xdr:colOff>101600</xdr:colOff>
      <xdr:row>97</xdr:row>
      <xdr:rowOff>124244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65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140771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42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47980</xdr:rowOff>
    </xdr:from>
    <xdr:to>
      <xdr:col>36</xdr:col>
      <xdr:colOff>165100</xdr:colOff>
      <xdr:row>97</xdr:row>
      <xdr:rowOff>149580</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67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166107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45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118314</xdr:rowOff>
    </xdr:from>
    <xdr:to>
      <xdr:col>55</xdr:col>
      <xdr:colOff>50800</xdr:colOff>
      <xdr:row>98</xdr:row>
      <xdr:rowOff>48464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74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96741</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72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148310</xdr:rowOff>
    </xdr:from>
    <xdr:to>
      <xdr:col>50</xdr:col>
      <xdr:colOff>165100</xdr:colOff>
      <xdr:row>98</xdr:row>
      <xdr:rowOff>78460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77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69587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87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18835</xdr:rowOff>
    </xdr:from>
    <xdr:to>
      <xdr:col>46</xdr:col>
      <xdr:colOff>38100</xdr:colOff>
      <xdr:row>98</xdr:row>
      <xdr:rowOff>120435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8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111562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91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49746</xdr:rowOff>
    </xdr:from>
    <xdr:to>
      <xdr:col>41</xdr:col>
      <xdr:colOff>101600</xdr:colOff>
      <xdr:row>98</xdr:row>
      <xdr:rowOff>151346</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85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142473</xdr:rowOff>
    </xdr:from>
    <xdr:ext cx="469744"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626428" y="1694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30366</xdr:rowOff>
    </xdr:from>
    <xdr:to>
      <xdr:col>36</xdr:col>
      <xdr:colOff>165100</xdr:colOff>
      <xdr:row>98</xdr:row>
      <xdr:rowOff>131966</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8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123093</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92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20371</xdr:rowOff>
    </xdr:from>
    <xdr:to>
      <xdr:col>85</xdr:col>
      <xdr:colOff>126364</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163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138498</xdr:rowOff>
    </xdr:from>
    <xdr:ext cx="469744"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493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20371</xdr:rowOff>
    </xdr:from>
    <xdr:to>
      <xdr:col>86</xdr:col>
      <xdr:colOff>25400</xdr:colOff>
      <xdr:row>30</xdr:row>
      <xdr:rowOff>20371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163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60604</xdr:rowOff>
    </xdr:from>
    <xdr:to>
      <xdr:col>85</xdr:col>
      <xdr:colOff>127000</xdr:colOff>
      <xdr:row>38</xdr:row>
      <xdr:rowOff>124384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575704"/>
          <a:ext cx="838200" cy="6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7764</xdr:rowOff>
    </xdr:from>
    <xdr:ext cx="378565"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156337</xdr:rowOff>
    </xdr:from>
    <xdr:to>
      <xdr:col>85</xdr:col>
      <xdr:colOff>177800</xdr:colOff>
      <xdr:row>38</xdr:row>
      <xdr:rowOff>86487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148158</xdr:rowOff>
    </xdr:from>
    <xdr:to>
      <xdr:col>81</xdr:col>
      <xdr:colOff>50800</xdr:colOff>
      <xdr:row>38</xdr:row>
      <xdr:rowOff>60604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320358"/>
          <a:ext cx="889000" cy="25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9119</xdr:rowOff>
    </xdr:from>
    <xdr:to>
      <xdr:col>81</xdr:col>
      <xdr:colOff>101600</xdr:colOff>
      <xdr:row>38</xdr:row>
      <xdr:rowOff>110719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127245</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2017" y="6299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148158</xdr:rowOff>
    </xdr:from>
    <xdr:to>
      <xdr:col>76</xdr:col>
      <xdr:colOff>114300</xdr:colOff>
      <xdr:row>38</xdr:row>
      <xdr:rowOff>99238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3703300" y="6320358"/>
          <a:ext cx="889000" cy="29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52553</xdr:rowOff>
    </xdr:from>
    <xdr:to>
      <xdr:col>76</xdr:col>
      <xdr:colOff>165100</xdr:colOff>
      <xdr:row>38</xdr:row>
      <xdr:rowOff>154153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145280</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660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120955</xdr:rowOff>
    </xdr:from>
    <xdr:to>
      <xdr:col>71</xdr:col>
      <xdr:colOff>177800</xdr:colOff>
      <xdr:row>38</xdr:row>
      <xdr:rowOff>99238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293155"/>
          <a:ext cx="889000" cy="32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60096</xdr:rowOff>
    </xdr:from>
    <xdr:to>
      <xdr:col>72</xdr:col>
      <xdr:colOff>38100</xdr:colOff>
      <xdr:row>38</xdr:row>
      <xdr:rowOff>161696</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152823</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4017" y="6667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5004</xdr:rowOff>
    </xdr:from>
    <xdr:to>
      <xdr:col>67</xdr:col>
      <xdr:colOff>101600</xdr:colOff>
      <xdr:row>38</xdr:row>
      <xdr:rowOff>106604</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97731</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5017" y="6612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73584</xdr:rowOff>
    </xdr:from>
    <xdr:to>
      <xdr:col>85</xdr:col>
      <xdr:colOff>177800</xdr:colOff>
      <xdr:row>39</xdr:row>
      <xdr:rowOff>3734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58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159961</xdr:rowOff>
    </xdr:from>
    <xdr:ext cx="313932"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5036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9804</xdr:rowOff>
    </xdr:from>
    <xdr:to>
      <xdr:col>81</xdr:col>
      <xdr:colOff>101600</xdr:colOff>
      <xdr:row>38</xdr:row>
      <xdr:rowOff>111404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52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102531</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92017" y="6617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97358</xdr:rowOff>
    </xdr:from>
    <xdr:to>
      <xdr:col>76</xdr:col>
      <xdr:colOff>165100</xdr:colOff>
      <xdr:row>37</xdr:row>
      <xdr:rowOff>27508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26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44035</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357428" y="6044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48438</xdr:rowOff>
    </xdr:from>
    <xdr:to>
      <xdr:col>72</xdr:col>
      <xdr:colOff>38100</xdr:colOff>
      <xdr:row>38</xdr:row>
      <xdr:rowOff>150038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56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166565</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14017" y="6338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70155</xdr:rowOff>
    </xdr:from>
    <xdr:to>
      <xdr:col>67</xdr:col>
      <xdr:colOff>101600</xdr:colOff>
      <xdr:row>37</xdr:row>
      <xdr:rowOff>305</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2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16832</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579428" y="601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144025</xdr:rowOff>
    </xdr:from>
    <xdr:to>
      <xdr:col>85</xdr:col>
      <xdr:colOff>126364</xdr:colOff>
      <xdr:row>78</xdr:row>
      <xdr:rowOff>51555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145525"/>
          <a:ext cx="1269" cy="1279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55382</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2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51555</xdr:rowOff>
    </xdr:from>
    <xdr:to>
      <xdr:col>86</xdr:col>
      <xdr:colOff>25400</xdr:colOff>
      <xdr:row>78</xdr:row>
      <xdr:rowOff>51555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2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90702</xdr:rowOff>
    </xdr:from>
    <xdr:ext cx="534377"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92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144025</xdr:rowOff>
    </xdr:from>
    <xdr:to>
      <xdr:col>86</xdr:col>
      <xdr:colOff>25400</xdr:colOff>
      <xdr:row>70</xdr:row>
      <xdr:rowOff>144025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14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20332</xdr:rowOff>
    </xdr:from>
    <xdr:to>
      <xdr:col>85</xdr:col>
      <xdr:colOff>127000</xdr:colOff>
      <xdr:row>77</xdr:row>
      <xdr:rowOff>29514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221982"/>
          <a:ext cx="838200" cy="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22585</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8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171159</xdr:rowOff>
    </xdr:from>
    <xdr:to>
      <xdr:col>85</xdr:col>
      <xdr:colOff>177800</xdr:colOff>
      <xdr:row>76</xdr:row>
      <xdr:rowOff>101309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29514</xdr:rowOff>
    </xdr:from>
    <xdr:to>
      <xdr:col>81</xdr:col>
      <xdr:colOff>50800</xdr:colOff>
      <xdr:row>77</xdr:row>
      <xdr:rowOff>45117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231164"/>
          <a:ext cx="889000" cy="1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163500</xdr:rowOff>
    </xdr:from>
    <xdr:to>
      <xdr:col>81</xdr:col>
      <xdr:colOff>101600</xdr:colOff>
      <xdr:row>76</xdr:row>
      <xdr:rowOff>93650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110177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79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45117</xdr:rowOff>
    </xdr:from>
    <xdr:to>
      <xdr:col>76</xdr:col>
      <xdr:colOff>114300</xdr:colOff>
      <xdr:row>77</xdr:row>
      <xdr:rowOff>71482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246767"/>
          <a:ext cx="889000" cy="2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2890</xdr:rowOff>
    </xdr:from>
    <xdr:to>
      <xdr:col>76</xdr:col>
      <xdr:colOff>165100</xdr:colOff>
      <xdr:row>76</xdr:row>
      <xdr:rowOff>104490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121016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71482</xdr:rowOff>
    </xdr:from>
    <xdr:to>
      <xdr:col>71</xdr:col>
      <xdr:colOff>177800</xdr:colOff>
      <xdr:row>77</xdr:row>
      <xdr:rowOff>71596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273132"/>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165443</xdr:rowOff>
    </xdr:from>
    <xdr:to>
      <xdr:col>72</xdr:col>
      <xdr:colOff>38100</xdr:colOff>
      <xdr:row>76</xdr:row>
      <xdr:rowOff>95593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112120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1212</xdr:rowOff>
    </xdr:from>
    <xdr:to>
      <xdr:col>67</xdr:col>
      <xdr:colOff>101600</xdr:colOff>
      <xdr:row>76</xdr:row>
      <xdr:rowOff>102812</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119340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140982</xdr:rowOff>
    </xdr:from>
    <xdr:to>
      <xdr:col>85</xdr:col>
      <xdr:colOff>177800</xdr:colOff>
      <xdr:row>77</xdr:row>
      <xdr:rowOff>71132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17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119409</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14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150164</xdr:rowOff>
    </xdr:from>
    <xdr:to>
      <xdr:col>81</xdr:col>
      <xdr:colOff>101600</xdr:colOff>
      <xdr:row>77</xdr:row>
      <xdr:rowOff>80314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18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71441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27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165767</xdr:rowOff>
    </xdr:from>
    <xdr:to>
      <xdr:col>76</xdr:col>
      <xdr:colOff>165100</xdr:colOff>
      <xdr:row>77</xdr:row>
      <xdr:rowOff>95917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19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87044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28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20682</xdr:rowOff>
    </xdr:from>
    <xdr:to>
      <xdr:col>72</xdr:col>
      <xdr:colOff>38100</xdr:colOff>
      <xdr:row>77</xdr:row>
      <xdr:rowOff>122282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22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113409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31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20796</xdr:rowOff>
    </xdr:from>
    <xdr:to>
      <xdr:col>67</xdr:col>
      <xdr:colOff>101600</xdr:colOff>
      <xdr:row>77</xdr:row>
      <xdr:rowOff>122396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22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113523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31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26674</xdr:rowOff>
    </xdr:from>
    <xdr:to>
      <xdr:col>85</xdr:col>
      <xdr:colOff>126364</xdr:colOff>
      <xdr:row>99</xdr:row>
      <xdr:rowOff>52898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628624"/>
          <a:ext cx="1269" cy="139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56725</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3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52898</xdr:rowOff>
    </xdr:from>
    <xdr:to>
      <xdr:col>86</xdr:col>
      <xdr:colOff>25400</xdr:colOff>
      <xdr:row>99</xdr:row>
      <xdr:rowOff>52898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2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144801</xdr:rowOff>
    </xdr:from>
    <xdr:ext cx="534377"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4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26674</xdr:rowOff>
    </xdr:from>
    <xdr:to>
      <xdr:col>86</xdr:col>
      <xdr:colOff>25400</xdr:colOff>
      <xdr:row>91</xdr:row>
      <xdr:rowOff>26674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62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125102</xdr:rowOff>
    </xdr:from>
    <xdr:to>
      <xdr:col>85</xdr:col>
      <xdr:colOff>127000</xdr:colOff>
      <xdr:row>97</xdr:row>
      <xdr:rowOff>140940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755752"/>
          <a:ext cx="838200" cy="1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37613</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496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14736</xdr:rowOff>
    </xdr:from>
    <xdr:to>
      <xdr:col>85</xdr:col>
      <xdr:colOff>177800</xdr:colOff>
      <xdr:row>97</xdr:row>
      <xdr:rowOff>116336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64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64621</xdr:rowOff>
    </xdr:from>
    <xdr:to>
      <xdr:col>81</xdr:col>
      <xdr:colOff>50800</xdr:colOff>
      <xdr:row>97</xdr:row>
      <xdr:rowOff>125102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592300" y="16523821"/>
          <a:ext cx="889000" cy="23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141870</xdr:rowOff>
    </xdr:from>
    <xdr:to>
      <xdr:col>81</xdr:col>
      <xdr:colOff>101600</xdr:colOff>
      <xdr:row>97</xdr:row>
      <xdr:rowOff>72020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88547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37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64621</xdr:rowOff>
    </xdr:from>
    <xdr:to>
      <xdr:col>76</xdr:col>
      <xdr:colOff>114300</xdr:colOff>
      <xdr:row>96</xdr:row>
      <xdr:rowOff>157890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523821"/>
          <a:ext cx="889000" cy="9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97521</xdr:rowOff>
    </xdr:from>
    <xdr:to>
      <xdr:col>76</xdr:col>
      <xdr:colOff>165100</xdr:colOff>
      <xdr:row>97</xdr:row>
      <xdr:rowOff>27671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18798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64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157890</xdr:rowOff>
    </xdr:from>
    <xdr:to>
      <xdr:col>71</xdr:col>
      <xdr:colOff>177800</xdr:colOff>
      <xdr:row>97</xdr:row>
      <xdr:rowOff>72752</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617090"/>
          <a:ext cx="889000" cy="8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23651</xdr:rowOff>
    </xdr:from>
    <xdr:to>
      <xdr:col>72</xdr:col>
      <xdr:colOff>38100</xdr:colOff>
      <xdr:row>96</xdr:row>
      <xdr:rowOff>125251</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141778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104347</xdr:rowOff>
    </xdr:from>
    <xdr:to>
      <xdr:col>67</xdr:col>
      <xdr:colOff>101600</xdr:colOff>
      <xdr:row>98</xdr:row>
      <xdr:rowOff>34497</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25624</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82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90140</xdr:rowOff>
    </xdr:from>
    <xdr:to>
      <xdr:col>85</xdr:col>
      <xdr:colOff>177800</xdr:colOff>
      <xdr:row>98</xdr:row>
      <xdr:rowOff>20290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7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68567</xdr:rowOff>
    </xdr:from>
    <xdr:ext cx="469744"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699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74302</xdr:rowOff>
    </xdr:from>
    <xdr:to>
      <xdr:col>81</xdr:col>
      <xdr:colOff>101600</xdr:colOff>
      <xdr:row>98</xdr:row>
      <xdr:rowOff>4452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70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167029</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46428" y="1679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13821</xdr:rowOff>
    </xdr:from>
    <xdr:to>
      <xdr:col>76</xdr:col>
      <xdr:colOff>165100</xdr:colOff>
      <xdr:row>96</xdr:row>
      <xdr:rowOff>115421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47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131948</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24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107090</xdr:rowOff>
    </xdr:from>
    <xdr:to>
      <xdr:col>72</xdr:col>
      <xdr:colOff>38100</xdr:colOff>
      <xdr:row>97</xdr:row>
      <xdr:rowOff>37240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56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28367</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665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21952</xdr:rowOff>
    </xdr:from>
    <xdr:to>
      <xdr:col>67</xdr:col>
      <xdr:colOff>101600</xdr:colOff>
      <xdr:row>97</xdr:row>
      <xdr:rowOff>123552</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65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140079</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47111" y="1642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36504</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351454"/>
          <a:ext cx="1269" cy="143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154631</xdr:rowOff>
    </xdr:from>
    <xdr:ext cx="469744"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512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36504</xdr:rowOff>
    </xdr:from>
    <xdr:to>
      <xdr:col>116</xdr:col>
      <xdr:colOff>152400</xdr:colOff>
      <xdr:row>31</xdr:row>
      <xdr:rowOff>36504</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35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18869</xdr:rowOff>
    </xdr:from>
    <xdr:to>
      <xdr:col>116</xdr:col>
      <xdr:colOff>63500</xdr:colOff>
      <xdr:row>39</xdr:row>
      <xdr:rowOff>59200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1323300" y="6705419"/>
          <a:ext cx="838200" cy="4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114880</xdr:rowOff>
    </xdr:from>
    <xdr:ext cx="378565"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4585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92002</xdr:rowOff>
    </xdr:from>
    <xdr:to>
      <xdr:col>116</xdr:col>
      <xdr:colOff>114300</xdr:colOff>
      <xdr:row>39</xdr:row>
      <xdr:rowOff>22152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60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57567</xdr:rowOff>
    </xdr:from>
    <xdr:to>
      <xdr:col>111</xdr:col>
      <xdr:colOff>177800</xdr:colOff>
      <xdr:row>39</xdr:row>
      <xdr:rowOff>59200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0434300" y="674411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102126</xdr:rowOff>
    </xdr:from>
    <xdr:to>
      <xdr:col>112</xdr:col>
      <xdr:colOff>38100</xdr:colOff>
      <xdr:row>39</xdr:row>
      <xdr:rowOff>32276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6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48803</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4017" y="6392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57567</xdr:rowOff>
    </xdr:from>
    <xdr:to>
      <xdr:col>107</xdr:col>
      <xdr:colOff>50800</xdr:colOff>
      <xdr:row>39</xdr:row>
      <xdr:rowOff>57894</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9545300" y="6744117"/>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82695</xdr:rowOff>
    </xdr:from>
    <xdr:to>
      <xdr:col>107</xdr:col>
      <xdr:colOff>101600</xdr:colOff>
      <xdr:row>39</xdr:row>
      <xdr:rowOff>12845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5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29372</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5017" y="6373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14460</xdr:rowOff>
    </xdr:from>
    <xdr:to>
      <xdr:col>102</xdr:col>
      <xdr:colOff>114300</xdr:colOff>
      <xdr:row>39</xdr:row>
      <xdr:rowOff>57894</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656300" y="670101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19575</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6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40077</xdr:rowOff>
    </xdr:from>
    <xdr:to>
      <xdr:col>98</xdr:col>
      <xdr:colOff>38100</xdr:colOff>
      <xdr:row>38</xdr:row>
      <xdr:rowOff>141677</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55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158204</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33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139519</xdr:rowOff>
    </xdr:from>
    <xdr:to>
      <xdr:col>116</xdr:col>
      <xdr:colOff>114300</xdr:colOff>
      <xdr:row>39</xdr:row>
      <xdr:rowOff>69669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665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70430</xdr:rowOff>
    </xdr:from>
    <xdr:ext cx="378565"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6585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8400</xdr:rowOff>
    </xdr:from>
    <xdr:to>
      <xdr:col>112</xdr:col>
      <xdr:colOff>38100</xdr:colOff>
      <xdr:row>39</xdr:row>
      <xdr:rowOff>110000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669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101127</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34017" y="6787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6767</xdr:rowOff>
    </xdr:from>
    <xdr:to>
      <xdr:col>107</xdr:col>
      <xdr:colOff>101600</xdr:colOff>
      <xdr:row>39</xdr:row>
      <xdr:rowOff>108367</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669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99494</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245017" y="6786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7094</xdr:rowOff>
    </xdr:from>
    <xdr:to>
      <xdr:col>102</xdr:col>
      <xdr:colOff>165100</xdr:colOff>
      <xdr:row>39</xdr:row>
      <xdr:rowOff>108694</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669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99821</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356017" y="6786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135110</xdr:rowOff>
    </xdr:from>
    <xdr:to>
      <xdr:col>98</xdr:col>
      <xdr:colOff>38100</xdr:colOff>
      <xdr:row>39</xdr:row>
      <xdr:rowOff>65260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665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56387</xdr:rowOff>
    </xdr:from>
    <xdr:ext cx="378565"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467017" y="6742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110853</xdr:rowOff>
    </xdr:from>
    <xdr:to>
      <xdr:col>116</xdr:col>
      <xdr:colOff>62864</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683353"/>
          <a:ext cx="1269" cy="15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57530</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4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110853</xdr:rowOff>
    </xdr:from>
    <xdr:to>
      <xdr:col>116</xdr:col>
      <xdr:colOff>152400</xdr:colOff>
      <xdr:row>50</xdr:row>
      <xdr:rowOff>110853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683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21317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793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169890</xdr:rowOff>
    </xdr:from>
    <xdr:to>
      <xdr:col>116</xdr:col>
      <xdr:colOff>114300</xdr:colOff>
      <xdr:row>58</xdr:row>
      <xdr:rowOff>100040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4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169019</xdr:rowOff>
    </xdr:from>
    <xdr:to>
      <xdr:col>112</xdr:col>
      <xdr:colOff>38100</xdr:colOff>
      <xdr:row>58</xdr:row>
      <xdr:rowOff>99169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115696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1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170216</xdr:rowOff>
    </xdr:from>
    <xdr:to>
      <xdr:col>107</xdr:col>
      <xdr:colOff>101600</xdr:colOff>
      <xdr:row>58</xdr:row>
      <xdr:rowOff>100366</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116893</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147356</xdr:rowOff>
    </xdr:from>
    <xdr:to>
      <xdr:col>102</xdr:col>
      <xdr:colOff>165100</xdr:colOff>
      <xdr:row>58</xdr:row>
      <xdr:rowOff>77506</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94033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125258</xdr:rowOff>
    </xdr:from>
    <xdr:to>
      <xdr:col>98</xdr:col>
      <xdr:colOff>38100</xdr:colOff>
      <xdr:row>58</xdr:row>
      <xdr:rowOff>55408</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71935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a:extLst>
            <a:ext uri="{FF2B5EF4-FFF2-40B4-BE49-F238E27FC236}">
              <a16:creationId xmlns:a16="http://schemas.microsoft.com/office/drawing/2014/main" id="{00000000-0008-0000-0600-00005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61885</xdr:rowOff>
    </xdr:from>
    <xdr:to>
      <xdr:col>116</xdr:col>
      <xdr:colOff>62864</xdr:colOff>
      <xdr:row>77</xdr:row>
      <xdr:rowOff>79304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2159595" y="12063385"/>
          <a:ext cx="1269" cy="121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83131</xdr:rowOff>
    </xdr:from>
    <xdr:ext cx="534377" cy="259045"/>
    <xdr:sp macro="" textlink="">
      <xdr:nvSpPr>
        <xdr:cNvPr id="860" name="繰出金最小値テキスト">
          <a:extLst>
            <a:ext uri="{FF2B5EF4-FFF2-40B4-BE49-F238E27FC236}">
              <a16:creationId xmlns:a16="http://schemas.microsoft.com/office/drawing/2014/main" id="{00000000-0008-0000-0600-00005C030000}"/>
            </a:ext>
          </a:extLst>
        </xdr:cNvPr>
        <xdr:cNvSpPr txBox="1"/>
      </xdr:nvSpPr>
      <xdr:spPr>
        <a:xfrm>
          <a:off x="22212300" y="132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79304</xdr:rowOff>
    </xdr:from>
    <xdr:to>
      <xdr:col>116</xdr:col>
      <xdr:colOff>152400</xdr:colOff>
      <xdr:row>77</xdr:row>
      <xdr:rowOff>79304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328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8562</xdr:rowOff>
    </xdr:from>
    <xdr:ext cx="534377" cy="259045"/>
    <xdr:sp macro="" textlink="">
      <xdr:nvSpPr>
        <xdr:cNvPr id="862" name="繰出金最大値テキスト">
          <a:extLst>
            <a:ext uri="{FF2B5EF4-FFF2-40B4-BE49-F238E27FC236}">
              <a16:creationId xmlns:a16="http://schemas.microsoft.com/office/drawing/2014/main" id="{00000000-0008-0000-0600-00005E030000}"/>
            </a:ext>
          </a:extLst>
        </xdr:cNvPr>
        <xdr:cNvSpPr txBox="1"/>
      </xdr:nvSpPr>
      <xdr:spPr>
        <a:xfrm>
          <a:off x="22212300" y="1183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61885</xdr:rowOff>
    </xdr:from>
    <xdr:to>
      <xdr:col>116</xdr:col>
      <xdr:colOff>152400</xdr:colOff>
      <xdr:row>70</xdr:row>
      <xdr:rowOff>61885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20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125664</xdr:rowOff>
    </xdr:from>
    <xdr:to>
      <xdr:col>116</xdr:col>
      <xdr:colOff>63500</xdr:colOff>
      <xdr:row>73</xdr:row>
      <xdr:rowOff>128132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1323300" y="12641514"/>
          <a:ext cx="838200" cy="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122145</xdr:rowOff>
    </xdr:from>
    <xdr:ext cx="534377" cy="259045"/>
    <xdr:sp macro="" textlink="">
      <xdr:nvSpPr>
        <xdr:cNvPr id="865" name="繰出金平均値テキスト">
          <a:extLst>
            <a:ext uri="{FF2B5EF4-FFF2-40B4-BE49-F238E27FC236}">
              <a16:creationId xmlns:a16="http://schemas.microsoft.com/office/drawing/2014/main" id="{00000000-0008-0000-0600-000061030000}"/>
            </a:ext>
          </a:extLst>
        </xdr:cNvPr>
        <xdr:cNvSpPr txBox="1"/>
      </xdr:nvSpPr>
      <xdr:spPr>
        <a:xfrm>
          <a:off x="22212300" y="12637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143718</xdr:rowOff>
    </xdr:from>
    <xdr:to>
      <xdr:col>116</xdr:col>
      <xdr:colOff>114300</xdr:colOff>
      <xdr:row>74</xdr:row>
      <xdr:rowOff>73868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2110700" y="126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125664</xdr:rowOff>
    </xdr:from>
    <xdr:to>
      <xdr:col>111</xdr:col>
      <xdr:colOff>177800</xdr:colOff>
      <xdr:row>74</xdr:row>
      <xdr:rowOff>144638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0434300" y="12641514"/>
          <a:ext cx="889000" cy="19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169687</xdr:rowOff>
    </xdr:from>
    <xdr:to>
      <xdr:col>112</xdr:col>
      <xdr:colOff>38100</xdr:colOff>
      <xdr:row>74</xdr:row>
      <xdr:rowOff>99837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12725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90964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77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144638</xdr:rowOff>
    </xdr:from>
    <xdr:to>
      <xdr:col>107</xdr:col>
      <xdr:colOff>50800</xdr:colOff>
      <xdr:row>75</xdr:row>
      <xdr:rowOff>62022</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9545300" y="12831938"/>
          <a:ext cx="889000" cy="8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103210</xdr:rowOff>
    </xdr:from>
    <xdr:to>
      <xdr:col>107</xdr:col>
      <xdr:colOff>101600</xdr:colOff>
      <xdr:row>75</xdr:row>
      <xdr:rowOff>33360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0383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24487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62022</xdr:rowOff>
    </xdr:from>
    <xdr:to>
      <xdr:col>102</xdr:col>
      <xdr:colOff>114300</xdr:colOff>
      <xdr:row>76</xdr:row>
      <xdr:rowOff>29104</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18656300" y="12920772"/>
          <a:ext cx="889000" cy="13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171287</xdr:rowOff>
    </xdr:from>
    <xdr:to>
      <xdr:col>102</xdr:col>
      <xdr:colOff>165100</xdr:colOff>
      <xdr:row>75</xdr:row>
      <xdr:rowOff>101437</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9494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117964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63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8021</xdr:rowOff>
    </xdr:from>
    <xdr:to>
      <xdr:col>98</xdr:col>
      <xdr:colOff>38100</xdr:colOff>
      <xdr:row>75</xdr:row>
      <xdr:rowOff>109621</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8605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126148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77332</xdr:rowOff>
    </xdr:from>
    <xdr:to>
      <xdr:col>116</xdr:col>
      <xdr:colOff>114300</xdr:colOff>
      <xdr:row>74</xdr:row>
      <xdr:rowOff>7482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2110700" y="1259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100209</xdr:rowOff>
    </xdr:from>
    <xdr:ext cx="534377" cy="259045"/>
    <xdr:sp macro="" textlink="">
      <xdr:nvSpPr>
        <xdr:cNvPr id="884" name="繰出金該当値テキスト">
          <a:extLst>
            <a:ext uri="{FF2B5EF4-FFF2-40B4-BE49-F238E27FC236}">
              <a16:creationId xmlns:a16="http://schemas.microsoft.com/office/drawing/2014/main" id="{00000000-0008-0000-0600-000074030000}"/>
            </a:ext>
          </a:extLst>
        </xdr:cNvPr>
        <xdr:cNvSpPr txBox="1"/>
      </xdr:nvSpPr>
      <xdr:spPr>
        <a:xfrm>
          <a:off x="22212300" y="1244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74864</xdr:rowOff>
    </xdr:from>
    <xdr:to>
      <xdr:col>112</xdr:col>
      <xdr:colOff>38100</xdr:colOff>
      <xdr:row>74</xdr:row>
      <xdr:rowOff>5014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1272500" y="1259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21541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056111" y="1236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93838</xdr:rowOff>
    </xdr:from>
    <xdr:to>
      <xdr:col>107</xdr:col>
      <xdr:colOff>101600</xdr:colOff>
      <xdr:row>75</xdr:row>
      <xdr:rowOff>23988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0383500" y="127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40515</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167111" y="1255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11222</xdr:rowOff>
    </xdr:from>
    <xdr:to>
      <xdr:col>102</xdr:col>
      <xdr:colOff>165100</xdr:colOff>
      <xdr:row>75</xdr:row>
      <xdr:rowOff>112822</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9494500" y="1286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103949</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278111" y="1296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149754</xdr:rowOff>
    </xdr:from>
    <xdr:to>
      <xdr:col>98</xdr:col>
      <xdr:colOff>38100</xdr:colOff>
      <xdr:row>76</xdr:row>
      <xdr:rowOff>79904</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8605500" y="1300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71031</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389111" y="1310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住民一人当たりのコストについて前年度と比較すると、人件費が前年度</a:t>
          </a:r>
          <a:r>
            <a:rPr kumimoji="1" lang="en-US" altLang="ja-JP" sz="1300">
              <a:latin typeface="ＭＳ Ｐゴシック" panose="020B0600070205080204" pitchFamily="50" charset="-128"/>
              <a:ea typeface="ＭＳ Ｐゴシック" panose="020B0600070205080204" pitchFamily="50" charset="-128"/>
            </a:rPr>
            <a:t>54,644</a:t>
          </a:r>
          <a:r>
            <a:rPr kumimoji="1" lang="ja-JP" altLang="en-US" sz="1300">
              <a:latin typeface="ＭＳ Ｐゴシック" panose="020B0600070205080204" pitchFamily="50" charset="-128"/>
              <a:ea typeface="ＭＳ Ｐゴシック" panose="020B0600070205080204" pitchFamily="50" charset="-128"/>
            </a:rPr>
            <a:t>円に対し</a:t>
          </a:r>
          <a:r>
            <a:rPr kumimoji="1" lang="en-US" altLang="ja-JP" sz="1300">
              <a:latin typeface="ＭＳ Ｐゴシック" panose="020B0600070205080204" pitchFamily="50" charset="-128"/>
              <a:ea typeface="ＭＳ Ｐゴシック" panose="020B0600070205080204" pitchFamily="50" charset="-128"/>
            </a:rPr>
            <a:t>58,136</a:t>
          </a:r>
          <a:r>
            <a:rPr kumimoji="1" lang="ja-JP" altLang="en-US" sz="1300">
              <a:latin typeface="ＭＳ Ｐゴシック" panose="020B0600070205080204" pitchFamily="50" charset="-128"/>
              <a:ea typeface="ＭＳ Ｐゴシック" panose="020B0600070205080204" pitchFamily="50" charset="-128"/>
            </a:rPr>
            <a:t>円と前年度より</a:t>
          </a:r>
          <a:r>
            <a:rPr kumimoji="1" lang="en-US" altLang="ja-JP" sz="1300">
              <a:latin typeface="ＭＳ Ｐゴシック" panose="020B0600070205080204" pitchFamily="50" charset="-128"/>
              <a:ea typeface="ＭＳ Ｐゴシック" panose="020B0600070205080204" pitchFamily="50" charset="-128"/>
            </a:rPr>
            <a:t>3,492</a:t>
          </a:r>
          <a:r>
            <a:rPr kumimoji="1" lang="ja-JP" altLang="en-US" sz="1300">
              <a:latin typeface="ＭＳ Ｐゴシック" panose="020B0600070205080204" pitchFamily="50" charset="-128"/>
              <a:ea typeface="ＭＳ Ｐゴシック" panose="020B0600070205080204" pitchFamily="50" charset="-128"/>
            </a:rPr>
            <a:t>円の増加となっている。これは、職員人件費が増加したことによる。</a:t>
          </a:r>
        </a:p>
        <a:p>
          <a:r>
            <a:rPr kumimoji="1" lang="ja-JP" altLang="en-US" sz="1300">
              <a:latin typeface="ＭＳ Ｐゴシック" panose="020B0600070205080204" pitchFamily="50" charset="-128"/>
              <a:ea typeface="ＭＳ Ｐゴシック" panose="020B0600070205080204" pitchFamily="50" charset="-128"/>
            </a:rPr>
            <a:t>扶助費は、障害者訓練等給付事業や障害者介護給付事業等、高校生等医療費助成事業等の増により、前年度より</a:t>
          </a:r>
          <a:r>
            <a:rPr kumimoji="1" lang="en-US" altLang="ja-JP" sz="1300">
              <a:latin typeface="ＭＳ Ｐゴシック" panose="020B0600070205080204" pitchFamily="50" charset="-128"/>
              <a:ea typeface="ＭＳ Ｐゴシック" panose="020B0600070205080204" pitchFamily="50" charset="-128"/>
            </a:rPr>
            <a:t>8,018</a:t>
          </a:r>
          <a:r>
            <a:rPr kumimoji="1" lang="ja-JP" altLang="en-US" sz="1300">
              <a:latin typeface="ＭＳ Ｐゴシック" panose="020B0600070205080204" pitchFamily="50" charset="-128"/>
              <a:ea typeface="ＭＳ Ｐゴシック" panose="020B0600070205080204" pitchFamily="50" charset="-128"/>
            </a:rPr>
            <a:t>円の増加となった。</a:t>
          </a:r>
        </a:p>
        <a:p>
          <a:r>
            <a:rPr kumimoji="1" lang="ja-JP" altLang="en-US" sz="1300">
              <a:latin typeface="ＭＳ Ｐゴシック" panose="020B0600070205080204" pitchFamily="50" charset="-128"/>
              <a:ea typeface="ＭＳ Ｐゴシック" panose="020B0600070205080204" pitchFamily="50" charset="-128"/>
            </a:rPr>
            <a:t>普通建設事業費は、岩名運動公園拡張整備事業やふるさと広場拡張整備事業等の増により、前年度より</a:t>
          </a:r>
          <a:r>
            <a:rPr kumimoji="1" lang="en-US" altLang="ja-JP" sz="1300">
              <a:latin typeface="ＭＳ Ｐゴシック" panose="020B0600070205080204" pitchFamily="50" charset="-128"/>
              <a:ea typeface="ＭＳ Ｐゴシック" panose="020B0600070205080204" pitchFamily="50" charset="-128"/>
            </a:rPr>
            <a:t>3,510</a:t>
          </a:r>
          <a:r>
            <a:rPr kumimoji="1" lang="ja-JP" altLang="en-US" sz="1300">
              <a:latin typeface="ＭＳ Ｐゴシック" panose="020B0600070205080204" pitchFamily="50" charset="-128"/>
              <a:ea typeface="ＭＳ Ｐゴシック" panose="020B0600070205080204" pitchFamily="50" charset="-128"/>
            </a:rPr>
            <a:t>円の増加となった。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千葉県佐倉市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169,506
164,069
103.69
62,351,398
59,551,044
2,564,690
33,357,339
28,372,294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113792</xdr:rowOff>
    </xdr:from>
    <xdr:to>
      <xdr:col>24</xdr:col>
      <xdr:colOff>62865</xdr:colOff>
      <xdr:row>39</xdr:row>
      <xdr:rowOff>51308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8742"/>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55135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51308</xdr:rowOff>
    </xdr:from>
    <xdr:to>
      <xdr:col>24</xdr:col>
      <xdr:colOff>152400</xdr:colOff>
      <xdr:row>39</xdr:row>
      <xdr:rowOff>51308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7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60469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113792</xdr:rowOff>
    </xdr:from>
    <xdr:to>
      <xdr:col>24</xdr:col>
      <xdr:colOff>152400</xdr:colOff>
      <xdr:row>31</xdr:row>
      <xdr:rowOff>113792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113792</xdr:rowOff>
    </xdr:from>
    <xdr:to>
      <xdr:col>24</xdr:col>
      <xdr:colOff>63500</xdr:colOff>
      <xdr:row>35</xdr:row>
      <xdr:rowOff>159512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1454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52849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25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74422</xdr:rowOff>
    </xdr:from>
    <xdr:to>
      <xdr:col>24</xdr:col>
      <xdr:colOff>114300</xdr:colOff>
      <xdr:row>37</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4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75692</xdr:rowOff>
    </xdr:from>
    <xdr:to>
      <xdr:col>19</xdr:col>
      <xdr:colOff>177800</xdr:colOff>
      <xdr:row>35</xdr:row>
      <xdr:rowOff>159512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76442"/>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99568</xdr:rowOff>
    </xdr:from>
    <xdr:to>
      <xdr:col>20</xdr:col>
      <xdr:colOff>38100</xdr:colOff>
      <xdr:row>37</xdr:row>
      <xdr:rowOff>29718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7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20845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6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75692</xdr:rowOff>
    </xdr:from>
    <xdr:to>
      <xdr:col>15</xdr:col>
      <xdr:colOff>50800</xdr:colOff>
      <xdr:row>35</xdr:row>
      <xdr:rowOff>167894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76442"/>
          <a:ext cx="889000" cy="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107950</xdr:rowOff>
    </xdr:from>
    <xdr:to>
      <xdr:col>15</xdr:col>
      <xdr:colOff>101600</xdr:colOff>
      <xdr:row>37</xdr:row>
      <xdr:rowOff>38100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29227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127508</xdr:rowOff>
    </xdr:from>
    <xdr:to>
      <xdr:col>10</xdr:col>
      <xdr:colOff>114300</xdr:colOff>
      <xdr:row>35</xdr:row>
      <xdr:rowOff>167894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28258"/>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116332</xdr:rowOff>
    </xdr:from>
    <xdr:to>
      <xdr:col>10</xdr:col>
      <xdr:colOff>165100</xdr:colOff>
      <xdr:row>37</xdr:row>
      <xdr:rowOff>46482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8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37609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8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117856</xdr:rowOff>
    </xdr:from>
    <xdr:to>
      <xdr:col>6</xdr:col>
      <xdr:colOff>38100</xdr:colOff>
      <xdr:row>37</xdr:row>
      <xdr:rowOff>48006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9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39133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8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62992</xdr:rowOff>
    </xdr:from>
    <xdr:to>
      <xdr:col>24</xdr:col>
      <xdr:colOff>114300</xdr:colOff>
      <xdr:row>35</xdr:row>
      <xdr:rowOff>164592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6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85869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1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108712</xdr:rowOff>
    </xdr:from>
    <xdr:to>
      <xdr:col>20</xdr:col>
      <xdr:colOff>38100</xdr:colOff>
      <xdr:row>36</xdr:row>
      <xdr:rowOff>38862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0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55389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84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24892</xdr:rowOff>
    </xdr:from>
    <xdr:to>
      <xdr:col>15</xdr:col>
      <xdr:colOff>101600</xdr:colOff>
      <xdr:row>35</xdr:row>
      <xdr:rowOff>126492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143019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0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117094</xdr:rowOff>
    </xdr:from>
    <xdr:to>
      <xdr:col>10</xdr:col>
      <xdr:colOff>165100</xdr:colOff>
      <xdr:row>36</xdr:row>
      <xdr:rowOff>47244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1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63771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93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76708</xdr:rowOff>
    </xdr:from>
    <xdr:to>
      <xdr:col>6</xdr:col>
      <xdr:colOff>38100</xdr:colOff>
      <xdr:row>36</xdr:row>
      <xdr:rowOff>6858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7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23385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5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56464</xdr:rowOff>
    </xdr:from>
    <xdr:to>
      <xdr:col>24</xdr:col>
      <xdr:colOff>62865</xdr:colOff>
      <xdr:row>59</xdr:row>
      <xdr:rowOff>110337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971864"/>
          <a:ext cx="1270" cy="125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114164</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110337</xdr:rowOff>
    </xdr:from>
    <xdr:to>
      <xdr:col>24</xdr:col>
      <xdr:colOff>152400</xdr:colOff>
      <xdr:row>59</xdr:row>
      <xdr:rowOff>110337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3141</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74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123,554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56464</xdr:rowOff>
    </xdr:from>
    <xdr:to>
      <xdr:col>24</xdr:col>
      <xdr:colOff>152400</xdr:colOff>
      <xdr:row>52</xdr:row>
      <xdr:rowOff>56464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97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86589</xdr:rowOff>
    </xdr:from>
    <xdr:to>
      <xdr:col>24</xdr:col>
      <xdr:colOff>63500</xdr:colOff>
      <xdr:row>58</xdr:row>
      <xdr:rowOff>114364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30689"/>
          <a:ext cx="838200" cy="2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124020</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25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101143</xdr:rowOff>
    </xdr:from>
    <xdr:to>
      <xdr:col>24</xdr:col>
      <xdr:colOff>114300</xdr:colOff>
      <xdr:row>58</xdr:row>
      <xdr:rowOff>31293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35433</xdr:rowOff>
    </xdr:from>
    <xdr:to>
      <xdr:col>19</xdr:col>
      <xdr:colOff>177800</xdr:colOff>
      <xdr:row>58</xdr:row>
      <xdr:rowOff>114364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79533"/>
          <a:ext cx="889000" cy="7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164516</xdr:rowOff>
    </xdr:from>
    <xdr:to>
      <xdr:col>20</xdr:col>
      <xdr:colOff>38100</xdr:colOff>
      <xdr:row>58</xdr:row>
      <xdr:rowOff>94666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3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111193</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35433</xdr:rowOff>
    </xdr:from>
    <xdr:to>
      <xdr:col>15</xdr:col>
      <xdr:colOff>50800</xdr:colOff>
      <xdr:row>58</xdr:row>
      <xdr:rowOff>53797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79533"/>
          <a:ext cx="889000" cy="1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136614</xdr:rowOff>
    </xdr:from>
    <xdr:to>
      <xdr:col>15</xdr:col>
      <xdr:colOff>101600</xdr:colOff>
      <xdr:row>58</xdr:row>
      <xdr:rowOff>66764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83291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35014</xdr:rowOff>
    </xdr:from>
    <xdr:to>
      <xdr:col>10</xdr:col>
      <xdr:colOff>114300</xdr:colOff>
      <xdr:row>58</xdr:row>
      <xdr:rowOff>53797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778964"/>
          <a:ext cx="889000" cy="121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115963</xdr:rowOff>
    </xdr:from>
    <xdr:to>
      <xdr:col>10</xdr:col>
      <xdr:colOff>165100</xdr:colOff>
      <xdr:row>58</xdr:row>
      <xdr:rowOff>46113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62640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6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130163</xdr:rowOff>
    </xdr:from>
    <xdr:to>
      <xdr:col>6</xdr:col>
      <xdr:colOff>38100</xdr:colOff>
      <xdr:row>51</xdr:row>
      <xdr:rowOff>60313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7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76840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47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35789</xdr:rowOff>
    </xdr:from>
    <xdr:to>
      <xdr:col>24</xdr:col>
      <xdr:colOff>114300</xdr:colOff>
      <xdr:row>58</xdr:row>
      <xdr:rowOff>137389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7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14216</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5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63564</xdr:rowOff>
    </xdr:from>
    <xdr:to>
      <xdr:col>20</xdr:col>
      <xdr:colOff>38100</xdr:colOff>
      <xdr:row>58</xdr:row>
      <xdr:rowOff>165164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0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156291</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0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156083</xdr:rowOff>
    </xdr:from>
    <xdr:to>
      <xdr:col>15</xdr:col>
      <xdr:colOff>101600</xdr:colOff>
      <xdr:row>58</xdr:row>
      <xdr:rowOff>86233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2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77360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2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2997</xdr:rowOff>
    </xdr:from>
    <xdr:to>
      <xdr:col>10</xdr:col>
      <xdr:colOff>165100</xdr:colOff>
      <xdr:row>58</xdr:row>
      <xdr:rowOff>104597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4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95724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3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155664</xdr:rowOff>
    </xdr:from>
    <xdr:to>
      <xdr:col>6</xdr:col>
      <xdr:colOff>38100</xdr:colOff>
      <xdr:row>51</xdr:row>
      <xdr:rowOff>85814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72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76941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82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14412</xdr:rowOff>
    </xdr:from>
    <xdr:to>
      <xdr:col>24</xdr:col>
      <xdr:colOff>62865</xdr:colOff>
      <xdr:row>76</xdr:row>
      <xdr:rowOff>85796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87362"/>
          <a:ext cx="1270" cy="928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89623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11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85796</xdr:rowOff>
    </xdr:from>
    <xdr:to>
      <xdr:col>24</xdr:col>
      <xdr:colOff>152400</xdr:colOff>
      <xdr:row>76</xdr:row>
      <xdr:rowOff>85796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115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132539</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6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14412</xdr:rowOff>
    </xdr:from>
    <xdr:to>
      <xdr:col>24</xdr:col>
      <xdr:colOff>152400</xdr:colOff>
      <xdr:row>71</xdr:row>
      <xdr:rowOff>14412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8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85796</xdr:rowOff>
    </xdr:from>
    <xdr:to>
      <xdr:col>24</xdr:col>
      <xdr:colOff>63500</xdr:colOff>
      <xdr:row>76</xdr:row>
      <xdr:rowOff>156868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115996"/>
          <a:ext cx="838200" cy="7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51854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567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28977</xdr:rowOff>
    </xdr:from>
    <xdr:to>
      <xdr:col>24</xdr:col>
      <xdr:colOff>114300</xdr:colOff>
      <xdr:row>74</xdr:row>
      <xdr:rowOff>130577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71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156868</xdr:rowOff>
    </xdr:from>
    <xdr:to>
      <xdr:col>19</xdr:col>
      <xdr:colOff>177800</xdr:colOff>
      <xdr:row>77</xdr:row>
      <xdr:rowOff>79967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187068"/>
          <a:ext cx="889000" cy="9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107988</xdr:rowOff>
    </xdr:from>
    <xdr:to>
      <xdr:col>20</xdr:col>
      <xdr:colOff>38100</xdr:colOff>
      <xdr:row>75</xdr:row>
      <xdr:rowOff>38138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79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54665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57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34765</xdr:rowOff>
    </xdr:from>
    <xdr:to>
      <xdr:col>15</xdr:col>
      <xdr:colOff>50800</xdr:colOff>
      <xdr:row>77</xdr:row>
      <xdr:rowOff>79967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236415"/>
          <a:ext cx="889000" cy="4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14536</xdr:rowOff>
    </xdr:from>
    <xdr:to>
      <xdr:col>15</xdr:col>
      <xdr:colOff>101600</xdr:colOff>
      <xdr:row>75</xdr:row>
      <xdr:rowOff>116136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8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132663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64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34765</xdr:rowOff>
    </xdr:from>
    <xdr:to>
      <xdr:col>10</xdr:col>
      <xdr:colOff>114300</xdr:colOff>
      <xdr:row>78</xdr:row>
      <xdr:rowOff>48358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36415"/>
          <a:ext cx="889000" cy="18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142049</xdr:rowOff>
    </xdr:from>
    <xdr:to>
      <xdr:col>10</xdr:col>
      <xdr:colOff>165100</xdr:colOff>
      <xdr:row>75</xdr:row>
      <xdr:rowOff>72199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82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88726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6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164316</xdr:rowOff>
    </xdr:from>
    <xdr:to>
      <xdr:col>6</xdr:col>
      <xdr:colOff>38100</xdr:colOff>
      <xdr:row>76</xdr:row>
      <xdr:rowOff>94466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2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110992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79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34996</xdr:rowOff>
    </xdr:from>
    <xdr:to>
      <xdr:col>24</xdr:col>
      <xdr:colOff>114300</xdr:colOff>
      <xdr:row>76</xdr:row>
      <xdr:rowOff>136596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6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121373</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980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106068</xdr:rowOff>
    </xdr:from>
    <xdr:to>
      <xdr:col>20</xdr:col>
      <xdr:colOff>38100</xdr:colOff>
      <xdr:row>77</xdr:row>
      <xdr:rowOff>36218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3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27345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228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29167</xdr:rowOff>
    </xdr:from>
    <xdr:to>
      <xdr:col>15</xdr:col>
      <xdr:colOff>101600</xdr:colOff>
      <xdr:row>77</xdr:row>
      <xdr:rowOff>130767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3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121894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32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155415</xdr:rowOff>
    </xdr:from>
    <xdr:to>
      <xdr:col>10</xdr:col>
      <xdr:colOff>165100</xdr:colOff>
      <xdr:row>77</xdr:row>
      <xdr:rowOff>85565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76692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27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169008</xdr:rowOff>
    </xdr:from>
    <xdr:to>
      <xdr:col>6</xdr:col>
      <xdr:colOff>38100</xdr:colOff>
      <xdr:row>78</xdr:row>
      <xdr:rowOff>99158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7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90285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463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78566</xdr:rowOff>
    </xdr:from>
    <xdr:to>
      <xdr:col>24</xdr:col>
      <xdr:colOff>62865</xdr:colOff>
      <xdr:row>98</xdr:row>
      <xdr:rowOff>111909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09066"/>
          <a:ext cx="1270" cy="1404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115736</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1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111909</xdr:rowOff>
    </xdr:from>
    <xdr:to>
      <xdr:col>24</xdr:col>
      <xdr:colOff>152400</xdr:colOff>
      <xdr:row>98</xdr:row>
      <xdr:rowOff>111909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1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25243</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8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67,872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78566</xdr:rowOff>
    </xdr:from>
    <xdr:to>
      <xdr:col>24</xdr:col>
      <xdr:colOff>152400</xdr:colOff>
      <xdr:row>90</xdr:row>
      <xdr:rowOff>78566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0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142182</xdr:rowOff>
    </xdr:from>
    <xdr:to>
      <xdr:col>24</xdr:col>
      <xdr:colOff>63500</xdr:colOff>
      <xdr:row>96</xdr:row>
      <xdr:rowOff>166773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601382"/>
          <a:ext cx="838200" cy="2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35980</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323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13103</xdr:rowOff>
    </xdr:from>
    <xdr:to>
      <xdr:col>24</xdr:col>
      <xdr:colOff>114300</xdr:colOff>
      <xdr:row>96</xdr:row>
      <xdr:rowOff>114703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142182</xdr:rowOff>
    </xdr:from>
    <xdr:to>
      <xdr:col>19</xdr:col>
      <xdr:colOff>177800</xdr:colOff>
      <xdr:row>97</xdr:row>
      <xdr:rowOff>43884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60138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148434</xdr:rowOff>
    </xdr:from>
    <xdr:to>
      <xdr:col>20</xdr:col>
      <xdr:colOff>38100</xdr:colOff>
      <xdr:row>96</xdr:row>
      <xdr:rowOff>78584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95111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21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22396</xdr:rowOff>
    </xdr:from>
    <xdr:to>
      <xdr:col>15</xdr:col>
      <xdr:colOff>50800</xdr:colOff>
      <xdr:row>97</xdr:row>
      <xdr:rowOff>43884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653046"/>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156141</xdr:rowOff>
    </xdr:from>
    <xdr:to>
      <xdr:col>15</xdr:col>
      <xdr:colOff>101600</xdr:colOff>
      <xdr:row>95</xdr:row>
      <xdr:rowOff>86291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102818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04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22396</xdr:rowOff>
    </xdr:from>
    <xdr:to>
      <xdr:col>10</xdr:col>
      <xdr:colOff>114300</xdr:colOff>
      <xdr:row>99</xdr:row>
      <xdr:rowOff>29057</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653046"/>
          <a:ext cx="889000" cy="34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170511</xdr:rowOff>
    </xdr:from>
    <xdr:to>
      <xdr:col>10</xdr:col>
      <xdr:colOff>165100</xdr:colOff>
      <xdr:row>95</xdr:row>
      <xdr:rowOff>100661</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117188</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1378</xdr:rowOff>
    </xdr:from>
    <xdr:to>
      <xdr:col>6</xdr:col>
      <xdr:colOff>38100</xdr:colOff>
      <xdr:row>97</xdr:row>
      <xdr:rowOff>102978</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119505</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115973</xdr:rowOff>
    </xdr:from>
    <xdr:to>
      <xdr:col>24</xdr:col>
      <xdr:colOff>114300</xdr:colOff>
      <xdr:row>97</xdr:row>
      <xdr:rowOff>46123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57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94400</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55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91382</xdr:rowOff>
    </xdr:from>
    <xdr:to>
      <xdr:col>20</xdr:col>
      <xdr:colOff>38100</xdr:colOff>
      <xdr:row>97</xdr:row>
      <xdr:rowOff>21532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55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12659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64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164534</xdr:rowOff>
    </xdr:from>
    <xdr:to>
      <xdr:col>15</xdr:col>
      <xdr:colOff>101600</xdr:colOff>
      <xdr:row>97</xdr:row>
      <xdr:rowOff>94684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62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85811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1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143046</xdr:rowOff>
    </xdr:from>
    <xdr:to>
      <xdr:col>10</xdr:col>
      <xdr:colOff>165100</xdr:colOff>
      <xdr:row>97</xdr:row>
      <xdr:rowOff>73196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60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64323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69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149707</xdr:rowOff>
    </xdr:from>
    <xdr:to>
      <xdr:col>6</xdr:col>
      <xdr:colOff>38100</xdr:colOff>
      <xdr:row>99</xdr:row>
      <xdr:rowOff>79857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95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70984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04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47879</xdr:rowOff>
    </xdr:from>
    <xdr:to>
      <xdr:col>54</xdr:col>
      <xdr:colOff>189865</xdr:colOff>
      <xdr:row>39</xdr:row>
      <xdr:rowOff>43688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62829"/>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166006</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1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47879</xdr:rowOff>
    </xdr:from>
    <xdr:to>
      <xdr:col>55</xdr:col>
      <xdr:colOff>88900</xdr:colOff>
      <xdr:row>31</xdr:row>
      <xdr:rowOff>47879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6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9017</xdr:rowOff>
    </xdr:from>
    <xdr:to>
      <xdr:col>55</xdr:col>
      <xdr:colOff>0</xdr:colOff>
      <xdr:row>39</xdr:row>
      <xdr:rowOff>20066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695567"/>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42816</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15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19939</xdr:rowOff>
    </xdr:from>
    <xdr:to>
      <xdr:col>55</xdr:col>
      <xdr:colOff>50800</xdr:colOff>
      <xdr:row>37</xdr:row>
      <xdr:rowOff>121539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16256</xdr:rowOff>
    </xdr:from>
    <xdr:to>
      <xdr:col>50</xdr:col>
      <xdr:colOff>114300</xdr:colOff>
      <xdr:row>39</xdr:row>
      <xdr:rowOff>20066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702806"/>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25273</xdr:rowOff>
    </xdr:from>
    <xdr:to>
      <xdr:col>50</xdr:col>
      <xdr:colOff>165100</xdr:colOff>
      <xdr:row>37</xdr:row>
      <xdr:rowOff>126873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143400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144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82550</xdr:rowOff>
    </xdr:from>
    <xdr:to>
      <xdr:col>45</xdr:col>
      <xdr:colOff>177800</xdr:colOff>
      <xdr:row>39</xdr:row>
      <xdr:rowOff>16256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59765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26416</xdr:rowOff>
    </xdr:from>
    <xdr:to>
      <xdr:col>46</xdr:col>
      <xdr:colOff>38100</xdr:colOff>
      <xdr:row>37</xdr:row>
      <xdr:rowOff>128016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144543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82550</xdr:rowOff>
    </xdr:from>
    <xdr:to>
      <xdr:col>41</xdr:col>
      <xdr:colOff>50800</xdr:colOff>
      <xdr:row>38</xdr:row>
      <xdr:rowOff>161798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597650"/>
          <a:ext cx="889000" cy="7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20320</xdr:rowOff>
    </xdr:from>
    <xdr:to>
      <xdr:col>41</xdr:col>
      <xdr:colOff>101600</xdr:colOff>
      <xdr:row>37</xdr:row>
      <xdr:rowOff>121920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138447</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27178</xdr:rowOff>
    </xdr:from>
    <xdr:to>
      <xdr:col>36</xdr:col>
      <xdr:colOff>165100</xdr:colOff>
      <xdr:row>37</xdr:row>
      <xdr:rowOff>128778</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145305</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129667</xdr:rowOff>
    </xdr:from>
    <xdr:to>
      <xdr:col>55</xdr:col>
      <xdr:colOff>50800</xdr:colOff>
      <xdr:row>39</xdr:row>
      <xdr:rowOff>59817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4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44594</xdr:rowOff>
    </xdr:from>
    <xdr:ext cx="313932"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596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140716</xdr:rowOff>
    </xdr:from>
    <xdr:to>
      <xdr:col>50</xdr:col>
      <xdr:colOff>165100</xdr:colOff>
      <xdr:row>39</xdr:row>
      <xdr:rowOff>70866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5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61993</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82333" y="6748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136906</xdr:rowOff>
    </xdr:from>
    <xdr:to>
      <xdr:col>46</xdr:col>
      <xdr:colOff>38100</xdr:colOff>
      <xdr:row>39</xdr:row>
      <xdr:rowOff>67056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5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58183</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93333" y="67447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31750</xdr:rowOff>
    </xdr:from>
    <xdr:to>
      <xdr:col>41</xdr:col>
      <xdr:colOff>101600</xdr:colOff>
      <xdr:row>38</xdr:row>
      <xdr:rowOff>133350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124477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39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110998</xdr:rowOff>
    </xdr:from>
    <xdr:to>
      <xdr:col>36</xdr:col>
      <xdr:colOff>165100</xdr:colOff>
      <xdr:row>39</xdr:row>
      <xdr:rowOff>41148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2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32275</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718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71177</xdr:rowOff>
    </xdr:from>
    <xdr:to>
      <xdr:col>54</xdr:col>
      <xdr:colOff>189865</xdr:colOff>
      <xdr:row>58</xdr:row>
      <xdr:rowOff>22999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15127"/>
          <a:ext cx="1270" cy="11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26826</xdr:rowOff>
    </xdr:from>
    <xdr:ext cx="313932"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9970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22999</xdr:rowOff>
    </xdr:from>
    <xdr:to>
      <xdr:col>55</xdr:col>
      <xdr:colOff>88900</xdr:colOff>
      <xdr:row>58</xdr:row>
      <xdr:rowOff>22999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967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17854</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71177</xdr:rowOff>
    </xdr:from>
    <xdr:to>
      <xdr:col>55</xdr:col>
      <xdr:colOff>88900</xdr:colOff>
      <xdr:row>51</xdr:row>
      <xdr:rowOff>71177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1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145358</xdr:rowOff>
    </xdr:from>
    <xdr:to>
      <xdr:col>55</xdr:col>
      <xdr:colOff>0</xdr:colOff>
      <xdr:row>56</xdr:row>
      <xdr:rowOff>158331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746558"/>
          <a:ext cx="838200" cy="1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135221</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36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156794</xdr:rowOff>
    </xdr:from>
    <xdr:to>
      <xdr:col>55</xdr:col>
      <xdr:colOff>50800</xdr:colOff>
      <xdr:row>57</xdr:row>
      <xdr:rowOff>86944</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145358</xdr:rowOff>
    </xdr:from>
    <xdr:to>
      <xdr:col>50</xdr:col>
      <xdr:colOff>114300</xdr:colOff>
      <xdr:row>56</xdr:row>
      <xdr:rowOff>147815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746558"/>
          <a:ext cx="889000" cy="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167481</xdr:rowOff>
    </xdr:from>
    <xdr:to>
      <xdr:col>50</xdr:col>
      <xdr:colOff>165100</xdr:colOff>
      <xdr:row>57</xdr:row>
      <xdr:rowOff>97631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6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88758</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86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137471</xdr:rowOff>
    </xdr:from>
    <xdr:to>
      <xdr:col>45</xdr:col>
      <xdr:colOff>177800</xdr:colOff>
      <xdr:row>56</xdr:row>
      <xdr:rowOff>147815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738671"/>
          <a:ext cx="889000" cy="1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165253</xdr:rowOff>
    </xdr:from>
    <xdr:to>
      <xdr:col>46</xdr:col>
      <xdr:colOff>38100</xdr:colOff>
      <xdr:row>57</xdr:row>
      <xdr:rowOff>95403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86530</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85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47174</xdr:rowOff>
    </xdr:from>
    <xdr:to>
      <xdr:col>41</xdr:col>
      <xdr:colOff>50800</xdr:colOff>
      <xdr:row>56</xdr:row>
      <xdr:rowOff>137471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648374"/>
          <a:ext cx="889000" cy="9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170396</xdr:rowOff>
    </xdr:from>
    <xdr:to>
      <xdr:col>41</xdr:col>
      <xdr:colOff>101600</xdr:colOff>
      <xdr:row>57</xdr:row>
      <xdr:rowOff>100546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91673</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86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162109</xdr:rowOff>
    </xdr:from>
    <xdr:to>
      <xdr:col>36</xdr:col>
      <xdr:colOff>165100</xdr:colOff>
      <xdr:row>57</xdr:row>
      <xdr:rowOff>92259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83386</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856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107531</xdr:rowOff>
    </xdr:from>
    <xdr:to>
      <xdr:col>55</xdr:col>
      <xdr:colOff>50800</xdr:colOff>
      <xdr:row>57</xdr:row>
      <xdr:rowOff>37681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0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130408</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56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94558</xdr:rowOff>
    </xdr:from>
    <xdr:to>
      <xdr:col>50</xdr:col>
      <xdr:colOff>165100</xdr:colOff>
      <xdr:row>57</xdr:row>
      <xdr:rowOff>24708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69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41235</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470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97015</xdr:rowOff>
    </xdr:from>
    <xdr:to>
      <xdr:col>46</xdr:col>
      <xdr:colOff>38100</xdr:colOff>
      <xdr:row>57</xdr:row>
      <xdr:rowOff>27165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69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43692</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473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86671</xdr:rowOff>
    </xdr:from>
    <xdr:to>
      <xdr:col>41</xdr:col>
      <xdr:colOff>101600</xdr:colOff>
      <xdr:row>57</xdr:row>
      <xdr:rowOff>16821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68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33348</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463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167824</xdr:rowOff>
    </xdr:from>
    <xdr:to>
      <xdr:col>36</xdr:col>
      <xdr:colOff>165100</xdr:colOff>
      <xdr:row>56</xdr:row>
      <xdr:rowOff>97974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59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114501</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37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113045</xdr:rowOff>
    </xdr:from>
    <xdr:to>
      <xdr:col>54</xdr:col>
      <xdr:colOff>189865</xdr:colOff>
      <xdr:row>78</xdr:row>
      <xdr:rowOff>96265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85995"/>
          <a:ext cx="1270" cy="118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100092</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73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96265</xdr:rowOff>
    </xdr:from>
    <xdr:to>
      <xdr:col>55</xdr:col>
      <xdr:colOff>88900</xdr:colOff>
      <xdr:row>78</xdr:row>
      <xdr:rowOff>96265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6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59722</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6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113045</xdr:rowOff>
    </xdr:from>
    <xdr:to>
      <xdr:col>55</xdr:col>
      <xdr:colOff>88900</xdr:colOff>
      <xdr:row>71</xdr:row>
      <xdr:rowOff>113045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8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90962</xdr:rowOff>
    </xdr:from>
    <xdr:to>
      <xdr:col>55</xdr:col>
      <xdr:colOff>0</xdr:colOff>
      <xdr:row>77</xdr:row>
      <xdr:rowOff>146467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292612"/>
          <a:ext cx="838200" cy="5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32636</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62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9759</xdr:rowOff>
    </xdr:from>
    <xdr:to>
      <xdr:col>55</xdr:col>
      <xdr:colOff>50800</xdr:colOff>
      <xdr:row>77</xdr:row>
      <xdr:rowOff>111359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90962</xdr:rowOff>
    </xdr:from>
    <xdr:to>
      <xdr:col>50</xdr:col>
      <xdr:colOff>114300</xdr:colOff>
      <xdr:row>77</xdr:row>
      <xdr:rowOff>95214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292612"/>
          <a:ext cx="889000" cy="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151581</xdr:rowOff>
    </xdr:from>
    <xdr:to>
      <xdr:col>50</xdr:col>
      <xdr:colOff>165100</xdr:colOff>
      <xdr:row>77</xdr:row>
      <xdr:rowOff>81731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98259</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295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57038</xdr:rowOff>
    </xdr:from>
    <xdr:to>
      <xdr:col>45</xdr:col>
      <xdr:colOff>177800</xdr:colOff>
      <xdr:row>77</xdr:row>
      <xdr:rowOff>95214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258688"/>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107279</xdr:rowOff>
    </xdr:from>
    <xdr:to>
      <xdr:col>46</xdr:col>
      <xdr:colOff>38100</xdr:colOff>
      <xdr:row>77</xdr:row>
      <xdr:rowOff>37429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53956</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52284</xdr:rowOff>
    </xdr:from>
    <xdr:to>
      <xdr:col>41</xdr:col>
      <xdr:colOff>50800</xdr:colOff>
      <xdr:row>77</xdr:row>
      <xdr:rowOff>57038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253934"/>
          <a:ext cx="889000" cy="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110389</xdr:rowOff>
    </xdr:from>
    <xdr:to>
      <xdr:col>41</xdr:col>
      <xdr:colOff>101600</xdr:colOff>
      <xdr:row>77</xdr:row>
      <xdr:rowOff>40539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57066</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30790</xdr:rowOff>
    </xdr:from>
    <xdr:to>
      <xdr:col>36</xdr:col>
      <xdr:colOff>165100</xdr:colOff>
      <xdr:row>76</xdr:row>
      <xdr:rowOff>132390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148917</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37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95667</xdr:rowOff>
    </xdr:from>
    <xdr:to>
      <xdr:col>55</xdr:col>
      <xdr:colOff>50800</xdr:colOff>
      <xdr:row>78</xdr:row>
      <xdr:rowOff>25817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9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10594</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1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40162</xdr:rowOff>
    </xdr:from>
    <xdr:to>
      <xdr:col>50</xdr:col>
      <xdr:colOff>165100</xdr:colOff>
      <xdr:row>77</xdr:row>
      <xdr:rowOff>141762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4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132889</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33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44414</xdr:rowOff>
    </xdr:from>
    <xdr:to>
      <xdr:col>46</xdr:col>
      <xdr:colOff>38100</xdr:colOff>
      <xdr:row>77</xdr:row>
      <xdr:rowOff>146014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137141</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33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6238</xdr:rowOff>
    </xdr:from>
    <xdr:to>
      <xdr:col>41</xdr:col>
      <xdr:colOff>101600</xdr:colOff>
      <xdr:row>77</xdr:row>
      <xdr:rowOff>107838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0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98965</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30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1484</xdr:rowOff>
    </xdr:from>
    <xdr:to>
      <xdr:col>36</xdr:col>
      <xdr:colOff>165100</xdr:colOff>
      <xdr:row>77</xdr:row>
      <xdr:rowOff>103084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94211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29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25536</xdr:rowOff>
    </xdr:from>
    <xdr:to>
      <xdr:col>54</xdr:col>
      <xdr:colOff>189865</xdr:colOff>
      <xdr:row>99</xdr:row>
      <xdr:rowOff>6883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798936"/>
          <a:ext cx="1270" cy="118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10710</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6883</xdr:rowOff>
    </xdr:from>
    <xdr:to>
      <xdr:col>55</xdr:col>
      <xdr:colOff>88900</xdr:colOff>
      <xdr:row>99</xdr:row>
      <xdr:rowOff>6883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143663</xdr:rowOff>
    </xdr:from>
    <xdr:ext cx="534377"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57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25536</xdr:rowOff>
    </xdr:from>
    <xdr:to>
      <xdr:col>55</xdr:col>
      <xdr:colOff>88900</xdr:colOff>
      <xdr:row>92</xdr:row>
      <xdr:rowOff>25536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79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16735</xdr:rowOff>
    </xdr:from>
    <xdr:to>
      <xdr:col>55</xdr:col>
      <xdr:colOff>0</xdr:colOff>
      <xdr:row>98</xdr:row>
      <xdr:rowOff>129459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818835"/>
          <a:ext cx="838200" cy="11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62537</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350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39660</xdr:rowOff>
    </xdr:from>
    <xdr:to>
      <xdr:col>55</xdr:col>
      <xdr:colOff>50800</xdr:colOff>
      <xdr:row>96</xdr:row>
      <xdr:rowOff>141260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129459</xdr:rowOff>
    </xdr:from>
    <xdr:to>
      <xdr:col>50</xdr:col>
      <xdr:colOff>114300</xdr:colOff>
      <xdr:row>98</xdr:row>
      <xdr:rowOff>129618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931559"/>
          <a:ext cx="889000" cy="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79527</xdr:rowOff>
    </xdr:from>
    <xdr:to>
      <xdr:col>50</xdr:col>
      <xdr:colOff>165100</xdr:colOff>
      <xdr:row>97</xdr:row>
      <xdr:rowOff>9677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26204</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31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129618</xdr:rowOff>
    </xdr:from>
    <xdr:to>
      <xdr:col>45</xdr:col>
      <xdr:colOff>177800</xdr:colOff>
      <xdr:row>99</xdr:row>
      <xdr:rowOff>40602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931718"/>
          <a:ext cx="889000" cy="8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107393</xdr:rowOff>
    </xdr:from>
    <xdr:to>
      <xdr:col>46</xdr:col>
      <xdr:colOff>38100</xdr:colOff>
      <xdr:row>97</xdr:row>
      <xdr:rowOff>37543</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6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54070</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34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159291</xdr:rowOff>
    </xdr:from>
    <xdr:to>
      <xdr:col>41</xdr:col>
      <xdr:colOff>50800</xdr:colOff>
      <xdr:row>99</xdr:row>
      <xdr:rowOff>40602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961391"/>
          <a:ext cx="889000" cy="5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143650</xdr:rowOff>
    </xdr:from>
    <xdr:to>
      <xdr:col>41</xdr:col>
      <xdr:colOff>101600</xdr:colOff>
      <xdr:row>97</xdr:row>
      <xdr:rowOff>73800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90327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7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97152</xdr:rowOff>
    </xdr:from>
    <xdr:to>
      <xdr:col>36</xdr:col>
      <xdr:colOff>165100</xdr:colOff>
      <xdr:row>97</xdr:row>
      <xdr:rowOff>27302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43829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33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137385</xdr:rowOff>
    </xdr:from>
    <xdr:to>
      <xdr:col>55</xdr:col>
      <xdr:colOff>50800</xdr:colOff>
      <xdr:row>98</xdr:row>
      <xdr:rowOff>67535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6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115812</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74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78659</xdr:rowOff>
    </xdr:from>
    <xdr:to>
      <xdr:col>50</xdr:col>
      <xdr:colOff>165100</xdr:colOff>
      <xdr:row>99</xdr:row>
      <xdr:rowOff>8809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88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171386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97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78818</xdr:rowOff>
    </xdr:from>
    <xdr:to>
      <xdr:col>46</xdr:col>
      <xdr:colOff>38100</xdr:colOff>
      <xdr:row>99</xdr:row>
      <xdr:rowOff>8968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88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97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161252</xdr:rowOff>
    </xdr:from>
    <xdr:to>
      <xdr:col>41</xdr:col>
      <xdr:colOff>101600</xdr:colOff>
      <xdr:row>99</xdr:row>
      <xdr:rowOff>91402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96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82529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705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108491</xdr:rowOff>
    </xdr:from>
    <xdr:to>
      <xdr:col>36</xdr:col>
      <xdr:colOff>165100</xdr:colOff>
      <xdr:row>99</xdr:row>
      <xdr:rowOff>38641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91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29768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700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85019</xdr:rowOff>
    </xdr:from>
    <xdr:to>
      <xdr:col>85</xdr:col>
      <xdr:colOff>126364</xdr:colOff>
      <xdr:row>38</xdr:row>
      <xdr:rowOff>87213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571419"/>
          <a:ext cx="1269" cy="103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91040</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6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87213</xdr:rowOff>
    </xdr:from>
    <xdr:to>
      <xdr:col>86</xdr:col>
      <xdr:colOff>25400</xdr:colOff>
      <xdr:row>38</xdr:row>
      <xdr:rowOff>87213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602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31696</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34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85019</xdr:rowOff>
    </xdr:from>
    <xdr:to>
      <xdr:col>86</xdr:col>
      <xdr:colOff>25400</xdr:colOff>
      <xdr:row>32</xdr:row>
      <xdr:rowOff>85019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57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79990</xdr:rowOff>
    </xdr:from>
    <xdr:to>
      <xdr:col>85</xdr:col>
      <xdr:colOff>127000</xdr:colOff>
      <xdr:row>36</xdr:row>
      <xdr:rowOff>99192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252190"/>
          <a:ext cx="8382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35506</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37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57079</xdr:rowOff>
    </xdr:from>
    <xdr:to>
      <xdr:col>85</xdr:col>
      <xdr:colOff>177800</xdr:colOff>
      <xdr:row>37</xdr:row>
      <xdr:rowOff>158679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40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99192</xdr:rowOff>
    </xdr:from>
    <xdr:to>
      <xdr:col>81</xdr:col>
      <xdr:colOff>50800</xdr:colOff>
      <xdr:row>36</xdr:row>
      <xdr:rowOff>148844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271392"/>
          <a:ext cx="889000" cy="4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110114</xdr:rowOff>
    </xdr:from>
    <xdr:to>
      <xdr:col>81</xdr:col>
      <xdr:colOff>101600</xdr:colOff>
      <xdr:row>38</xdr:row>
      <xdr:rowOff>40264</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45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31391</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5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148844</xdr:rowOff>
    </xdr:from>
    <xdr:to>
      <xdr:col>76</xdr:col>
      <xdr:colOff>114300</xdr:colOff>
      <xdr:row>36</xdr:row>
      <xdr:rowOff>163429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321044"/>
          <a:ext cx="889000" cy="1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131237</xdr:rowOff>
    </xdr:from>
    <xdr:to>
      <xdr:col>76</xdr:col>
      <xdr:colOff>165100</xdr:colOff>
      <xdr:row>38</xdr:row>
      <xdr:rowOff>61387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52514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56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113319</xdr:rowOff>
    </xdr:from>
    <xdr:to>
      <xdr:col>71</xdr:col>
      <xdr:colOff>177800</xdr:colOff>
      <xdr:row>36</xdr:row>
      <xdr:rowOff>163429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285519"/>
          <a:ext cx="889000" cy="5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131237</xdr:rowOff>
    </xdr:from>
    <xdr:to>
      <xdr:col>72</xdr:col>
      <xdr:colOff>38100</xdr:colOff>
      <xdr:row>38</xdr:row>
      <xdr:rowOff>61387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52514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56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107462</xdr:rowOff>
    </xdr:from>
    <xdr:to>
      <xdr:col>67</xdr:col>
      <xdr:colOff>101600</xdr:colOff>
      <xdr:row>38</xdr:row>
      <xdr:rowOff>37612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4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28739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54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29190</xdr:rowOff>
    </xdr:from>
    <xdr:to>
      <xdr:col>85</xdr:col>
      <xdr:colOff>177800</xdr:colOff>
      <xdr:row>36</xdr:row>
      <xdr:rowOff>130790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20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52067</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05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48392</xdr:rowOff>
    </xdr:from>
    <xdr:to>
      <xdr:col>81</xdr:col>
      <xdr:colOff>101600</xdr:colOff>
      <xdr:row>36</xdr:row>
      <xdr:rowOff>149992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22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166519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599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98044</xdr:rowOff>
    </xdr:from>
    <xdr:to>
      <xdr:col>76</xdr:col>
      <xdr:colOff>165100</xdr:colOff>
      <xdr:row>37</xdr:row>
      <xdr:rowOff>28194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27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44721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112629</xdr:rowOff>
    </xdr:from>
    <xdr:to>
      <xdr:col>72</xdr:col>
      <xdr:colOff>38100</xdr:colOff>
      <xdr:row>37</xdr:row>
      <xdr:rowOff>42779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28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59306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06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62519</xdr:rowOff>
    </xdr:from>
    <xdr:to>
      <xdr:col>67</xdr:col>
      <xdr:colOff>101600</xdr:colOff>
      <xdr:row>36</xdr:row>
      <xdr:rowOff>164119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23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9196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00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128156</xdr:rowOff>
    </xdr:from>
    <xdr:to>
      <xdr:col>85</xdr:col>
      <xdr:colOff>126364</xdr:colOff>
      <xdr:row>58</xdr:row>
      <xdr:rowOff>108414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700656"/>
          <a:ext cx="1269" cy="1351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112241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108414</xdr:rowOff>
    </xdr:from>
    <xdr:to>
      <xdr:col>86</xdr:col>
      <xdr:colOff>25400</xdr:colOff>
      <xdr:row>58</xdr:row>
      <xdr:rowOff>108414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5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74833</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47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128156</xdr:rowOff>
    </xdr:from>
    <xdr:to>
      <xdr:col>86</xdr:col>
      <xdr:colOff>25400</xdr:colOff>
      <xdr:row>50</xdr:row>
      <xdr:rowOff>128156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70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79301</xdr:rowOff>
    </xdr:from>
    <xdr:to>
      <xdr:col>85</xdr:col>
      <xdr:colOff>127000</xdr:colOff>
      <xdr:row>57</xdr:row>
      <xdr:rowOff>123927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851951"/>
          <a:ext cx="838200" cy="4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24272</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54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1395</xdr:rowOff>
    </xdr:from>
    <xdr:to>
      <xdr:col>85</xdr:col>
      <xdr:colOff>177800</xdr:colOff>
      <xdr:row>56</xdr:row>
      <xdr:rowOff>102995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6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12239</xdr:rowOff>
    </xdr:from>
    <xdr:to>
      <xdr:col>81</xdr:col>
      <xdr:colOff>50800</xdr:colOff>
      <xdr:row>57</xdr:row>
      <xdr:rowOff>123927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784889"/>
          <a:ext cx="889000" cy="11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104918</xdr:rowOff>
    </xdr:from>
    <xdr:to>
      <xdr:col>81</xdr:col>
      <xdr:colOff>101600</xdr:colOff>
      <xdr:row>57</xdr:row>
      <xdr:rowOff>35068</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51595</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4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12239</xdr:rowOff>
    </xdr:from>
    <xdr:to>
      <xdr:col>76</xdr:col>
      <xdr:colOff>114300</xdr:colOff>
      <xdr:row>57</xdr:row>
      <xdr:rowOff>135128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784889"/>
          <a:ext cx="889000" cy="12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141037</xdr:rowOff>
    </xdr:from>
    <xdr:to>
      <xdr:col>76</xdr:col>
      <xdr:colOff>165100</xdr:colOff>
      <xdr:row>57</xdr:row>
      <xdr:rowOff>71187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62314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83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33531</xdr:rowOff>
    </xdr:from>
    <xdr:to>
      <xdr:col>71</xdr:col>
      <xdr:colOff>177800</xdr:colOff>
      <xdr:row>57</xdr:row>
      <xdr:rowOff>135128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806181"/>
          <a:ext cx="889000" cy="10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105376</xdr:rowOff>
    </xdr:from>
    <xdr:to>
      <xdr:col>72</xdr:col>
      <xdr:colOff>38100</xdr:colOff>
      <xdr:row>57</xdr:row>
      <xdr:rowOff>35526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0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52053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8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111907</xdr:rowOff>
    </xdr:from>
    <xdr:to>
      <xdr:col>67</xdr:col>
      <xdr:colOff>101600</xdr:colOff>
      <xdr:row>57</xdr:row>
      <xdr:rowOff>42057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58584</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48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28501</xdr:rowOff>
    </xdr:from>
    <xdr:to>
      <xdr:col>85</xdr:col>
      <xdr:colOff>177800</xdr:colOff>
      <xdr:row>57</xdr:row>
      <xdr:rowOff>130101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0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6928</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7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73127</xdr:rowOff>
    </xdr:from>
    <xdr:to>
      <xdr:col>81</xdr:col>
      <xdr:colOff>101600</xdr:colOff>
      <xdr:row>58</xdr:row>
      <xdr:rowOff>3277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4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165854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93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132889</xdr:rowOff>
    </xdr:from>
    <xdr:to>
      <xdr:col>76</xdr:col>
      <xdr:colOff>165100</xdr:colOff>
      <xdr:row>57</xdr:row>
      <xdr:rowOff>63039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3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79566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50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84328</xdr:rowOff>
    </xdr:from>
    <xdr:to>
      <xdr:col>72</xdr:col>
      <xdr:colOff>38100</xdr:colOff>
      <xdr:row>58</xdr:row>
      <xdr:rowOff>14478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5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5605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94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154181</xdr:rowOff>
    </xdr:from>
    <xdr:to>
      <xdr:col>67</xdr:col>
      <xdr:colOff>101600</xdr:colOff>
      <xdr:row>57</xdr:row>
      <xdr:rowOff>84331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75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75458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84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20371</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21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138498</xdr:rowOff>
    </xdr:from>
    <xdr:ext cx="469744"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79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20371</xdr:rowOff>
    </xdr:from>
    <xdr:to>
      <xdr:col>86</xdr:col>
      <xdr:colOff>25400</xdr:colOff>
      <xdr:row>70</xdr:row>
      <xdr:rowOff>20371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60604</xdr:rowOff>
    </xdr:from>
    <xdr:to>
      <xdr:col>85</xdr:col>
      <xdr:colOff>127000</xdr:colOff>
      <xdr:row>78</xdr:row>
      <xdr:rowOff>124383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433704"/>
          <a:ext cx="838200" cy="6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7765</xdr:rowOff>
    </xdr:from>
    <xdr:ext cx="378565"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09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156338</xdr:rowOff>
    </xdr:from>
    <xdr:to>
      <xdr:col>85</xdr:col>
      <xdr:colOff>177800</xdr:colOff>
      <xdr:row>78</xdr:row>
      <xdr:rowOff>86488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148158</xdr:rowOff>
    </xdr:from>
    <xdr:to>
      <xdr:col>81</xdr:col>
      <xdr:colOff>50800</xdr:colOff>
      <xdr:row>78</xdr:row>
      <xdr:rowOff>60604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178358"/>
          <a:ext cx="889000" cy="25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9119</xdr:rowOff>
    </xdr:from>
    <xdr:to>
      <xdr:col>81</xdr:col>
      <xdr:colOff>101600</xdr:colOff>
      <xdr:row>78</xdr:row>
      <xdr:rowOff>110719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127246</xdr:rowOff>
    </xdr:from>
    <xdr:ext cx="378565"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92017" y="13157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148158</xdr:rowOff>
    </xdr:from>
    <xdr:to>
      <xdr:col>76</xdr:col>
      <xdr:colOff>114300</xdr:colOff>
      <xdr:row>78</xdr:row>
      <xdr:rowOff>99237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178358"/>
          <a:ext cx="889000" cy="29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52552</xdr:rowOff>
    </xdr:from>
    <xdr:to>
      <xdr:col>76</xdr:col>
      <xdr:colOff>165100</xdr:colOff>
      <xdr:row>78</xdr:row>
      <xdr:rowOff>154152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145279</xdr:rowOff>
    </xdr:from>
    <xdr:ext cx="378565"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3017" y="13518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120955</xdr:rowOff>
    </xdr:from>
    <xdr:to>
      <xdr:col>71</xdr:col>
      <xdr:colOff>177800</xdr:colOff>
      <xdr:row>78</xdr:row>
      <xdr:rowOff>99237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151155"/>
          <a:ext cx="889000" cy="32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60097</xdr:rowOff>
    </xdr:from>
    <xdr:to>
      <xdr:col>72</xdr:col>
      <xdr:colOff>38100</xdr:colOff>
      <xdr:row>78</xdr:row>
      <xdr:rowOff>161697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152824</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514017" y="13525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5004</xdr:rowOff>
    </xdr:from>
    <xdr:to>
      <xdr:col>67</xdr:col>
      <xdr:colOff>101600</xdr:colOff>
      <xdr:row>78</xdr:row>
      <xdr:rowOff>106604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97731</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5017" y="13470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73583</xdr:rowOff>
    </xdr:from>
    <xdr:to>
      <xdr:col>85</xdr:col>
      <xdr:colOff>177800</xdr:colOff>
      <xdr:row>79</xdr:row>
      <xdr:rowOff>3733</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4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159960</xdr:rowOff>
    </xdr:from>
    <xdr:ext cx="313932"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61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9804</xdr:rowOff>
    </xdr:from>
    <xdr:to>
      <xdr:col>81</xdr:col>
      <xdr:colOff>101600</xdr:colOff>
      <xdr:row>78</xdr:row>
      <xdr:rowOff>111404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38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102531</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2017" y="13475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97358</xdr:rowOff>
    </xdr:from>
    <xdr:to>
      <xdr:col>76</xdr:col>
      <xdr:colOff>165100</xdr:colOff>
      <xdr:row>77</xdr:row>
      <xdr:rowOff>27508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12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44035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2902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48437</xdr:rowOff>
    </xdr:from>
    <xdr:to>
      <xdr:col>72</xdr:col>
      <xdr:colOff>38100</xdr:colOff>
      <xdr:row>78</xdr:row>
      <xdr:rowOff>150037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2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166564</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4017" y="13196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70155</xdr:rowOff>
    </xdr:from>
    <xdr:to>
      <xdr:col>67</xdr:col>
      <xdr:colOff>101600</xdr:colOff>
      <xdr:row>77</xdr:row>
      <xdr:rowOff>305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10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16832</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287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144024</xdr:rowOff>
    </xdr:from>
    <xdr:to>
      <xdr:col>85</xdr:col>
      <xdr:colOff>126364</xdr:colOff>
      <xdr:row>98</xdr:row>
      <xdr:rowOff>51555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574524"/>
          <a:ext cx="1269" cy="127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55382</xdr:rowOff>
    </xdr:from>
    <xdr:ext cx="469744"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85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51555</xdr:rowOff>
    </xdr:from>
    <xdr:to>
      <xdr:col>86</xdr:col>
      <xdr:colOff>25400</xdr:colOff>
      <xdr:row>98</xdr:row>
      <xdr:rowOff>51555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8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90701</xdr:rowOff>
    </xdr:from>
    <xdr:ext cx="534377"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34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144024</xdr:rowOff>
    </xdr:from>
    <xdr:to>
      <xdr:col>86</xdr:col>
      <xdr:colOff>25400</xdr:colOff>
      <xdr:row>90</xdr:row>
      <xdr:rowOff>144024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5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20332</xdr:rowOff>
    </xdr:from>
    <xdr:to>
      <xdr:col>85</xdr:col>
      <xdr:colOff>127000</xdr:colOff>
      <xdr:row>97</xdr:row>
      <xdr:rowOff>29514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650982"/>
          <a:ext cx="838200" cy="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22586</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1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171159</xdr:rowOff>
    </xdr:from>
    <xdr:to>
      <xdr:col>85</xdr:col>
      <xdr:colOff>177800</xdr:colOff>
      <xdr:row>96</xdr:row>
      <xdr:rowOff>101309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5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29514</xdr:rowOff>
    </xdr:from>
    <xdr:to>
      <xdr:col>81</xdr:col>
      <xdr:colOff>50800</xdr:colOff>
      <xdr:row>97</xdr:row>
      <xdr:rowOff>45117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660164"/>
          <a:ext cx="889000" cy="1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163500</xdr:rowOff>
    </xdr:from>
    <xdr:to>
      <xdr:col>81</xdr:col>
      <xdr:colOff>101600</xdr:colOff>
      <xdr:row>96</xdr:row>
      <xdr:rowOff>93650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110177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22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45117</xdr:rowOff>
    </xdr:from>
    <xdr:to>
      <xdr:col>76</xdr:col>
      <xdr:colOff>114300</xdr:colOff>
      <xdr:row>97</xdr:row>
      <xdr:rowOff>71482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675767"/>
          <a:ext cx="889000" cy="2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2890</xdr:rowOff>
    </xdr:from>
    <xdr:to>
      <xdr:col>76</xdr:col>
      <xdr:colOff>165100</xdr:colOff>
      <xdr:row>96</xdr:row>
      <xdr:rowOff>104490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121017</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71482</xdr:rowOff>
    </xdr:from>
    <xdr:to>
      <xdr:col>71</xdr:col>
      <xdr:colOff>177800</xdr:colOff>
      <xdr:row>97</xdr:row>
      <xdr:rowOff>71596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702132"/>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165443</xdr:rowOff>
    </xdr:from>
    <xdr:to>
      <xdr:col>72</xdr:col>
      <xdr:colOff>38100</xdr:colOff>
      <xdr:row>96</xdr:row>
      <xdr:rowOff>95593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112120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1194</xdr:rowOff>
    </xdr:from>
    <xdr:to>
      <xdr:col>67</xdr:col>
      <xdr:colOff>101600</xdr:colOff>
      <xdr:row>96</xdr:row>
      <xdr:rowOff>102794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119321</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140982</xdr:rowOff>
    </xdr:from>
    <xdr:to>
      <xdr:col>85</xdr:col>
      <xdr:colOff>177800</xdr:colOff>
      <xdr:row>97</xdr:row>
      <xdr:rowOff>71132</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60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119409</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57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150164</xdr:rowOff>
    </xdr:from>
    <xdr:to>
      <xdr:col>81</xdr:col>
      <xdr:colOff>101600</xdr:colOff>
      <xdr:row>97</xdr:row>
      <xdr:rowOff>80314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60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71441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70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165767</xdr:rowOff>
    </xdr:from>
    <xdr:to>
      <xdr:col>76</xdr:col>
      <xdr:colOff>165100</xdr:colOff>
      <xdr:row>97</xdr:row>
      <xdr:rowOff>95917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62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87044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71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20682</xdr:rowOff>
    </xdr:from>
    <xdr:to>
      <xdr:col>72</xdr:col>
      <xdr:colOff>38100</xdr:colOff>
      <xdr:row>97</xdr:row>
      <xdr:rowOff>122282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65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113409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74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20796</xdr:rowOff>
    </xdr:from>
    <xdr:to>
      <xdr:col>67</xdr:col>
      <xdr:colOff>101600</xdr:colOff>
      <xdr:row>97</xdr:row>
      <xdr:rowOff>122396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65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113523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74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54661</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98161"/>
          <a:ext cx="1269"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1338</xdr:rowOff>
    </xdr:from>
    <xdr:ext cx="469744"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54661</xdr:rowOff>
    </xdr:from>
    <xdr:to>
      <xdr:col>116</xdr:col>
      <xdr:colOff>152400</xdr:colOff>
      <xdr:row>30</xdr:row>
      <xdr:rowOff>54661</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13936</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575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162509</xdr:rowOff>
    </xdr:from>
    <xdr:to>
      <xdr:col>116</xdr:col>
      <xdr:colOff>114300</xdr:colOff>
      <xdr:row>38</xdr:row>
      <xdr:rowOff>92659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0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159766</xdr:rowOff>
    </xdr:from>
    <xdr:to>
      <xdr:col>112</xdr:col>
      <xdr:colOff>38100</xdr:colOff>
      <xdr:row>38</xdr:row>
      <xdr:rowOff>89916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106443</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27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101871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274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133248</xdr:rowOff>
    </xdr:from>
    <xdr:to>
      <xdr:col>102</xdr:col>
      <xdr:colOff>165100</xdr:colOff>
      <xdr:row>38</xdr:row>
      <xdr:rowOff>63398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79925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32664</xdr:rowOff>
    </xdr:from>
    <xdr:to>
      <xdr:col>98</xdr:col>
      <xdr:colOff>38100</xdr:colOff>
      <xdr:row>37</xdr:row>
      <xdr:rowOff>134264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150791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住民一人当たりのコストについて前年度と比較すると、民生費が、前年度より</a:t>
          </a:r>
          <a:r>
            <a:rPr kumimoji="1" lang="en-US" altLang="ja-JP" sz="1300">
              <a:latin typeface="ＭＳ Ｐゴシック" panose="020B0600070205080204" pitchFamily="50" charset="-128"/>
              <a:ea typeface="ＭＳ Ｐゴシック" panose="020B0600070205080204" pitchFamily="50" charset="-128"/>
            </a:rPr>
            <a:t>9,327</a:t>
          </a:r>
          <a:r>
            <a:rPr kumimoji="1" lang="ja-JP" altLang="en-US" sz="1300">
              <a:latin typeface="ＭＳ Ｐゴシック" panose="020B0600070205080204" pitchFamily="50" charset="-128"/>
              <a:ea typeface="ＭＳ Ｐゴシック" panose="020B0600070205080204" pitchFamily="50" charset="-128"/>
            </a:rPr>
            <a:t>円の増加となった。これは、児童手当支給事業の増や障害者介護給付事業が増加したことの影響が大きい。</a:t>
          </a:r>
        </a:p>
        <a:p>
          <a:r>
            <a:rPr kumimoji="1" lang="ja-JP" altLang="en-US" sz="1300">
              <a:latin typeface="ＭＳ Ｐゴシック" panose="020B0600070205080204" pitchFamily="50" charset="-128"/>
              <a:ea typeface="ＭＳ Ｐゴシック" panose="020B0600070205080204" pitchFamily="50" charset="-128"/>
            </a:rPr>
            <a:t>土木費は、岩名運動公園拡張整備事業等の増により、前年度より</a:t>
          </a:r>
          <a:r>
            <a:rPr kumimoji="1" lang="en-US" altLang="ja-JP" sz="1300">
              <a:latin typeface="ＭＳ Ｐゴシック" panose="020B0600070205080204" pitchFamily="50" charset="-128"/>
              <a:ea typeface="ＭＳ Ｐゴシック" panose="020B0600070205080204" pitchFamily="50" charset="-128"/>
            </a:rPr>
            <a:t>4,931</a:t>
          </a:r>
          <a:r>
            <a:rPr kumimoji="1" lang="ja-JP" altLang="en-US" sz="1300">
              <a:latin typeface="ＭＳ Ｐゴシック" panose="020B0600070205080204" pitchFamily="50" charset="-128"/>
              <a:ea typeface="ＭＳ Ｐゴシック" panose="020B0600070205080204" pitchFamily="50" charset="-128"/>
            </a:rPr>
            <a:t>円の増加となった。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教育費が前年度</a:t>
          </a:r>
          <a:r>
            <a:rPr kumimoji="1" lang="en-US" altLang="ja-JP" sz="1300">
              <a:latin typeface="ＭＳ Ｐゴシック" panose="020B0600070205080204" pitchFamily="50" charset="-128"/>
              <a:ea typeface="ＭＳ Ｐゴシック" panose="020B0600070205080204" pitchFamily="50" charset="-128"/>
            </a:rPr>
            <a:t>39,466</a:t>
          </a:r>
          <a:r>
            <a:rPr kumimoji="1" lang="ja-JP" altLang="en-US" sz="1300">
              <a:latin typeface="ＭＳ Ｐゴシック" panose="020B0600070205080204" pitchFamily="50" charset="-128"/>
              <a:ea typeface="ＭＳ Ｐゴシック" panose="020B0600070205080204" pitchFamily="50" charset="-128"/>
            </a:rPr>
            <a:t>円に対し</a:t>
          </a:r>
          <a:r>
            <a:rPr kumimoji="1" lang="en-US" altLang="ja-JP" sz="1300">
              <a:latin typeface="ＭＳ Ｐゴシック" panose="020B0600070205080204" pitchFamily="50" charset="-128"/>
              <a:ea typeface="ＭＳ Ｐゴシック" panose="020B0600070205080204" pitchFamily="50" charset="-128"/>
            </a:rPr>
            <a:t>42,199</a:t>
          </a:r>
          <a:r>
            <a:rPr kumimoji="1" lang="ja-JP" altLang="en-US" sz="1300">
              <a:latin typeface="ＭＳ Ｐゴシック" panose="020B0600070205080204" pitchFamily="50" charset="-128"/>
              <a:ea typeface="ＭＳ Ｐゴシック" panose="020B0600070205080204" pitchFamily="50" charset="-128"/>
            </a:rPr>
            <a:t>円と前年度より</a:t>
          </a:r>
          <a:r>
            <a:rPr kumimoji="1" lang="en-US" altLang="ja-JP" sz="1300">
              <a:latin typeface="ＭＳ Ｐゴシック" panose="020B0600070205080204" pitchFamily="50" charset="-128"/>
              <a:ea typeface="ＭＳ Ｐゴシック" panose="020B0600070205080204" pitchFamily="50" charset="-128"/>
            </a:rPr>
            <a:t>2,733</a:t>
          </a:r>
          <a:r>
            <a:rPr kumimoji="1" lang="ja-JP" altLang="en-US" sz="1300">
              <a:latin typeface="ＭＳ Ｐゴシック" panose="020B0600070205080204" pitchFamily="50" charset="-128"/>
              <a:ea typeface="ＭＳ Ｐゴシック" panose="020B0600070205080204" pitchFamily="50" charset="-128"/>
            </a:rPr>
            <a:t>円の増加となっている。これは学校給食食材支援事業や教科書指導書購入事業等の増加したことの影響が大きい。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千葉県佐倉市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財政調整基金残高の標準財政規模比は、分母である標準財政規模が約</a:t>
          </a:r>
          <a:r>
            <a:rPr kumimoji="1" lang="en-US" altLang="ja-JP" sz="1200">
              <a:latin typeface="ＭＳ ゴシック" pitchFamily="49" charset="-128"/>
              <a:ea typeface="ＭＳ ゴシック" pitchFamily="49" charset="-128"/>
            </a:rPr>
            <a:t>326.0</a:t>
          </a:r>
          <a:r>
            <a:rPr kumimoji="1" lang="ja-JP" altLang="en-US" sz="1200">
              <a:latin typeface="ＭＳ ゴシック" pitchFamily="49" charset="-128"/>
              <a:ea typeface="ＭＳ ゴシック" pitchFamily="49" charset="-128"/>
            </a:rPr>
            <a:t>億円から約</a:t>
          </a:r>
          <a:r>
            <a:rPr kumimoji="1" lang="en-US" altLang="ja-JP" sz="1200">
              <a:latin typeface="ＭＳ ゴシック" pitchFamily="49" charset="-128"/>
              <a:ea typeface="ＭＳ ゴシック" pitchFamily="49" charset="-128"/>
            </a:rPr>
            <a:t>333.6</a:t>
          </a:r>
          <a:r>
            <a:rPr kumimoji="1" lang="ja-JP" altLang="en-US" sz="1200">
              <a:latin typeface="ＭＳ ゴシック" pitchFamily="49" charset="-128"/>
              <a:ea typeface="ＭＳ ゴシック" pitchFamily="49" charset="-128"/>
            </a:rPr>
            <a:t>億円と約</a:t>
          </a:r>
          <a:r>
            <a:rPr kumimoji="1" lang="en-US" altLang="ja-JP" sz="1200">
              <a:latin typeface="ＭＳ ゴシック" pitchFamily="49" charset="-128"/>
              <a:ea typeface="ＭＳ ゴシック" pitchFamily="49" charset="-128"/>
            </a:rPr>
            <a:t>7.6</a:t>
          </a:r>
          <a:r>
            <a:rPr kumimoji="1" lang="ja-JP" altLang="en-US" sz="1200">
              <a:latin typeface="ＭＳ ゴシック" pitchFamily="49" charset="-128"/>
              <a:ea typeface="ＭＳ ゴシック" pitchFamily="49" charset="-128"/>
            </a:rPr>
            <a:t>億円の増となり、分子である財政調整基金の年度末残高が約</a:t>
          </a:r>
          <a:r>
            <a:rPr kumimoji="1" lang="en-US" altLang="ja-JP" sz="1200">
              <a:latin typeface="ＭＳ ゴシック" pitchFamily="49" charset="-128"/>
              <a:ea typeface="ＭＳ ゴシック" pitchFamily="49" charset="-128"/>
            </a:rPr>
            <a:t>71.7</a:t>
          </a:r>
          <a:r>
            <a:rPr kumimoji="1" lang="ja-JP" altLang="en-US" sz="1200">
              <a:latin typeface="ＭＳ ゴシック" pitchFamily="49" charset="-128"/>
              <a:ea typeface="ＭＳ ゴシック" pitchFamily="49" charset="-128"/>
            </a:rPr>
            <a:t>億円から約</a:t>
          </a:r>
          <a:r>
            <a:rPr kumimoji="1" lang="en-US" altLang="ja-JP" sz="1200">
              <a:latin typeface="ＭＳ ゴシック" pitchFamily="49" charset="-128"/>
              <a:ea typeface="ＭＳ ゴシック" pitchFamily="49" charset="-128"/>
            </a:rPr>
            <a:t>57.4</a:t>
          </a:r>
          <a:r>
            <a:rPr kumimoji="1" lang="ja-JP" altLang="en-US" sz="1200">
              <a:latin typeface="ＭＳ ゴシック" pitchFamily="49" charset="-128"/>
              <a:ea typeface="ＭＳ ゴシック" pitchFamily="49" charset="-128"/>
            </a:rPr>
            <a:t>億円と約</a:t>
          </a:r>
          <a:r>
            <a:rPr kumimoji="1" lang="en-US" altLang="ja-JP" sz="1200">
              <a:latin typeface="ＭＳ ゴシック" pitchFamily="49" charset="-128"/>
              <a:ea typeface="ＭＳ ゴシック" pitchFamily="49" charset="-128"/>
            </a:rPr>
            <a:t>14.3</a:t>
          </a:r>
          <a:r>
            <a:rPr kumimoji="1" lang="ja-JP" altLang="en-US" sz="1200">
              <a:latin typeface="ＭＳ ゴシック" pitchFamily="49" charset="-128"/>
              <a:ea typeface="ＭＳ ゴシック" pitchFamily="49" charset="-128"/>
            </a:rPr>
            <a:t>億円の減となり、</a:t>
          </a:r>
          <a:r>
            <a:rPr kumimoji="1" lang="en-US" altLang="ja-JP" sz="1200">
              <a:latin typeface="ＭＳ ゴシック" pitchFamily="49" charset="-128"/>
              <a:ea typeface="ＭＳ ゴシック" pitchFamily="49" charset="-128"/>
            </a:rPr>
            <a:t>4.79</a:t>
          </a:r>
          <a:r>
            <a:rPr kumimoji="1" lang="ja-JP" altLang="en-US" sz="1200">
              <a:latin typeface="ＭＳ ゴシック" pitchFamily="49" charset="-128"/>
              <a:ea typeface="ＭＳ ゴシック" pitchFamily="49" charset="-128"/>
            </a:rPr>
            <a:t>ポイント減少した。</a:t>
          </a:r>
        </a:p>
        <a:p>
          <a:r>
            <a:rPr kumimoji="1" lang="ja-JP" altLang="en-US" sz="1200">
              <a:latin typeface="ＭＳ ゴシック" pitchFamily="49" charset="-128"/>
              <a:ea typeface="ＭＳ ゴシック" pitchFamily="49" charset="-128"/>
            </a:rPr>
            <a:t>実質収支額の標準財政規模比は、補助費等や繰出金の増等により実質収支額は約</a:t>
          </a:r>
          <a:r>
            <a:rPr kumimoji="1" lang="en-US" altLang="ja-JP" sz="1200">
              <a:latin typeface="ＭＳ ゴシック" pitchFamily="49" charset="-128"/>
              <a:ea typeface="ＭＳ ゴシック" pitchFamily="49" charset="-128"/>
            </a:rPr>
            <a:t>23.0</a:t>
          </a:r>
          <a:r>
            <a:rPr kumimoji="1" lang="ja-JP" altLang="en-US" sz="1200">
              <a:latin typeface="ＭＳ ゴシック" pitchFamily="49" charset="-128"/>
              <a:ea typeface="ＭＳ ゴシック" pitchFamily="49" charset="-128"/>
            </a:rPr>
            <a:t>億円から約</a:t>
          </a:r>
          <a:r>
            <a:rPr kumimoji="1" lang="en-US" altLang="ja-JP" sz="1200">
              <a:latin typeface="ＭＳ ゴシック" pitchFamily="49" charset="-128"/>
              <a:ea typeface="ＭＳ ゴシック" pitchFamily="49" charset="-128"/>
            </a:rPr>
            <a:t>25.6</a:t>
          </a:r>
          <a:r>
            <a:rPr kumimoji="1" lang="ja-JP" altLang="en-US" sz="1200">
              <a:latin typeface="ＭＳ ゴシック" pitchFamily="49" charset="-128"/>
              <a:ea typeface="ＭＳ ゴシック" pitchFamily="49" charset="-128"/>
            </a:rPr>
            <a:t>億円と</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億円の増となり、</a:t>
          </a:r>
          <a:r>
            <a:rPr kumimoji="1" lang="en-US" altLang="ja-JP" sz="1200">
              <a:latin typeface="ＭＳ ゴシック" pitchFamily="49" charset="-128"/>
              <a:ea typeface="ＭＳ ゴシック" pitchFamily="49" charset="-128"/>
            </a:rPr>
            <a:t>0.63</a:t>
          </a:r>
          <a:r>
            <a:rPr kumimoji="1" lang="ja-JP" altLang="en-US" sz="1200">
              <a:latin typeface="ＭＳ ゴシック" pitchFamily="49" charset="-128"/>
              <a:ea typeface="ＭＳ ゴシック" pitchFamily="49" charset="-128"/>
            </a:rPr>
            <a:t>ポイント上昇している。</a:t>
          </a:r>
        </a:p>
        <a:p>
          <a:r>
            <a:rPr kumimoji="1" lang="ja-JP" altLang="en-US" sz="1200">
              <a:latin typeface="ＭＳ ゴシック" pitchFamily="49" charset="-128"/>
              <a:ea typeface="ＭＳ ゴシック" pitchFamily="49" charset="-128"/>
            </a:rPr>
            <a:t>実質単年度収支は約▲</a:t>
          </a:r>
          <a:r>
            <a:rPr kumimoji="1" lang="en-US" altLang="ja-JP" sz="1200">
              <a:latin typeface="ＭＳ ゴシック" pitchFamily="49" charset="-128"/>
              <a:ea typeface="ＭＳ ゴシック" pitchFamily="49" charset="-128"/>
            </a:rPr>
            <a:t>11.7</a:t>
          </a:r>
          <a:r>
            <a:rPr kumimoji="1" lang="ja-JP" altLang="en-US" sz="1200">
              <a:latin typeface="ＭＳ ゴシック" pitchFamily="49" charset="-128"/>
              <a:ea typeface="ＭＳ ゴシック" pitchFamily="49" charset="-128"/>
            </a:rPr>
            <a:t>億円で、前年度から赤字幅が拡大し、標準財政規模比は▲</a:t>
          </a:r>
          <a:r>
            <a:rPr kumimoji="1" lang="en-US" altLang="ja-JP" sz="1200">
              <a:latin typeface="ＭＳ ゴシック" pitchFamily="49" charset="-128"/>
              <a:ea typeface="ＭＳ ゴシック" pitchFamily="49" charset="-128"/>
            </a:rPr>
            <a:t>3.51%</a:t>
          </a:r>
          <a:r>
            <a:rPr kumimoji="1" lang="ja-JP" altLang="en-US" sz="1200">
              <a:latin typeface="ＭＳ ゴシック" pitchFamily="49" charset="-128"/>
              <a:ea typeface="ＭＳ ゴシック" pitchFamily="49" charset="-128"/>
            </a:rPr>
            <a:t>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千葉県佐倉市</a:t>
          </a:r>
        </a:p>
      </xdr:txBody>
    </xdr:sp>
    <xdr:clientData/>
  </xdr:twoCellAnchor>
  <xdr:twoCellAnchor editAs="oneCell">
    <xdr:from>
      <xdr:col>1</xdr:col>
      <xdr:colOff>0</xdr:colOff>
      <xdr:row>3</xdr:row>
      <xdr:rowOff>28575</xdr:rowOff>
    </xdr:from>
    <xdr:to>
      <xdr:col>4</xdr:col>
      <xdr:colOff>914400</xdr:colOff>
      <xdr:row>5</xdr:row>
      <xdr:rowOff>0</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特別会計、また、公営企業である上下水道事業などすべての会計において赤字を計上した会計はなく、連結実質赤字比率についても黒字を維持している状況である。しかしながら、少子高齢化など社会経済状況の行先きは依然不透明であることから、市税の大幅な増加を見込むことが難しい一方、今後も社会保障関連経費や老朽化した各施設の大規模改修経費の増大が懸念されるなど、財政状況は厳しさを増している。</a:t>
          </a:r>
        </a:p>
        <a:p>
          <a:r>
            <a:rPr kumimoji="1" lang="ja-JP" altLang="en-US" sz="1400">
              <a:latin typeface="ＭＳ ゴシック" pitchFamily="49" charset="-128"/>
              <a:ea typeface="ＭＳ ゴシック" pitchFamily="49" charset="-128"/>
            </a:rPr>
            <a:t>今後とも限られた財源の効率的、効果的な配分を行い、引き続き健全な財政運営に取り組んでいく。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62351398</v>
      </c>
      <c r="BO4" s="436"/>
      <c r="BP4" s="436"/>
      <c r="BQ4" s="436"/>
      <c r="BR4" s="436"/>
      <c r="BS4" s="436"/>
      <c r="BT4" s="436"/>
      <c r="BU4" s="437"/>
      <c r="BV4" s="435">
        <v>59572610</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7.7</v>
      </c>
      <c r="CU4" s="576"/>
      <c r="CV4" s="576"/>
      <c r="CW4" s="576"/>
      <c r="CX4" s="576"/>
      <c r="CY4" s="576"/>
      <c r="CZ4" s="576"/>
      <c r="DA4" s="577"/>
      <c r="DB4" s="575">
        <v>7.1</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59551044</v>
      </c>
      <c r="BO5" s="407"/>
      <c r="BP5" s="407"/>
      <c r="BQ5" s="407"/>
      <c r="BR5" s="407"/>
      <c r="BS5" s="407"/>
      <c r="BT5" s="407"/>
      <c r="BU5" s="408"/>
      <c r="BV5" s="406">
        <v>56851555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95.6</v>
      </c>
      <c r="CU5" s="404"/>
      <c r="CV5" s="404"/>
      <c r="CW5" s="404"/>
      <c r="CX5" s="404"/>
      <c r="CY5" s="404"/>
      <c r="CZ5" s="404"/>
      <c r="DA5" s="405"/>
      <c r="DB5" s="403">
        <v>93.7</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2800354</v>
      </c>
      <c r="BO6" s="407"/>
      <c r="BP6" s="407"/>
      <c r="BQ6" s="407"/>
      <c r="BR6" s="407"/>
      <c r="BS6" s="407"/>
      <c r="BT6" s="407"/>
      <c r="BU6" s="408"/>
      <c r="BV6" s="406">
        <v>2721055</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96</v>
      </c>
      <c r="CU6" s="550"/>
      <c r="CV6" s="550"/>
      <c r="CW6" s="550"/>
      <c r="CX6" s="550"/>
      <c r="CY6" s="550"/>
      <c r="CZ6" s="550"/>
      <c r="DA6" s="551"/>
      <c r="DB6" s="549">
        <v>94.7</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235664</v>
      </c>
      <c r="BO7" s="407"/>
      <c r="BP7" s="407"/>
      <c r="BQ7" s="407"/>
      <c r="BR7" s="407"/>
      <c r="BS7" s="407"/>
      <c r="BT7" s="407"/>
      <c r="BU7" s="408"/>
      <c r="BV7" s="406">
        <v>419901</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33357339</v>
      </c>
      <c r="CU7" s="407"/>
      <c r="CV7" s="407"/>
      <c r="CW7" s="407"/>
      <c r="CX7" s="407"/>
      <c r="CY7" s="407"/>
      <c r="CZ7" s="407"/>
      <c r="DA7" s="408"/>
      <c r="DB7" s="406">
        <v>32596211</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2564690</v>
      </c>
      <c r="BO8" s="407"/>
      <c r="BP8" s="407"/>
      <c r="BQ8" s="407"/>
      <c r="BR8" s="407"/>
      <c r="BS8" s="407"/>
      <c r="BT8" s="407"/>
      <c r="BU8" s="408"/>
      <c r="BV8" s="406">
        <v>2301154</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0.84</v>
      </c>
      <c r="CU8" s="510"/>
      <c r="CV8" s="510"/>
      <c r="CW8" s="510"/>
      <c r="CX8" s="510"/>
      <c r="CY8" s="510"/>
      <c r="CZ8" s="510"/>
      <c r="DA8" s="511"/>
      <c r="DB8" s="509">
        <v>0.86</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168743</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263536</v>
      </c>
      <c r="BO9" s="407"/>
      <c r="BP9" s="407"/>
      <c r="BQ9" s="407"/>
      <c r="BR9" s="407"/>
      <c r="BS9" s="407"/>
      <c r="BT9" s="407"/>
      <c r="BU9" s="408"/>
      <c r="BV9" s="406">
        <v>-348124</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7.2</v>
      </c>
      <c r="CU9" s="404"/>
      <c r="CV9" s="404"/>
      <c r="CW9" s="404"/>
      <c r="CX9" s="404"/>
      <c r="CY9" s="404"/>
      <c r="CZ9" s="404"/>
      <c r="DA9" s="405"/>
      <c r="DB9" s="403">
        <v>7.3</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172739</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1161214</v>
      </c>
      <c r="BO10" s="407"/>
      <c r="BP10" s="407"/>
      <c r="BQ10" s="407"/>
      <c r="BR10" s="407"/>
      <c r="BS10" s="407"/>
      <c r="BT10" s="407"/>
      <c r="BU10" s="408"/>
      <c r="BV10" s="406">
        <v>1334321</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169506</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2594582</v>
      </c>
      <c r="BO12" s="407"/>
      <c r="BP12" s="407"/>
      <c r="BQ12" s="407"/>
      <c r="BR12" s="407"/>
      <c r="BS12" s="407"/>
      <c r="BT12" s="407"/>
      <c r="BU12" s="408"/>
      <c r="BV12" s="406">
        <v>2086566</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164069</v>
      </c>
      <c r="S13" s="494"/>
      <c r="T13" s="494"/>
      <c r="U13" s="494"/>
      <c r="V13" s="495"/>
      <c r="W13" s="496" t="s">
        <v>131</v>
      </c>
      <c r="X13" s="392"/>
      <c r="Y13" s="392"/>
      <c r="Z13" s="392"/>
      <c r="AA13" s="392"/>
      <c r="AB13" s="393"/>
      <c r="AC13" s="359">
        <v>1195</v>
      </c>
      <c r="AD13" s="360"/>
      <c r="AE13" s="360"/>
      <c r="AF13" s="360"/>
      <c r="AG13" s="361"/>
      <c r="AH13" s="359">
        <v>1209</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-1169832</v>
      </c>
      <c r="BO13" s="407"/>
      <c r="BP13" s="407"/>
      <c r="BQ13" s="407"/>
      <c r="BR13" s="407"/>
      <c r="BS13" s="407"/>
      <c r="BT13" s="407"/>
      <c r="BU13" s="408"/>
      <c r="BV13" s="406">
        <v>-1100369</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2.2000000000000002</v>
      </c>
      <c r="CU13" s="404"/>
      <c r="CV13" s="404"/>
      <c r="CW13" s="404"/>
      <c r="CX13" s="404"/>
      <c r="CY13" s="404"/>
      <c r="CZ13" s="404"/>
      <c r="DA13" s="405"/>
      <c r="DB13" s="403">
        <v>1.7</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170406</v>
      </c>
      <c r="S14" s="494"/>
      <c r="T14" s="494"/>
      <c r="U14" s="494"/>
      <c r="V14" s="495"/>
      <c r="W14" s="497"/>
      <c r="X14" s="395"/>
      <c r="Y14" s="395"/>
      <c r="Z14" s="395"/>
      <c r="AA14" s="395"/>
      <c r="AB14" s="396"/>
      <c r="AC14" s="486">
        <v>1.6</v>
      </c>
      <c r="AD14" s="487"/>
      <c r="AE14" s="487"/>
      <c r="AF14" s="487"/>
      <c r="AG14" s="488"/>
      <c r="AH14" s="486">
        <v>1.6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165691</v>
      </c>
      <c r="S15" s="494"/>
      <c r="T15" s="494"/>
      <c r="U15" s="494"/>
      <c r="V15" s="495"/>
      <c r="W15" s="496" t="s">
        <v>137</v>
      </c>
      <c r="X15" s="392"/>
      <c r="Y15" s="392"/>
      <c r="Z15" s="392"/>
      <c r="AA15" s="392"/>
      <c r="AB15" s="393"/>
      <c r="AC15" s="359">
        <v>13698</v>
      </c>
      <c r="AD15" s="360"/>
      <c r="AE15" s="360"/>
      <c r="AF15" s="360"/>
      <c r="AG15" s="361"/>
      <c r="AH15" s="359">
        <v>14995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22393738</v>
      </c>
      <c r="BO15" s="436"/>
      <c r="BP15" s="436"/>
      <c r="BQ15" s="436"/>
      <c r="BR15" s="436"/>
      <c r="BS15" s="436"/>
      <c r="BT15" s="436"/>
      <c r="BU15" s="437"/>
      <c r="BV15" s="435">
        <v>22038427</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18.8</v>
      </c>
      <c r="AD16" s="487"/>
      <c r="AE16" s="487"/>
      <c r="AF16" s="487"/>
      <c r="AG16" s="488"/>
      <c r="AH16" s="486">
        <v>20.100000000000001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27074959</v>
      </c>
      <c r="BO16" s="407"/>
      <c r="BP16" s="407"/>
      <c r="BQ16" s="407"/>
      <c r="BR16" s="407"/>
      <c r="BS16" s="407"/>
      <c r="BT16" s="407"/>
      <c r="BU16" s="408"/>
      <c r="BV16" s="406">
        <v>26321110</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57823</v>
      </c>
      <c r="AD17" s="360"/>
      <c r="AE17" s="360"/>
      <c r="AF17" s="360"/>
      <c r="AG17" s="361"/>
      <c r="AH17" s="359">
        <v>58417</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28513754</v>
      </c>
      <c r="BO17" s="407"/>
      <c r="BP17" s="407"/>
      <c r="BQ17" s="407"/>
      <c r="BR17" s="407"/>
      <c r="BS17" s="407"/>
      <c r="BT17" s="407"/>
      <c r="BU17" s="408"/>
      <c r="BV17" s="406">
        <v>28032860</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103.69</v>
      </c>
      <c r="M18" s="459"/>
      <c r="N18" s="459"/>
      <c r="O18" s="459"/>
      <c r="P18" s="459"/>
      <c r="Q18" s="459"/>
      <c r="R18" s="460"/>
      <c r="S18" s="460"/>
      <c r="T18" s="460"/>
      <c r="U18" s="460"/>
      <c r="V18" s="461"/>
      <c r="W18" s="477"/>
      <c r="X18" s="478"/>
      <c r="Y18" s="478"/>
      <c r="Z18" s="478"/>
      <c r="AA18" s="478"/>
      <c r="AB18" s="502"/>
      <c r="AC18" s="376">
        <v>79.5</v>
      </c>
      <c r="AD18" s="377"/>
      <c r="AE18" s="377"/>
      <c r="AF18" s="377"/>
      <c r="AG18" s="462"/>
      <c r="AH18" s="376">
        <v>78.3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32981360</v>
      </c>
      <c r="BO18" s="407"/>
      <c r="BP18" s="407"/>
      <c r="BQ18" s="407"/>
      <c r="BR18" s="407"/>
      <c r="BS18" s="407"/>
      <c r="BT18" s="407"/>
      <c r="BU18" s="408"/>
      <c r="BV18" s="406">
        <v>31037260</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1627</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44895514</v>
      </c>
      <c r="BO19" s="407"/>
      <c r="BP19" s="407"/>
      <c r="BQ19" s="407"/>
      <c r="BR19" s="407"/>
      <c r="BS19" s="407"/>
      <c r="BT19" s="407"/>
      <c r="BU19" s="408"/>
      <c r="BV19" s="406">
        <v>43373839</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70279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28372294</v>
      </c>
      <c r="BO22" s="436"/>
      <c r="BP22" s="436"/>
      <c r="BQ22" s="436"/>
      <c r="BR22" s="436"/>
      <c r="BS22" s="436"/>
      <c r="BT22" s="436"/>
      <c r="BU22" s="437"/>
      <c r="BV22" s="435">
        <v>29647325</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23919980</v>
      </c>
      <c r="BO23" s="407"/>
      <c r="BP23" s="407"/>
      <c r="BQ23" s="407"/>
      <c r="BR23" s="407"/>
      <c r="BS23" s="407"/>
      <c r="BT23" s="407"/>
      <c r="BU23" s="408"/>
      <c r="BV23" s="406">
        <v>25895778</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9400</v>
      </c>
      <c r="R24" s="360"/>
      <c r="S24" s="360"/>
      <c r="T24" s="360"/>
      <c r="U24" s="360"/>
      <c r="V24" s="361"/>
      <c r="W24" s="449"/>
      <c r="X24" s="386"/>
      <c r="Y24" s="387"/>
      <c r="Z24" s="362" t="s">
        <v>162</v>
      </c>
      <c r="AA24" s="363"/>
      <c r="AB24" s="363"/>
      <c r="AC24" s="363"/>
      <c r="AD24" s="363"/>
      <c r="AE24" s="363"/>
      <c r="AF24" s="363"/>
      <c r="AG24" s="364"/>
      <c r="AH24" s="359">
        <v>882</v>
      </c>
      <c r="AI24" s="360"/>
      <c r="AJ24" s="360"/>
      <c r="AK24" s="360"/>
      <c r="AL24" s="361"/>
      <c r="AM24" s="359">
        <v>2883258</v>
      </c>
      <c r="AN24" s="360"/>
      <c r="AO24" s="360"/>
      <c r="AP24" s="360"/>
      <c r="AQ24" s="360"/>
      <c r="AR24" s="361"/>
      <c r="AS24" s="359">
        <v>3269</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11149188</v>
      </c>
      <c r="BO24" s="407"/>
      <c r="BP24" s="407"/>
      <c r="BQ24" s="407"/>
      <c r="BR24" s="407"/>
      <c r="BS24" s="407"/>
      <c r="BT24" s="407"/>
      <c r="BU24" s="408"/>
      <c r="BV24" s="406">
        <v>10830970</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2</v>
      </c>
      <c r="M25" s="360"/>
      <c r="N25" s="360"/>
      <c r="O25" s="360"/>
      <c r="P25" s="361"/>
      <c r="Q25" s="359">
        <v>8000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13121815</v>
      </c>
      <c r="BO25" s="436"/>
      <c r="BP25" s="436"/>
      <c r="BQ25" s="436"/>
      <c r="BR25" s="436"/>
      <c r="BS25" s="436"/>
      <c r="BT25" s="436"/>
      <c r="BU25" s="437"/>
      <c r="BV25" s="435">
        <v>12923520</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7200</v>
      </c>
      <c r="R26" s="360"/>
      <c r="S26" s="360"/>
      <c r="T26" s="360"/>
      <c r="U26" s="360"/>
      <c r="V26" s="361"/>
      <c r="W26" s="449"/>
      <c r="X26" s="386"/>
      <c r="Y26" s="387"/>
      <c r="Z26" s="362" t="s">
        <v>168</v>
      </c>
      <c r="AA26" s="417"/>
      <c r="AB26" s="417"/>
      <c r="AC26" s="417"/>
      <c r="AD26" s="417"/>
      <c r="AE26" s="417"/>
      <c r="AF26" s="417"/>
      <c r="AG26" s="418"/>
      <c r="AH26" s="359">
        <v>3</v>
      </c>
      <c r="AI26" s="360"/>
      <c r="AJ26" s="360"/>
      <c r="AK26" s="360"/>
      <c r="AL26" s="361"/>
      <c r="AM26" s="359">
        <v>9960</v>
      </c>
      <c r="AN26" s="360"/>
      <c r="AO26" s="360"/>
      <c r="AP26" s="360"/>
      <c r="AQ26" s="360"/>
      <c r="AR26" s="361"/>
      <c r="AS26" s="359">
        <v>3320</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5200</v>
      </c>
      <c r="R27" s="360"/>
      <c r="S27" s="360"/>
      <c r="T27" s="360"/>
      <c r="U27" s="360"/>
      <c r="V27" s="361"/>
      <c r="W27" s="449"/>
      <c r="X27" s="386"/>
      <c r="Y27" s="387"/>
      <c r="Z27" s="362" t="s">
        <v>171</v>
      </c>
      <c r="AA27" s="363"/>
      <c r="AB27" s="363"/>
      <c r="AC27" s="363"/>
      <c r="AD27" s="363"/>
      <c r="AE27" s="363"/>
      <c r="AF27" s="363"/>
      <c r="AG27" s="364"/>
      <c r="AH27" s="359">
        <v>23</v>
      </c>
      <c r="AI27" s="360"/>
      <c r="AJ27" s="360"/>
      <c r="AK27" s="360"/>
      <c r="AL27" s="361"/>
      <c r="AM27" s="359">
        <v>89902</v>
      </c>
      <c r="AN27" s="360"/>
      <c r="AO27" s="360"/>
      <c r="AP27" s="360"/>
      <c r="AQ27" s="360"/>
      <c r="AR27" s="361"/>
      <c r="AS27" s="359">
        <v>3909</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647182</v>
      </c>
      <c r="BO27" s="441"/>
      <c r="BP27" s="441"/>
      <c r="BQ27" s="441"/>
      <c r="BR27" s="441"/>
      <c r="BS27" s="441"/>
      <c r="BT27" s="441"/>
      <c r="BU27" s="442"/>
      <c r="BV27" s="440">
        <v>647010</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4800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5739166</v>
      </c>
      <c r="BO28" s="436"/>
      <c r="BP28" s="436"/>
      <c r="BQ28" s="436"/>
      <c r="BR28" s="436"/>
      <c r="BS28" s="436"/>
      <c r="BT28" s="436"/>
      <c r="BU28" s="437"/>
      <c r="BV28" s="435">
        <v>7172534</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26</v>
      </c>
      <c r="M29" s="360"/>
      <c r="N29" s="360"/>
      <c r="O29" s="360"/>
      <c r="P29" s="361"/>
      <c r="Q29" s="359">
        <v>4600</v>
      </c>
      <c r="R29" s="360"/>
      <c r="S29" s="360"/>
      <c r="T29" s="360"/>
      <c r="U29" s="360"/>
      <c r="V29" s="361"/>
      <c r="W29" s="450"/>
      <c r="X29" s="451"/>
      <c r="Y29" s="452"/>
      <c r="Z29" s="362" t="s">
        <v>177</v>
      </c>
      <c r="AA29" s="363"/>
      <c r="AB29" s="363"/>
      <c r="AC29" s="363"/>
      <c r="AD29" s="363"/>
      <c r="AE29" s="363"/>
      <c r="AF29" s="363"/>
      <c r="AG29" s="364"/>
      <c r="AH29" s="359">
        <v>905</v>
      </c>
      <c r="AI29" s="360"/>
      <c r="AJ29" s="360"/>
      <c r="AK29" s="360"/>
      <c r="AL29" s="361"/>
      <c r="AM29" s="359">
        <v>2973160</v>
      </c>
      <c r="AN29" s="360"/>
      <c r="AO29" s="360"/>
      <c r="AP29" s="360"/>
      <c r="AQ29" s="360"/>
      <c r="AR29" s="361"/>
      <c r="AS29" s="359">
        <v>3285</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1278090</v>
      </c>
      <c r="BO29" s="407"/>
      <c r="BP29" s="407"/>
      <c r="BQ29" s="407"/>
      <c r="BR29" s="407"/>
      <c r="BS29" s="407"/>
      <c r="BT29" s="407"/>
      <c r="BU29" s="408"/>
      <c r="BV29" s="406">
        <v>1173551</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7063178</v>
      </c>
      <c r="BO30" s="441"/>
      <c r="BP30" s="441"/>
      <c r="BQ30" s="441"/>
      <c r="BR30" s="441"/>
      <c r="BS30" s="441"/>
      <c r="BT30" s="441"/>
      <c r="BU30" s="442"/>
      <c r="BV30" s="440">
        <v>7005940</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4</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f>IF(BG34="","",MAX(C34:D43,U34:V43,AM34:AN43)+1)</f>
        <v>9</v>
      </c>
      <c r="BF34" s="354"/>
      <c r="BG34" s="355" t="str">
        <f>IF('各会計、関係団体の財政状況及び健全化判断比率'!B33="","",'各会計、関係団体の財政状況及び健全化判断比率'!B33)</f>
        <v>農業集落排水事業特別会計</v>
      </c>
      <c r="BH34" s="355"/>
      <c r="BI34" s="355"/>
      <c r="BJ34" s="355"/>
      <c r="BK34" s="355"/>
      <c r="BL34" s="355"/>
      <c r="BM34" s="355"/>
      <c r="BN34" s="355"/>
      <c r="BO34" s="355"/>
      <c r="BP34" s="355"/>
      <c r="BQ34" s="355"/>
      <c r="BR34" s="355"/>
      <c r="BS34" s="355"/>
      <c r="BT34" s="355"/>
      <c r="BU34" s="355"/>
      <c r="BV34" s="163"/>
      <c r="BW34" s="354">
        <f>IF(BY34="","",MAX(C34:D43,U34:V43,AM34:AN43,BE34:BF43)+1)</f>
        <v>10</v>
      </c>
      <c r="BX34" s="354"/>
      <c r="BY34" s="355" t="str">
        <f>IF('各会計、関係団体の財政状況及び健全化判断比率'!B68="","",'各会計、関係団体の財政状況及び健全化判断比率'!B68)</f>
        <v>千葉県市町村総合事務組合（一般会計）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20</v>
      </c>
      <c r="CP34" s="354"/>
      <c r="CQ34" s="355" t="str">
        <f>IF('各会計、関係団体の財政状況及び健全化判断比率'!BS7="","",'各会計、関係団体の財政状況及び健全化判断比率'!BS7)</f>
        <v>佐倉国際交流基金</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f>IF(E35="","",C34+1)</f>
        <v>2</v>
      </c>
      <c r="D35" s="354"/>
      <c r="E35" s="355" t="str">
        <f>IF('各会計、関係団体の財政状況及び健全化判断比率'!B8="","",'各会計、関係団体の財政状況及び健全化判断比率'!B8)</f>
        <v>公共用地取得事業特別会計</v>
      </c>
      <c r="F35" s="355"/>
      <c r="G35" s="355"/>
      <c r="H35" s="355"/>
      <c r="I35" s="355"/>
      <c r="J35" s="355"/>
      <c r="K35" s="355"/>
      <c r="L35" s="355"/>
      <c r="M35" s="355"/>
      <c r="N35" s="355"/>
      <c r="O35" s="355"/>
      <c r="P35" s="355"/>
      <c r="Q35" s="355"/>
      <c r="R35" s="355"/>
      <c r="S35" s="355"/>
      <c r="T35" s="163"/>
      <c r="U35" s="354">
        <f>IF(W35="","",U34+1)</f>
        <v>5</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11</v>
      </c>
      <c r="BX35" s="354"/>
      <c r="BY35" s="355" t="str">
        <f>IF('各会計、関係団体の財政状況及び健全化判断比率'!B69="","",'各会計、関係団体の財政状況及び健全化判断比率'!B69)</f>
        <v>千葉県市町村総合事務組合（千葉県自治会館管理運営特別会計）</v>
      </c>
      <c r="BZ35" s="355"/>
      <c r="CA35" s="355"/>
      <c r="CB35" s="355"/>
      <c r="CC35" s="355"/>
      <c r="CD35" s="355"/>
      <c r="CE35" s="355"/>
      <c r="CF35" s="355"/>
      <c r="CG35" s="355"/>
      <c r="CH35" s="355"/>
      <c r="CI35" s="355"/>
      <c r="CJ35" s="355"/>
      <c r="CK35" s="355"/>
      <c r="CL35" s="355"/>
      <c r="CM35" s="355"/>
      <c r="CN35" s="163"/>
      <c r="CO35" s="354">
        <f t="shared" ref="CO35:CO43" si="3">IF(CQ35="","",CO34+1)</f>
        <v>21</v>
      </c>
      <c r="CP35" s="354"/>
      <c r="CQ35" s="355" t="str">
        <f>IF('各会計、関係団体の財政状況及び健全化判断比率'!BS8="","",'各会計、関係団体の財政状況及び健全化判断比率'!BS8)</f>
        <v>佐倉緑の基金</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f>IF(E36="","",C35+1)</f>
        <v>3</v>
      </c>
      <c r="D36" s="354"/>
      <c r="E36" s="355" t="str">
        <f>IF('各会計、関係団体の財政状況及び健全化判断比率'!B9="","",'各会計、関係団体の財政状況及び健全化判断比率'!B9)</f>
        <v>災害共済事業特別会計</v>
      </c>
      <c r="F36" s="355"/>
      <c r="G36" s="355"/>
      <c r="H36" s="355"/>
      <c r="I36" s="355"/>
      <c r="J36" s="355"/>
      <c r="K36" s="355"/>
      <c r="L36" s="355"/>
      <c r="M36" s="355"/>
      <c r="N36" s="355"/>
      <c r="O36" s="355"/>
      <c r="P36" s="355"/>
      <c r="Q36" s="355"/>
      <c r="R36" s="355"/>
      <c r="S36" s="355"/>
      <c r="T36" s="163"/>
      <c r="U36" s="354">
        <f t="shared" ref="U36:U43" si="4">IF(W36="","",U35+1)</f>
        <v>6</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12</v>
      </c>
      <c r="BX36" s="354"/>
      <c r="BY36" s="355" t="str">
        <f>IF('各会計、関係団体の財政状況及び健全化判断比率'!B70="","",'各会計、関係団体の財政状況及び健全化判断比率'!B70)</f>
        <v>千葉県市町村総合事務組合（千葉県自治研修センター特別会計）</v>
      </c>
      <c r="BZ36" s="355"/>
      <c r="CA36" s="355"/>
      <c r="CB36" s="355"/>
      <c r="CC36" s="355"/>
      <c r="CD36" s="355"/>
      <c r="CE36" s="355"/>
      <c r="CF36" s="355"/>
      <c r="CG36" s="355"/>
      <c r="CH36" s="355"/>
      <c r="CI36" s="355"/>
      <c r="CJ36" s="355"/>
      <c r="CK36" s="355"/>
      <c r="CL36" s="355"/>
      <c r="CM36" s="355"/>
      <c r="CN36" s="163"/>
      <c r="CO36" s="354">
        <f t="shared" si="3"/>
        <v>22</v>
      </c>
      <c r="CP36" s="354"/>
      <c r="CQ36" s="355" t="str">
        <f>IF('各会計、関係団体の財政状況及び健全化判断比率'!BS9="","",'各会計、関係団体の財政状況及び健全化判断比率'!BS9)</f>
        <v>印旛郡市文化財センター</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13</v>
      </c>
      <c r="BX37" s="354"/>
      <c r="BY37" s="355" t="str">
        <f>IF('各会計、関係団体の財政状況及び健全化判断比率'!B71="","",'各会計、関係団体の財政状況及び健全化判断比率'!B71)</f>
        <v>千葉県市町村総合事務組合（千葉県市町村交通災害共済特別会計）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14</v>
      </c>
      <c r="BX38" s="354"/>
      <c r="BY38" s="355" t="str">
        <f>IF('各会計、関係団体の財政状況及び健全化判断比率'!B72="","",'各会計、関係団体の財政状況及び健全化判断比率'!B72)</f>
        <v>千葉県後期高齢者医療広域連合（一般会計）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15</v>
      </c>
      <c r="BX39" s="354"/>
      <c r="BY39" s="355" t="str">
        <f>IF('各会計、関係団体の財政状況及び健全化判断比率'!B73="","",'各会計、関係団体の財政状況及び健全化判断比率'!B73)</f>
        <v>千葉県後期高齢者医療広域連合（後期高齢者医療特別会計）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16</v>
      </c>
      <c r="BX40" s="354"/>
      <c r="BY40" s="355" t="str">
        <f>IF('各会計、関係団体の財政状況及び健全化判断比率'!B74="","",'各会計、関係団体の財政状況及び健全化判断比率'!B74)</f>
        <v>佐倉市、酒々井町清掃組合（一般会計）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17</v>
      </c>
      <c r="BX41" s="354"/>
      <c r="BY41" s="355" t="str">
        <f>IF('各会計、関係団体の財政状況及び健全化判断比率'!B75="","",'各会計、関係団体の財政状況及び健全化判断比率'!B75)</f>
        <v>佐倉市八街市酒々井町消防組合（一般会計）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18</v>
      </c>
      <c r="BX42" s="354"/>
      <c r="BY42" s="355" t="str">
        <f>IF('各会計、関係団体の財政状況及び健全化判断比率'!B76="","",'各会計、関係団体の財政状況及び健全化判断比率'!B76)</f>
        <v>印旛衛生施設管理組合（一般会計）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19</v>
      </c>
      <c r="BX43" s="354"/>
      <c r="BY43" s="355" t="str">
        <f>IF('各会計、関係団体の財政状況及び健全化判断比率'!B77="","",'各会計、関係団体の財政状況及び健全化判断比率'!B77)</f>
        <v>佐倉市、四街道市、酒々井町葬祭組合（一般会計）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tm0WPzaa+gJSAmWJQcQUh0L10t3tZ4VPCDMP5SDzQRdHRwkUQBr/EtTE9La9l/rwdobIxpKYJhHvHcxMhXbndg==" saltValue="CSK7tVLsCsdqwdxq59HNW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36" t="s">
        <v>535</v>
      </c>
      <c r="D34" s="1136"/>
      <c r="E34" s="1137"/>
      <c r="F34" s="32">
        <v>7.75</v>
      </c>
      <c r="G34" s="33">
        <v>8.7899999999999991</v>
      </c>
      <c r="H34" s="33">
        <v>10.46</v>
      </c>
      <c r="I34" s="33">
        <v>11.56</v>
      </c>
      <c r="J34" s="34">
        <v>12.66</v>
      </c>
      <c r="K34" s="22"/>
      <c r="L34" s="22"/>
      <c r="M34" s="22"/>
      <c r="N34" s="22"/>
      <c r="O34" s="22"/>
      <c r="P34" s="22"/>
    </row>
    <row r="35" spans="1:16" ht="39" customHeight="1" x14ac:dyDescent="0.2">
      <c r="A35" s="22"/>
      <c r="B35" s="35"/>
      <c r="C35" s="1132" t="s">
        <v>536</v>
      </c>
      <c r="D35" s="1132"/>
      <c r="E35" s="1133"/>
      <c r="F35" s="36">
        <v>13.98</v>
      </c>
      <c r="G35" s="37">
        <v>12.86</v>
      </c>
      <c r="H35" s="37">
        <v>10.86</v>
      </c>
      <c r="I35" s="37">
        <v>11.18</v>
      </c>
      <c r="J35" s="38">
        <v>10.09</v>
      </c>
      <c r="K35" s="22"/>
      <c r="L35" s="22"/>
      <c r="M35" s="22"/>
      <c r="N35" s="22"/>
      <c r="O35" s="22"/>
      <c r="P35" s="22"/>
    </row>
    <row r="36" spans="1:16" ht="39" customHeight="1" x14ac:dyDescent="0.2">
      <c r="A36" s="22"/>
      <c r="B36" s="35"/>
      <c r="C36" s="1132" t="s">
        <v>537</v>
      </c>
      <c r="D36" s="1132"/>
      <c r="E36" s="1133"/>
      <c r="F36" s="36">
        <v>5.27</v>
      </c>
      <c r="G36" s="37">
        <v>9.1199999999999992</v>
      </c>
      <c r="H36" s="37">
        <v>8.32</v>
      </c>
      <c r="I36" s="37">
        <v>7.04</v>
      </c>
      <c r="J36" s="38">
        <v>7.67</v>
      </c>
      <c r="K36" s="22"/>
      <c r="L36" s="22"/>
      <c r="M36" s="22"/>
      <c r="N36" s="22"/>
      <c r="O36" s="22"/>
      <c r="P36" s="22"/>
    </row>
    <row r="37" spans="1:16" ht="39" customHeight="1" x14ac:dyDescent="0.2">
      <c r="A37" s="22"/>
      <c r="B37" s="35"/>
      <c r="C37" s="1132" t="s">
        <v>538</v>
      </c>
      <c r="D37" s="1132"/>
      <c r="E37" s="1133"/>
      <c r="F37" s="36">
        <v>7.0000000000000007E-2</v>
      </c>
      <c r="G37" s="37">
        <v>0.64</v>
      </c>
      <c r="H37" s="37">
        <v>0.78</v>
      </c>
      <c r="I37" s="37">
        <v>0.65</v>
      </c>
      <c r="J37" s="38">
        <v>1.1200000000000001</v>
      </c>
      <c r="K37" s="22"/>
      <c r="L37" s="22"/>
      <c r="M37" s="22"/>
      <c r="N37" s="22"/>
      <c r="O37" s="22"/>
      <c r="P37" s="22"/>
    </row>
    <row r="38" spans="1:16" ht="39" customHeight="1" x14ac:dyDescent="0.2">
      <c r="A38" s="22"/>
      <c r="B38" s="35"/>
      <c r="C38" s="1132" t="s">
        <v>539</v>
      </c>
      <c r="D38" s="1132"/>
      <c r="E38" s="1133"/>
      <c r="F38" s="36">
        <v>0</v>
      </c>
      <c r="G38" s="37">
        <v>0.02</v>
      </c>
      <c r="H38" s="37">
        <v>0.03</v>
      </c>
      <c r="I38" s="37">
        <v>0.04</v>
      </c>
      <c r="J38" s="38">
        <v>0.06</v>
      </c>
      <c r="K38" s="22"/>
      <c r="L38" s="22"/>
      <c r="M38" s="22"/>
      <c r="N38" s="22"/>
      <c r="O38" s="22"/>
      <c r="P38" s="22"/>
    </row>
    <row r="39" spans="1:16" ht="39" customHeight="1" x14ac:dyDescent="0.2">
      <c r="A39" s="22"/>
      <c r="B39" s="35"/>
      <c r="C39" s="1132" t="s">
        <v>540</v>
      </c>
      <c r="D39" s="1132"/>
      <c r="E39" s="1133"/>
      <c r="F39" s="36">
        <v>0.01</v>
      </c>
      <c r="G39" s="37">
        <v>0.02</v>
      </c>
      <c r="H39" s="37">
        <v>0.01</v>
      </c>
      <c r="I39" s="37">
        <v>0.02</v>
      </c>
      <c r="J39" s="38">
        <v>0.05</v>
      </c>
      <c r="K39" s="22"/>
      <c r="L39" s="22"/>
      <c r="M39" s="22"/>
      <c r="N39" s="22"/>
      <c r="O39" s="22"/>
      <c r="P39" s="22"/>
    </row>
    <row r="40" spans="1:16" ht="39" customHeight="1" x14ac:dyDescent="0.2">
      <c r="A40" s="22"/>
      <c r="B40" s="35"/>
      <c r="C40" s="1132" t="s">
        <v>541</v>
      </c>
      <c r="D40" s="1132"/>
      <c r="E40" s="1133"/>
      <c r="F40" s="36">
        <v>0.01</v>
      </c>
      <c r="G40" s="37">
        <v>0.01</v>
      </c>
      <c r="H40" s="37">
        <v>0.01</v>
      </c>
      <c r="I40" s="37">
        <v>0.01</v>
      </c>
      <c r="J40" s="38">
        <v>0.01</v>
      </c>
      <c r="K40" s="22"/>
      <c r="L40" s="22"/>
      <c r="M40" s="22"/>
      <c r="N40" s="22"/>
      <c r="O40" s="22"/>
      <c r="P40" s="22"/>
    </row>
    <row r="41" spans="1:16" ht="39" customHeight="1" x14ac:dyDescent="0.2">
      <c r="A41" s="22"/>
      <c r="B41" s="35"/>
      <c r="C41" s="1132" t="s">
        <v>542</v>
      </c>
      <c r="D41" s="1132"/>
      <c r="E41" s="1133"/>
      <c r="F41" s="36">
        <v>0</v>
      </c>
      <c r="G41" s="37">
        <v>0</v>
      </c>
      <c r="H41" s="37">
        <v>0</v>
      </c>
      <c r="I41" s="37">
        <v>0</v>
      </c>
      <c r="J41" s="38">
        <v>0</v>
      </c>
      <c r="K41" s="22"/>
      <c r="L41" s="22"/>
      <c r="M41" s="22"/>
      <c r="N41" s="22"/>
      <c r="O41" s="22"/>
      <c r="P41" s="22"/>
    </row>
    <row r="42" spans="1:16" ht="39" customHeight="1" x14ac:dyDescent="0.2">
      <c r="A42" s="22"/>
      <c r="B42" s="39"/>
      <c r="C42" s="1132" t="s">
        <v>543</v>
      </c>
      <c r="D42" s="1132"/>
      <c r="E42" s="1133"/>
      <c r="F42" s="36" t="s">
        <v>490</v>
      </c>
      <c r="G42" s="37" t="s">
        <v>490</v>
      </c>
      <c r="H42" s="37" t="s">
        <v>490</v>
      </c>
      <c r="I42" s="37" t="s">
        <v>490</v>
      </c>
      <c r="J42" s="38" t="s">
        <v>490</v>
      </c>
      <c r="K42" s="22"/>
      <c r="L42" s="22"/>
      <c r="M42" s="22"/>
      <c r="N42" s="22"/>
      <c r="O42" s="22"/>
      <c r="P42" s="22"/>
    </row>
    <row r="43" spans="1:16" ht="39" customHeight="1" thickBot="1" x14ac:dyDescent="0.25">
      <c r="A43" s="22"/>
      <c r="B43" s="40"/>
      <c r="C43" s="1134" t="s">
        <v>544</v>
      </c>
      <c r="D43" s="1134"/>
      <c r="E43" s="1135"/>
      <c r="F43" s="41">
        <v>0</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xJBBxRZDx1bWyPUSw43g7Vv/uWK4AiYHmtu+sbPeJyCakvME3m20P2yy4ZfDuewTLz6W/0FFIMX6RBU/Uw/wVQ==" saltValue="NzdbNqZYMXkg1bHSp0Qm/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2878</v>
      </c>
      <c r="L45" s="58">
        <v>2856</v>
      </c>
      <c r="M45" s="58">
        <v>3080</v>
      </c>
      <c r="N45" s="58">
        <v>3201</v>
      </c>
      <c r="O45" s="59">
        <v>3266</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490</v>
      </c>
      <c r="L46" s="62" t="s">
        <v>490</v>
      </c>
      <c r="M46" s="62" t="s">
        <v>490</v>
      </c>
      <c r="N46" s="62" t="s">
        <v>490</v>
      </c>
      <c r="O46" s="63" t="s">
        <v>490</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490</v>
      </c>
      <c r="L47" s="62" t="s">
        <v>490</v>
      </c>
      <c r="M47" s="62" t="s">
        <v>490</v>
      </c>
      <c r="N47" s="62" t="s">
        <v>490</v>
      </c>
      <c r="O47" s="63" t="s">
        <v>490</v>
      </c>
      <c r="P47" s="46"/>
      <c r="Q47" s="46"/>
      <c r="R47" s="46"/>
      <c r="S47" s="46"/>
      <c r="T47" s="46"/>
      <c r="U47" s="46"/>
    </row>
    <row r="48" spans="1:21" ht="30.75" customHeight="1" x14ac:dyDescent="0.2">
      <c r="A48" s="46"/>
      <c r="B48" s="1163"/>
      <c r="C48" s="1164"/>
      <c r="D48" s="60"/>
      <c r="E48" s="1140" t="s">
        <v>13</v>
      </c>
      <c r="F48" s="1140"/>
      <c r="G48" s="1140"/>
      <c r="H48" s="1140"/>
      <c r="I48" s="1140"/>
      <c r="J48" s="1141"/>
      <c r="K48" s="61">
        <v>96</v>
      </c>
      <c r="L48" s="62">
        <v>95</v>
      </c>
      <c r="M48" s="62">
        <v>92</v>
      </c>
      <c r="N48" s="62">
        <v>87</v>
      </c>
      <c r="O48" s="63">
        <v>82</v>
      </c>
      <c r="P48" s="46"/>
      <c r="Q48" s="46"/>
      <c r="R48" s="46"/>
      <c r="S48" s="46"/>
      <c r="T48" s="46"/>
      <c r="U48" s="46"/>
    </row>
    <row r="49" spans="1:21" ht="30.75" customHeight="1" x14ac:dyDescent="0.2">
      <c r="A49" s="46"/>
      <c r="B49" s="1163"/>
      <c r="C49" s="1164"/>
      <c r="D49" s="60"/>
      <c r="E49" s="1140" t="s">
        <v>14</v>
      </c>
      <c r="F49" s="1140"/>
      <c r="G49" s="1140"/>
      <c r="H49" s="1140"/>
      <c r="I49" s="1140"/>
      <c r="J49" s="1141"/>
      <c r="K49" s="61">
        <v>339</v>
      </c>
      <c r="L49" s="62">
        <v>359</v>
      </c>
      <c r="M49" s="62">
        <v>380</v>
      </c>
      <c r="N49" s="62">
        <v>382</v>
      </c>
      <c r="O49" s="63">
        <v>401</v>
      </c>
      <c r="P49" s="46"/>
      <c r="Q49" s="46"/>
      <c r="R49" s="46"/>
      <c r="S49" s="46"/>
      <c r="T49" s="46"/>
      <c r="U49" s="46"/>
    </row>
    <row r="50" spans="1:21" ht="30.75" customHeight="1" x14ac:dyDescent="0.2">
      <c r="A50" s="46"/>
      <c r="B50" s="1163"/>
      <c r="C50" s="1164"/>
      <c r="D50" s="60"/>
      <c r="E50" s="1140" t="s">
        <v>15</v>
      </c>
      <c r="F50" s="1140"/>
      <c r="G50" s="1140"/>
      <c r="H50" s="1140"/>
      <c r="I50" s="1140"/>
      <c r="J50" s="1141"/>
      <c r="K50" s="61">
        <v>74</v>
      </c>
      <c r="L50" s="62">
        <v>74</v>
      </c>
      <c r="M50" s="62">
        <v>74</v>
      </c>
      <c r="N50" s="62">
        <v>74</v>
      </c>
      <c r="O50" s="63">
        <v>89</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490</v>
      </c>
      <c r="L51" s="62" t="s">
        <v>490</v>
      </c>
      <c r="M51" s="62" t="s">
        <v>490</v>
      </c>
      <c r="N51" s="62" t="s">
        <v>490</v>
      </c>
      <c r="O51" s="63" t="s">
        <v>490</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2909</v>
      </c>
      <c r="L52" s="62">
        <v>2993</v>
      </c>
      <c r="M52" s="62">
        <v>3054</v>
      </c>
      <c r="N52" s="62">
        <v>3112</v>
      </c>
      <c r="O52" s="63">
        <v>3004</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478</v>
      </c>
      <c r="L53" s="67">
        <v>391</v>
      </c>
      <c r="M53" s="67">
        <v>572</v>
      </c>
      <c r="N53" s="67">
        <v>632</v>
      </c>
      <c r="O53" s="68">
        <v>834</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575</v>
      </c>
      <c r="L58" s="82" t="s">
        <v>575</v>
      </c>
      <c r="M58" s="82" t="s">
        <v>575</v>
      </c>
      <c r="N58" s="82" t="s">
        <v>575</v>
      </c>
      <c r="O58" s="83" t="s">
        <v>575</v>
      </c>
    </row>
    <row r="59" spans="1:21" ht="31.5" customHeight="1" x14ac:dyDescent="0.2">
      <c r="B59" s="1148"/>
      <c r="C59" s="1149"/>
      <c r="D59" s="1155" t="s">
        <v>26</v>
      </c>
      <c r="E59" s="1156"/>
      <c r="F59" s="1156"/>
      <c r="G59" s="1156"/>
      <c r="H59" s="1156"/>
      <c r="I59" s="1156"/>
      <c r="J59" s="1157"/>
      <c r="K59" s="84" t="s">
        <v>575</v>
      </c>
      <c r="L59" s="85" t="s">
        <v>575</v>
      </c>
      <c r="M59" s="85" t="s">
        <v>575</v>
      </c>
      <c r="N59" s="85" t="s">
        <v>575</v>
      </c>
      <c r="O59" s="86" t="s">
        <v>575</v>
      </c>
    </row>
    <row r="60" spans="1:21" ht="31.5" customHeight="1" thickBot="1" x14ac:dyDescent="0.25">
      <c r="B60" s="1150"/>
      <c r="C60" s="1151"/>
      <c r="D60" s="1158" t="s">
        <v>27</v>
      </c>
      <c r="E60" s="1159"/>
      <c r="F60" s="1159"/>
      <c r="G60" s="1159"/>
      <c r="H60" s="1159"/>
      <c r="I60" s="1159"/>
      <c r="J60" s="1160"/>
      <c r="K60" s="87" t="s">
        <v>575</v>
      </c>
      <c r="L60" s="88" t="s">
        <v>575</v>
      </c>
      <c r="M60" s="88" t="s">
        <v>575</v>
      </c>
      <c r="N60" s="88" t="s">
        <v>575</v>
      </c>
      <c r="O60" s="89" t="s">
        <v>575</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cDoLLogFTekio+dRCeJDdMzODNBiyHePQCygoe1qydL0hpFztysczlyP9vSroZXCM1BTAHsV6Tj2ggHQNlQVQ==" saltValue="M2MB5wv53k4SidM8oefc0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528</v>
      </c>
      <c r="J40" s="101" t="s">
        <v>529</v>
      </c>
      <c r="K40" s="101" t="s">
        <v>530</v>
      </c>
      <c r="L40" s="101" t="s">
        <v>531</v>
      </c>
      <c r="M40" s="102" t="s">
        <v>532</v>
      </c>
    </row>
    <row r="41" spans="2:13" ht="27.75" customHeight="1" x14ac:dyDescent="0.2">
      <c r="B41" s="1181" t="s">
        <v>30</v>
      </c>
      <c r="C41" s="1182"/>
      <c r="D41" s="103"/>
      <c r="E41" s="1183" t="s">
        <v>31</v>
      </c>
      <c r="F41" s="1183"/>
      <c r="G41" s="1183"/>
      <c r="H41" s="1184"/>
      <c r="I41" s="330">
        <v>31055</v>
      </c>
      <c r="J41" s="331">
        <v>31615</v>
      </c>
      <c r="K41" s="331">
        <v>31159</v>
      </c>
      <c r="L41" s="331">
        <v>29647</v>
      </c>
      <c r="M41" s="332">
        <v>28372</v>
      </c>
    </row>
    <row r="42" spans="2:13" ht="27.75" customHeight="1" x14ac:dyDescent="0.2">
      <c r="B42" s="1171"/>
      <c r="C42" s="1172"/>
      <c r="D42" s="104"/>
      <c r="E42" s="1175" t="s">
        <v>32</v>
      </c>
      <c r="F42" s="1175"/>
      <c r="G42" s="1175"/>
      <c r="H42" s="1176"/>
      <c r="I42" s="333">
        <v>1155</v>
      </c>
      <c r="J42" s="334">
        <v>1081</v>
      </c>
      <c r="K42" s="334">
        <v>1007</v>
      </c>
      <c r="L42" s="334">
        <v>933</v>
      </c>
      <c r="M42" s="335">
        <v>1051</v>
      </c>
    </row>
    <row r="43" spans="2:13" ht="27.75" customHeight="1" x14ac:dyDescent="0.2">
      <c r="B43" s="1171"/>
      <c r="C43" s="1172"/>
      <c r="D43" s="104"/>
      <c r="E43" s="1175" t="s">
        <v>33</v>
      </c>
      <c r="F43" s="1175"/>
      <c r="G43" s="1175"/>
      <c r="H43" s="1176"/>
      <c r="I43" s="333">
        <v>852</v>
      </c>
      <c r="J43" s="334">
        <v>834</v>
      </c>
      <c r="K43" s="334">
        <v>822</v>
      </c>
      <c r="L43" s="334">
        <v>813</v>
      </c>
      <c r="M43" s="335">
        <v>814</v>
      </c>
    </row>
    <row r="44" spans="2:13" ht="27.75" customHeight="1" x14ac:dyDescent="0.2">
      <c r="B44" s="1171"/>
      <c r="C44" s="1172"/>
      <c r="D44" s="104"/>
      <c r="E44" s="1175" t="s">
        <v>34</v>
      </c>
      <c r="F44" s="1175"/>
      <c r="G44" s="1175"/>
      <c r="H44" s="1176"/>
      <c r="I44" s="333">
        <v>4051</v>
      </c>
      <c r="J44" s="334">
        <v>3839</v>
      </c>
      <c r="K44" s="334">
        <v>3620</v>
      </c>
      <c r="L44" s="334">
        <v>3184</v>
      </c>
      <c r="M44" s="335">
        <v>2991</v>
      </c>
    </row>
    <row r="45" spans="2:13" ht="27.75" customHeight="1" x14ac:dyDescent="0.2">
      <c r="B45" s="1171"/>
      <c r="C45" s="1172"/>
      <c r="D45" s="104"/>
      <c r="E45" s="1175" t="s">
        <v>35</v>
      </c>
      <c r="F45" s="1175"/>
      <c r="G45" s="1175"/>
      <c r="H45" s="1176"/>
      <c r="I45" s="333">
        <v>4774</v>
      </c>
      <c r="J45" s="334">
        <v>5075</v>
      </c>
      <c r="K45" s="334">
        <v>5396</v>
      </c>
      <c r="L45" s="334">
        <v>5702</v>
      </c>
      <c r="M45" s="335">
        <v>5588</v>
      </c>
    </row>
    <row r="46" spans="2:13" ht="27.75" customHeight="1" x14ac:dyDescent="0.2">
      <c r="B46" s="1171"/>
      <c r="C46" s="1172"/>
      <c r="D46" s="105"/>
      <c r="E46" s="1175" t="s">
        <v>36</v>
      </c>
      <c r="F46" s="1175"/>
      <c r="G46" s="1175"/>
      <c r="H46" s="1176"/>
      <c r="I46" s="333" t="s">
        <v>490</v>
      </c>
      <c r="J46" s="334" t="s">
        <v>490</v>
      </c>
      <c r="K46" s="334">
        <v>2</v>
      </c>
      <c r="L46" s="334">
        <v>1</v>
      </c>
      <c r="M46" s="335" t="s">
        <v>490</v>
      </c>
    </row>
    <row r="47" spans="2:13" ht="27.75" customHeight="1" x14ac:dyDescent="0.2">
      <c r="B47" s="1171"/>
      <c r="C47" s="1172"/>
      <c r="D47" s="106"/>
      <c r="E47" s="1185" t="s">
        <v>37</v>
      </c>
      <c r="F47" s="1186"/>
      <c r="G47" s="1186"/>
      <c r="H47" s="1187"/>
      <c r="I47" s="333" t="s">
        <v>490</v>
      </c>
      <c r="J47" s="334" t="s">
        <v>490</v>
      </c>
      <c r="K47" s="334" t="s">
        <v>490</v>
      </c>
      <c r="L47" s="334" t="s">
        <v>490</v>
      </c>
      <c r="M47" s="335" t="s">
        <v>490</v>
      </c>
    </row>
    <row r="48" spans="2:13" ht="27.75" customHeight="1" x14ac:dyDescent="0.2">
      <c r="B48" s="1171"/>
      <c r="C48" s="1172"/>
      <c r="D48" s="104"/>
      <c r="E48" s="1175" t="s">
        <v>38</v>
      </c>
      <c r="F48" s="1175"/>
      <c r="G48" s="1175"/>
      <c r="H48" s="1176"/>
      <c r="I48" s="333" t="s">
        <v>490</v>
      </c>
      <c r="J48" s="334" t="s">
        <v>490</v>
      </c>
      <c r="K48" s="334" t="s">
        <v>490</v>
      </c>
      <c r="L48" s="334" t="s">
        <v>490</v>
      </c>
      <c r="M48" s="335" t="s">
        <v>490</v>
      </c>
    </row>
    <row r="49" spans="2:13" ht="27.75" customHeight="1" x14ac:dyDescent="0.2">
      <c r="B49" s="1173"/>
      <c r="C49" s="1174"/>
      <c r="D49" s="104"/>
      <c r="E49" s="1175" t="s">
        <v>39</v>
      </c>
      <c r="F49" s="1175"/>
      <c r="G49" s="1175"/>
      <c r="H49" s="1176"/>
      <c r="I49" s="333" t="s">
        <v>490</v>
      </c>
      <c r="J49" s="334" t="s">
        <v>490</v>
      </c>
      <c r="K49" s="334" t="s">
        <v>490</v>
      </c>
      <c r="L49" s="334" t="s">
        <v>490</v>
      </c>
      <c r="M49" s="335" t="s">
        <v>490</v>
      </c>
    </row>
    <row r="50" spans="2:13" ht="27.75" customHeight="1" x14ac:dyDescent="0.2">
      <c r="B50" s="1169" t="s">
        <v>40</v>
      </c>
      <c r="C50" s="1170"/>
      <c r="D50" s="107"/>
      <c r="E50" s="1175" t="s">
        <v>41</v>
      </c>
      <c r="F50" s="1175"/>
      <c r="G50" s="1175"/>
      <c r="H50" s="1176"/>
      <c r="I50" s="333">
        <v>15916</v>
      </c>
      <c r="J50" s="334">
        <v>17756</v>
      </c>
      <c r="K50" s="334">
        <v>18803</v>
      </c>
      <c r="L50" s="334">
        <v>18226</v>
      </c>
      <c r="M50" s="335">
        <v>16908</v>
      </c>
    </row>
    <row r="51" spans="2:13" ht="27.75" customHeight="1" x14ac:dyDescent="0.2">
      <c r="B51" s="1171"/>
      <c r="C51" s="1172"/>
      <c r="D51" s="104"/>
      <c r="E51" s="1175" t="s">
        <v>42</v>
      </c>
      <c r="F51" s="1175"/>
      <c r="G51" s="1175"/>
      <c r="H51" s="1176"/>
      <c r="I51" s="333">
        <v>3627</v>
      </c>
      <c r="J51" s="334">
        <v>3356</v>
      </c>
      <c r="K51" s="334">
        <v>4611</v>
      </c>
      <c r="L51" s="334">
        <v>4173</v>
      </c>
      <c r="M51" s="335">
        <v>3806</v>
      </c>
    </row>
    <row r="52" spans="2:13" ht="27.75" customHeight="1" x14ac:dyDescent="0.2">
      <c r="B52" s="1173"/>
      <c r="C52" s="1174"/>
      <c r="D52" s="104"/>
      <c r="E52" s="1175" t="s">
        <v>43</v>
      </c>
      <c r="F52" s="1175"/>
      <c r="G52" s="1175"/>
      <c r="H52" s="1176"/>
      <c r="I52" s="333">
        <v>30686</v>
      </c>
      <c r="J52" s="334">
        <v>30519</v>
      </c>
      <c r="K52" s="334">
        <v>29444</v>
      </c>
      <c r="L52" s="334">
        <v>27752</v>
      </c>
      <c r="M52" s="335">
        <v>25970</v>
      </c>
    </row>
    <row r="53" spans="2:13" ht="27.75" customHeight="1" thickBot="1" x14ac:dyDescent="0.25">
      <c r="B53" s="1177" t="s">
        <v>19</v>
      </c>
      <c r="C53" s="1178"/>
      <c r="D53" s="108"/>
      <c r="E53" s="1179" t="s">
        <v>44</v>
      </c>
      <c r="F53" s="1179"/>
      <c r="G53" s="1179"/>
      <c r="H53" s="1180"/>
      <c r="I53" s="336">
        <v>-8343</v>
      </c>
      <c r="J53" s="337">
        <v>-9187</v>
      </c>
      <c r="K53" s="337">
        <v>-10852</v>
      </c>
      <c r="L53" s="337">
        <v>-9870</v>
      </c>
      <c r="M53" s="338">
        <v>-7869</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PBecFoPJFtHwKB2n48GfGFzsc2L5ErMuIAgkjRrE4WWK2tkwa7vpoDL2unglICbAQ+Zd5d01uCyhf7Ba0ViuzA==" saltValue="JoENUWrXThT6bVc09PMds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530</v>
      </c>
      <c r="G54" s="117" t="s">
        <v>531</v>
      </c>
      <c r="H54" s="118" t="s">
        <v>532</v>
      </c>
    </row>
    <row r="55" spans="2:8" ht="52.5" customHeight="1" x14ac:dyDescent="0.2">
      <c r="B55" s="119"/>
      <c r="C55" s="1196" t="s">
        <v>46</v>
      </c>
      <c r="D55" s="1196"/>
      <c r="E55" s="1197"/>
      <c r="F55" s="339">
        <v>7925</v>
      </c>
      <c r="G55" s="339">
        <v>7173</v>
      </c>
      <c r="H55" s="340">
        <v>5739</v>
      </c>
    </row>
    <row r="56" spans="2:8" ht="52.5" customHeight="1" x14ac:dyDescent="0.2">
      <c r="B56" s="120"/>
      <c r="C56" s="1198" t="s">
        <v>47</v>
      </c>
      <c r="D56" s="1198"/>
      <c r="E56" s="1199"/>
      <c r="F56" s="341">
        <v>1021</v>
      </c>
      <c r="G56" s="341">
        <v>1174</v>
      </c>
      <c r="H56" s="342">
        <v>1278</v>
      </c>
    </row>
    <row r="57" spans="2:8" ht="53.25" customHeight="1" x14ac:dyDescent="0.2">
      <c r="B57" s="120"/>
      <c r="C57" s="1200" t="s">
        <v>48</v>
      </c>
      <c r="D57" s="1200"/>
      <c r="E57" s="1201"/>
      <c r="F57" s="343">
        <v>6935</v>
      </c>
      <c r="G57" s="343">
        <v>7006</v>
      </c>
      <c r="H57" s="344">
        <v>7063</v>
      </c>
    </row>
    <row r="58" spans="2:8" ht="45.75" customHeight="1" x14ac:dyDescent="0.2">
      <c r="B58" s="121"/>
      <c r="C58" s="1188" t="s">
        <v>569</v>
      </c>
      <c r="D58" s="1189"/>
      <c r="E58" s="1190"/>
      <c r="F58" s="345">
        <v>5317</v>
      </c>
      <c r="G58" s="345">
        <v>5325</v>
      </c>
      <c r="H58" s="346">
        <v>5334</v>
      </c>
    </row>
    <row r="59" spans="2:8" ht="45.75" customHeight="1" x14ac:dyDescent="0.2">
      <c r="B59" s="121"/>
      <c r="C59" s="1188" t="s">
        <v>570</v>
      </c>
      <c r="D59" s="1189"/>
      <c r="E59" s="1190"/>
      <c r="F59" s="345">
        <v>458</v>
      </c>
      <c r="G59" s="345">
        <v>524</v>
      </c>
      <c r="H59" s="346">
        <v>582</v>
      </c>
    </row>
    <row r="60" spans="2:8" ht="45.75" customHeight="1" x14ac:dyDescent="0.2">
      <c r="B60" s="121"/>
      <c r="C60" s="1188" t="s">
        <v>571</v>
      </c>
      <c r="D60" s="1189"/>
      <c r="E60" s="1190"/>
      <c r="F60" s="345">
        <v>364</v>
      </c>
      <c r="G60" s="345">
        <v>368</v>
      </c>
      <c r="H60" s="346">
        <v>375</v>
      </c>
    </row>
    <row r="61" spans="2:8" ht="45.75" customHeight="1" x14ac:dyDescent="0.2">
      <c r="B61" s="121"/>
      <c r="C61" s="1188" t="s">
        <v>572</v>
      </c>
      <c r="D61" s="1189"/>
      <c r="E61" s="1190"/>
      <c r="F61" s="345">
        <v>267</v>
      </c>
      <c r="G61" s="345">
        <v>248</v>
      </c>
      <c r="H61" s="346">
        <v>214</v>
      </c>
    </row>
    <row r="62" spans="2:8" ht="45.75" customHeight="1" thickBot="1" x14ac:dyDescent="0.25">
      <c r="B62" s="122"/>
      <c r="C62" s="1191" t="s">
        <v>573</v>
      </c>
      <c r="D62" s="1192"/>
      <c r="E62" s="1193"/>
      <c r="F62" s="347">
        <v>160</v>
      </c>
      <c r="G62" s="347">
        <v>161</v>
      </c>
      <c r="H62" s="348">
        <v>166</v>
      </c>
    </row>
    <row r="63" spans="2:8" ht="52.5" customHeight="1" thickBot="1" x14ac:dyDescent="0.25">
      <c r="B63" s="123"/>
      <c r="C63" s="1194" t="s">
        <v>49</v>
      </c>
      <c r="D63" s="1194"/>
      <c r="E63" s="1195"/>
      <c r="F63" s="349">
        <v>15880</v>
      </c>
      <c r="G63" s="349">
        <v>15352</v>
      </c>
      <c r="H63" s="350">
        <v>14080</v>
      </c>
    </row>
    <row r="64" spans="2:8" ht="13.2" x14ac:dyDescent="0.2"/>
  </sheetData>
  <sheetProtection algorithmName="SHA-512" hashValue="WeGeE4aD4KYan3K8W+AI7jaHkkNLTw8GvJu1ZIWMMGGTg8kJchFJFC6mvISS9zZZQuY/BW6YISZvFrZwIh5DXw==" saltValue="C679xVrhFLqqo/MzhuXd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527</v>
      </c>
      <c r="G2" s="137"/>
      <c r="H2" s="138"/>
    </row>
    <row r="3" spans="1:8" x14ac:dyDescent="0.2">
      <c r="A3" s="134" t="s">
        <v>520</v>
      </c>
      <c r="B3" s="139"/>
      <c r="C3" s="140"/>
      <c r="D3" s="141">
        <v>18735</v>
      </c>
      <c r="E3" s="142"/>
      <c r="F3" s="143">
        <v>39221</v>
      </c>
      <c r="G3" s="144"/>
      <c r="H3" s="145"/>
    </row>
    <row r="4" spans="1:8" x14ac:dyDescent="0.2">
      <c r="A4" s="146"/>
      <c r="B4" s="147"/>
      <c r="C4" s="148"/>
      <c r="D4" s="149">
        <v>7410</v>
      </c>
      <c r="E4" s="150"/>
      <c r="F4" s="151">
        <v>24821</v>
      </c>
      <c r="G4" s="152"/>
      <c r="H4" s="153"/>
    </row>
    <row r="5" spans="1:8" x14ac:dyDescent="0.2">
      <c r="A5" s="134" t="s">
        <v>522</v>
      </c>
      <c r="B5" s="139"/>
      <c r="C5" s="140"/>
      <c r="D5" s="141">
        <v>14955</v>
      </c>
      <c r="E5" s="142"/>
      <c r="F5" s="143">
        <v>38566</v>
      </c>
      <c r="G5" s="144"/>
      <c r="H5" s="145"/>
    </row>
    <row r="6" spans="1:8" x14ac:dyDescent="0.2">
      <c r="A6" s="146"/>
      <c r="B6" s="147"/>
      <c r="C6" s="148"/>
      <c r="D6" s="149">
        <v>4544</v>
      </c>
      <c r="E6" s="150"/>
      <c r="F6" s="151">
        <v>24059</v>
      </c>
      <c r="G6" s="152"/>
      <c r="H6" s="153"/>
    </row>
    <row r="7" spans="1:8" x14ac:dyDescent="0.2">
      <c r="A7" s="134" t="s">
        <v>523</v>
      </c>
      <c r="B7" s="139"/>
      <c r="C7" s="140"/>
      <c r="D7" s="141">
        <v>23017</v>
      </c>
      <c r="E7" s="142"/>
      <c r="F7" s="143">
        <v>35156</v>
      </c>
      <c r="G7" s="144"/>
      <c r="H7" s="145"/>
    </row>
    <row r="8" spans="1:8" x14ac:dyDescent="0.2">
      <c r="A8" s="146"/>
      <c r="B8" s="147"/>
      <c r="C8" s="148"/>
      <c r="D8" s="149">
        <v>14197</v>
      </c>
      <c r="E8" s="150"/>
      <c r="F8" s="151">
        <v>22430</v>
      </c>
      <c r="G8" s="152"/>
      <c r="H8" s="153"/>
    </row>
    <row r="9" spans="1:8" x14ac:dyDescent="0.2">
      <c r="A9" s="134" t="s">
        <v>524</v>
      </c>
      <c r="B9" s="139"/>
      <c r="C9" s="140"/>
      <c r="D9" s="141">
        <v>17224</v>
      </c>
      <c r="E9" s="142"/>
      <c r="F9" s="143">
        <v>37029</v>
      </c>
      <c r="G9" s="144"/>
      <c r="H9" s="145"/>
    </row>
    <row r="10" spans="1:8" x14ac:dyDescent="0.2">
      <c r="A10" s="146"/>
      <c r="B10" s="147"/>
      <c r="C10" s="148"/>
      <c r="D10" s="149">
        <v>10024</v>
      </c>
      <c r="E10" s="150"/>
      <c r="F10" s="151">
        <v>23232</v>
      </c>
      <c r="G10" s="152"/>
      <c r="H10" s="153"/>
    </row>
    <row r="11" spans="1:8" x14ac:dyDescent="0.2">
      <c r="A11" s="134" t="s">
        <v>525</v>
      </c>
      <c r="B11" s="139"/>
      <c r="C11" s="140"/>
      <c r="D11" s="141">
        <v>20734</v>
      </c>
      <c r="E11" s="142"/>
      <c r="F11" s="143">
        <v>44805</v>
      </c>
      <c r="G11" s="144"/>
      <c r="H11" s="145"/>
    </row>
    <row r="12" spans="1:8" x14ac:dyDescent="0.2">
      <c r="A12" s="146"/>
      <c r="B12" s="147"/>
      <c r="C12" s="154"/>
      <c r="D12" s="149">
        <v>11589</v>
      </c>
      <c r="E12" s="150"/>
      <c r="F12" s="151">
        <v>29857</v>
      </c>
      <c r="G12" s="152"/>
      <c r="H12" s="153"/>
    </row>
    <row r="13" spans="1:8" x14ac:dyDescent="0.2">
      <c r="A13" s="134"/>
      <c r="B13" s="139"/>
      <c r="C13" s="140"/>
      <c r="D13" s="141">
        <v>18933</v>
      </c>
      <c r="E13" s="142"/>
      <c r="F13" s="143">
        <v>38955</v>
      </c>
      <c r="G13" s="155"/>
      <c r="H13" s="145"/>
    </row>
    <row r="14" spans="1:8" x14ac:dyDescent="0.2">
      <c r="A14" s="146"/>
      <c r="B14" s="147"/>
      <c r="C14" s="148"/>
      <c r="D14" s="149">
        <v>9553</v>
      </c>
      <c r="E14" s="150"/>
      <c r="F14" s="151">
        <v>24880</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5.29</v>
      </c>
      <c r="C19" s="156">
        <f>ROUND(VALUE(SUBSTITUTE(実質収支比率等に係る経年分析!G$48,"▲","-")),2)</f>
        <v>9.14</v>
      </c>
      <c r="D19" s="156">
        <f>ROUND(VALUE(SUBSTITUTE(実質収支比率等に係る経年分析!H$48,"▲","-")),2)</f>
        <v>8.33</v>
      </c>
      <c r="E19" s="156">
        <f>ROUND(VALUE(SUBSTITUTE(実質収支比率等に係る経年分析!I$48,"▲","-")),2)</f>
        <v>7.06</v>
      </c>
      <c r="F19" s="156">
        <f>ROUND(VALUE(SUBSTITUTE(実質収支比率等に係る経年分析!J$48,"▲","-")),2)</f>
        <v>7.69</v>
      </c>
    </row>
    <row r="20" spans="1:11" x14ac:dyDescent="0.2">
      <c r="A20" s="156" t="s">
        <v>53</v>
      </c>
      <c r="B20" s="156">
        <f>ROUND(VALUE(SUBSTITUTE(実質収支比率等に係る経年分析!F$47,"▲","-")),2)</f>
        <v>13.1</v>
      </c>
      <c r="C20" s="156">
        <f>ROUND(VALUE(SUBSTITUTE(実質収支比率等に係る経年分析!G$47,"▲","-")),2)</f>
        <v>15.75</v>
      </c>
      <c r="D20" s="156">
        <f>ROUND(VALUE(SUBSTITUTE(実質収支比率等に係る経年分析!H$47,"▲","-")),2)</f>
        <v>24.93</v>
      </c>
      <c r="E20" s="156">
        <f>ROUND(VALUE(SUBSTITUTE(実質収支比率等に係る経年分析!I$47,"▲","-")),2)</f>
        <v>22</v>
      </c>
      <c r="F20" s="156">
        <f>ROUND(VALUE(SUBSTITUTE(実質収支比率等に係る経年分析!J$47,"▲","-")),2)</f>
        <v>17.21</v>
      </c>
    </row>
    <row r="21" spans="1:11" x14ac:dyDescent="0.2">
      <c r="A21" s="156" t="s">
        <v>54</v>
      </c>
      <c r="B21" s="156">
        <f>IF(ISNUMBER(VALUE(SUBSTITUTE(実質収支比率等に係る経年分析!F$49,"▲","-"))),ROUND(VALUE(SUBSTITUTE(実質収支比率等に係る経年分析!F$49,"▲","-")),2),NA())</f>
        <v>0.14000000000000001</v>
      </c>
      <c r="C21" s="156">
        <f>IF(ISNUMBER(VALUE(SUBSTITUTE(実質収支比率等に係る経年分析!G$49,"▲","-"))),ROUND(VALUE(SUBSTITUTE(実質収支比率等に係る経年分析!G$49,"▲","-")),2),NA())</f>
        <v>7.45</v>
      </c>
      <c r="D21" s="156">
        <f>IF(ISNUMBER(VALUE(SUBSTITUTE(実質収支比率等に係る経年分析!H$49,"▲","-"))),ROUND(VALUE(SUBSTITUTE(実質収支比率等に係る経年分析!H$49,"▲","-")),2),NA())</f>
        <v>7.79</v>
      </c>
      <c r="E21" s="156">
        <f>IF(ISNUMBER(VALUE(SUBSTITUTE(実質収支比率等に係る経年分析!I$49,"▲","-"))),ROUND(VALUE(SUBSTITUTE(実質収支比率等に係る経年分析!I$49,"▲","-")),2),NA())</f>
        <v>-3.38</v>
      </c>
      <c r="F21" s="156">
        <f>IF(ISNUMBER(VALUE(SUBSTITUTE(実質収支比率等に係る経年分析!J$49,"▲","-"))),ROUND(VALUE(SUBSTITUTE(実質収支比率等に係る経年分析!J$49,"▲","-")),2),NA())</f>
        <v>-3.51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公共用地取得事業特別会計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災害共済事業特別会計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0.05</v>
      </c>
    </row>
    <row r="32" spans="1:11" x14ac:dyDescent="0.2">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0.06</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7.0000000000000007E-2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0.64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0.78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0.65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1.1200000000000001</v>
      </c>
    </row>
    <row r="34" spans="1:16" x14ac:dyDescent="0.2">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5.27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9.1199999999999992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8.32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7.04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7.67</v>
      </c>
    </row>
    <row r="35" spans="1:16" x14ac:dyDescent="0.2">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13.98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12.86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10.86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11.18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10.09</v>
      </c>
    </row>
    <row r="36" spans="1:16" x14ac:dyDescent="0.2">
      <c r="A36" s="157" t="str">
        <f>IF(連結実質赤字比率に係る赤字・黒字の構成分析!C$34="",NA(),連結実質赤字比率に係る赤字・黒字の構成分析!C$34)</f>
        <v>下水道事業会計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7.75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8.7899999999999991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10.46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11.56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12.66</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2909</v>
      </c>
      <c r="E42" s="158"/>
      <c r="F42" s="158"/>
      <c r="G42" s="158">
        <f>'実質公債費比率（分子）の構造'!L$52</f>
        <v>2993</v>
      </c>
      <c r="H42" s="158"/>
      <c r="I42" s="158"/>
      <c r="J42" s="158">
        <f>'実質公債費比率（分子）の構造'!M$52</f>
        <v>3054</v>
      </c>
      <c r="K42" s="158"/>
      <c r="L42" s="158"/>
      <c r="M42" s="158">
        <f>'実質公債費比率（分子）の構造'!N$52</f>
        <v>3112</v>
      </c>
      <c r="N42" s="158"/>
      <c r="O42" s="158"/>
      <c r="P42" s="158">
        <f>'実質公債費比率（分子）の構造'!O$52</f>
        <v>3004</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74</v>
      </c>
      <c r="C44" s="158"/>
      <c r="D44" s="158"/>
      <c r="E44" s="158">
        <f>'実質公債費比率（分子）の構造'!L$50</f>
        <v>74</v>
      </c>
      <c r="F44" s="158"/>
      <c r="G44" s="158"/>
      <c r="H44" s="158">
        <f>'実質公債費比率（分子）の構造'!M$50</f>
        <v>74</v>
      </c>
      <c r="I44" s="158"/>
      <c r="J44" s="158"/>
      <c r="K44" s="158">
        <f>'実質公債費比率（分子）の構造'!N$50</f>
        <v>74</v>
      </c>
      <c r="L44" s="158"/>
      <c r="M44" s="158"/>
      <c r="N44" s="158">
        <f>'実質公債費比率（分子）の構造'!O$50</f>
        <v>89</v>
      </c>
      <c r="O44" s="158"/>
      <c r="P44" s="158"/>
    </row>
    <row r="45" spans="1:16" x14ac:dyDescent="0.2">
      <c r="A45" s="158" t="s">
        <v>63</v>
      </c>
      <c r="B45" s="158">
        <f>'実質公債費比率（分子）の構造'!K$49</f>
        <v>339</v>
      </c>
      <c r="C45" s="158"/>
      <c r="D45" s="158"/>
      <c r="E45" s="158">
        <f>'実質公債費比率（分子）の構造'!L$49</f>
        <v>359</v>
      </c>
      <c r="F45" s="158"/>
      <c r="G45" s="158"/>
      <c r="H45" s="158">
        <f>'実質公債費比率（分子）の構造'!M$49</f>
        <v>380</v>
      </c>
      <c r="I45" s="158"/>
      <c r="J45" s="158"/>
      <c r="K45" s="158">
        <f>'実質公債費比率（分子）の構造'!N$49</f>
        <v>382</v>
      </c>
      <c r="L45" s="158"/>
      <c r="M45" s="158"/>
      <c r="N45" s="158">
        <f>'実質公債費比率（分子）の構造'!O$49</f>
        <v>401</v>
      </c>
      <c r="O45" s="158"/>
      <c r="P45" s="158"/>
    </row>
    <row r="46" spans="1:16" x14ac:dyDescent="0.2">
      <c r="A46" s="158" t="s">
        <v>64</v>
      </c>
      <c r="B46" s="158">
        <f>'実質公債費比率（分子）の構造'!K$48</f>
        <v>96</v>
      </c>
      <c r="C46" s="158"/>
      <c r="D46" s="158"/>
      <c r="E46" s="158">
        <f>'実質公債費比率（分子）の構造'!L$48</f>
        <v>95</v>
      </c>
      <c r="F46" s="158"/>
      <c r="G46" s="158"/>
      <c r="H46" s="158">
        <f>'実質公債費比率（分子）の構造'!M$48</f>
        <v>92</v>
      </c>
      <c r="I46" s="158"/>
      <c r="J46" s="158"/>
      <c r="K46" s="158">
        <f>'実質公債費比率（分子）の構造'!N$48</f>
        <v>87</v>
      </c>
      <c r="L46" s="158"/>
      <c r="M46" s="158"/>
      <c r="N46" s="158">
        <f>'実質公債費比率（分子）の構造'!O$48</f>
        <v>82</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2878</v>
      </c>
      <c r="C49" s="158"/>
      <c r="D49" s="158"/>
      <c r="E49" s="158">
        <f>'実質公債費比率（分子）の構造'!L$45</f>
        <v>2856</v>
      </c>
      <c r="F49" s="158"/>
      <c r="G49" s="158"/>
      <c r="H49" s="158">
        <f>'実質公債費比率（分子）の構造'!M$45</f>
        <v>3080</v>
      </c>
      <c r="I49" s="158"/>
      <c r="J49" s="158"/>
      <c r="K49" s="158">
        <f>'実質公債費比率（分子）の構造'!N$45</f>
        <v>3201</v>
      </c>
      <c r="L49" s="158"/>
      <c r="M49" s="158"/>
      <c r="N49" s="158">
        <f>'実質公債費比率（分子）の構造'!O$45</f>
        <v>3266</v>
      </c>
      <c r="O49" s="158"/>
      <c r="P49" s="158"/>
    </row>
    <row r="50" spans="1:16" x14ac:dyDescent="0.2">
      <c r="A50" s="158" t="s">
        <v>67</v>
      </c>
      <c r="B50" s="158" t="e">
        <f>NA()</f>
        <v>#N/A</v>
      </c>
      <c r="C50" s="158">
        <f>IF(ISNUMBER('実質公債費比率（分子）の構造'!K$53),'実質公債費比率（分子）の構造'!K$53,NA())</f>
        <v>478</v>
      </c>
      <c r="D50" s="158" t="e">
        <f>NA()</f>
        <v>#N/A</v>
      </c>
      <c r="E50" s="158" t="e">
        <f>NA()</f>
        <v>#N/A</v>
      </c>
      <c r="F50" s="158">
        <f>IF(ISNUMBER('実質公債費比率（分子）の構造'!L$53),'実質公債費比率（分子）の構造'!L$53,NA())</f>
        <v>391</v>
      </c>
      <c r="G50" s="158" t="e">
        <f>NA()</f>
        <v>#N/A</v>
      </c>
      <c r="H50" s="158" t="e">
        <f>NA()</f>
        <v>#N/A</v>
      </c>
      <c r="I50" s="158">
        <f>IF(ISNUMBER('実質公債費比率（分子）の構造'!M$53),'実質公債費比率（分子）の構造'!M$53,NA())</f>
        <v>572</v>
      </c>
      <c r="J50" s="158" t="e">
        <f>NA()</f>
        <v>#N/A</v>
      </c>
      <c r="K50" s="158" t="e">
        <f>NA()</f>
        <v>#N/A</v>
      </c>
      <c r="L50" s="158">
        <f>IF(ISNUMBER('実質公債費比率（分子）の構造'!N$53),'実質公債費比率（分子）の構造'!N$53,NA())</f>
        <v>632</v>
      </c>
      <c r="M50" s="158" t="e">
        <f>NA()</f>
        <v>#N/A</v>
      </c>
      <c r="N50" s="158" t="e">
        <f>NA()</f>
        <v>#N/A</v>
      </c>
      <c r="O50" s="158">
        <f>IF(ISNUMBER('実質公債費比率（分子）の構造'!O$53),'実質公債費比率（分子）の構造'!O$53,NA())</f>
        <v>834</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30686</v>
      </c>
      <c r="E56" s="157"/>
      <c r="F56" s="157"/>
      <c r="G56" s="157">
        <f>'将来負担比率（分子）の構造'!J$52</f>
        <v>30519</v>
      </c>
      <c r="H56" s="157"/>
      <c r="I56" s="157"/>
      <c r="J56" s="157">
        <f>'将来負担比率（分子）の構造'!K$52</f>
        <v>29444</v>
      </c>
      <c r="K56" s="157"/>
      <c r="L56" s="157"/>
      <c r="M56" s="157">
        <f>'将来負担比率（分子）の構造'!L$52</f>
        <v>27752</v>
      </c>
      <c r="N56" s="157"/>
      <c r="O56" s="157"/>
      <c r="P56" s="157">
        <f>'将来負担比率（分子）の構造'!M$52</f>
        <v>25970</v>
      </c>
    </row>
    <row r="57" spans="1:16" x14ac:dyDescent="0.2">
      <c r="A57" s="157" t="s">
        <v>42</v>
      </c>
      <c r="B57" s="157"/>
      <c r="C57" s="157"/>
      <c r="D57" s="157">
        <f>'将来負担比率（分子）の構造'!I$51</f>
        <v>3627</v>
      </c>
      <c r="E57" s="157"/>
      <c r="F57" s="157"/>
      <c r="G57" s="157">
        <f>'将来負担比率（分子）の構造'!J$51</f>
        <v>3356</v>
      </c>
      <c r="H57" s="157"/>
      <c r="I57" s="157"/>
      <c r="J57" s="157">
        <f>'将来負担比率（分子）の構造'!K$51</f>
        <v>4611</v>
      </c>
      <c r="K57" s="157"/>
      <c r="L57" s="157"/>
      <c r="M57" s="157">
        <f>'将来負担比率（分子）の構造'!L$51</f>
        <v>4173</v>
      </c>
      <c r="N57" s="157"/>
      <c r="O57" s="157"/>
      <c r="P57" s="157">
        <f>'将来負担比率（分子）の構造'!M$51</f>
        <v>3806</v>
      </c>
    </row>
    <row r="58" spans="1:16" x14ac:dyDescent="0.2">
      <c r="A58" s="157" t="s">
        <v>41</v>
      </c>
      <c r="B58" s="157"/>
      <c r="C58" s="157"/>
      <c r="D58" s="157">
        <f>'将来負担比率（分子）の構造'!I$50</f>
        <v>15916</v>
      </c>
      <c r="E58" s="157"/>
      <c r="F58" s="157"/>
      <c r="G58" s="157">
        <f>'将来負担比率（分子）の構造'!J$50</f>
        <v>17756</v>
      </c>
      <c r="H58" s="157"/>
      <c r="I58" s="157"/>
      <c r="J58" s="157">
        <f>'将来負担比率（分子）の構造'!K$50</f>
        <v>18803</v>
      </c>
      <c r="K58" s="157"/>
      <c r="L58" s="157"/>
      <c r="M58" s="157">
        <f>'将来負担比率（分子）の構造'!L$50</f>
        <v>18226</v>
      </c>
      <c r="N58" s="157"/>
      <c r="O58" s="157"/>
      <c r="P58" s="157">
        <f>'将来負担比率（分子）の構造'!M$50</f>
        <v>16908</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f>'将来負担比率（分子）の構造'!K$46</f>
        <v>2</v>
      </c>
      <c r="I61" s="157"/>
      <c r="J61" s="157"/>
      <c r="K61" s="157">
        <f>'将来負担比率（分子）の構造'!L$46</f>
        <v>1</v>
      </c>
      <c r="L61" s="157"/>
      <c r="M61" s="157"/>
      <c r="N61" s="157" t="str">
        <f>'将来負担比率（分子）の構造'!M$46</f>
        <v>-</v>
      </c>
      <c r="O61" s="157"/>
      <c r="P61" s="157"/>
    </row>
    <row r="62" spans="1:16" x14ac:dyDescent="0.2">
      <c r="A62" s="157" t="s">
        <v>35</v>
      </c>
      <c r="B62" s="157">
        <f>'将来負担比率（分子）の構造'!I$45</f>
        <v>4774</v>
      </c>
      <c r="C62" s="157"/>
      <c r="D62" s="157"/>
      <c r="E62" s="157">
        <f>'将来負担比率（分子）の構造'!J$45</f>
        <v>5075</v>
      </c>
      <c r="F62" s="157"/>
      <c r="G62" s="157"/>
      <c r="H62" s="157">
        <f>'将来負担比率（分子）の構造'!K$45</f>
        <v>5396</v>
      </c>
      <c r="I62" s="157"/>
      <c r="J62" s="157"/>
      <c r="K62" s="157">
        <f>'将来負担比率（分子）の構造'!L$45</f>
        <v>5702</v>
      </c>
      <c r="L62" s="157"/>
      <c r="M62" s="157"/>
      <c r="N62" s="157">
        <f>'将来負担比率（分子）の構造'!M$45</f>
        <v>5588</v>
      </c>
      <c r="O62" s="157"/>
      <c r="P62" s="157"/>
    </row>
    <row r="63" spans="1:16" x14ac:dyDescent="0.2">
      <c r="A63" s="157" t="s">
        <v>34</v>
      </c>
      <c r="B63" s="157">
        <f>'将来負担比率（分子）の構造'!I$44</f>
        <v>4051</v>
      </c>
      <c r="C63" s="157"/>
      <c r="D63" s="157"/>
      <c r="E63" s="157">
        <f>'将来負担比率（分子）の構造'!J$44</f>
        <v>3839</v>
      </c>
      <c r="F63" s="157"/>
      <c r="G63" s="157"/>
      <c r="H63" s="157">
        <f>'将来負担比率（分子）の構造'!K$44</f>
        <v>3620</v>
      </c>
      <c r="I63" s="157"/>
      <c r="J63" s="157"/>
      <c r="K63" s="157">
        <f>'将来負担比率（分子）の構造'!L$44</f>
        <v>3184</v>
      </c>
      <c r="L63" s="157"/>
      <c r="M63" s="157"/>
      <c r="N63" s="157">
        <f>'将来負担比率（分子）の構造'!M$44</f>
        <v>2991</v>
      </c>
      <c r="O63" s="157"/>
      <c r="P63" s="157"/>
    </row>
    <row r="64" spans="1:16" x14ac:dyDescent="0.2">
      <c r="A64" s="157" t="s">
        <v>33</v>
      </c>
      <c r="B64" s="157">
        <f>'将来負担比率（分子）の構造'!I$43</f>
        <v>852</v>
      </c>
      <c r="C64" s="157"/>
      <c r="D64" s="157"/>
      <c r="E64" s="157">
        <f>'将来負担比率（分子）の構造'!J$43</f>
        <v>834</v>
      </c>
      <c r="F64" s="157"/>
      <c r="G64" s="157"/>
      <c r="H64" s="157">
        <f>'将来負担比率（分子）の構造'!K$43</f>
        <v>822</v>
      </c>
      <c r="I64" s="157"/>
      <c r="J64" s="157"/>
      <c r="K64" s="157">
        <f>'将来負担比率（分子）の構造'!L$43</f>
        <v>813</v>
      </c>
      <c r="L64" s="157"/>
      <c r="M64" s="157"/>
      <c r="N64" s="157">
        <f>'将来負担比率（分子）の構造'!M$43</f>
        <v>814</v>
      </c>
      <c r="O64" s="157"/>
      <c r="P64" s="157"/>
    </row>
    <row r="65" spans="1:16" x14ac:dyDescent="0.2">
      <c r="A65" s="157" t="s">
        <v>32</v>
      </c>
      <c r="B65" s="157">
        <f>'将来負担比率（分子）の構造'!I$42</f>
        <v>1155</v>
      </c>
      <c r="C65" s="157"/>
      <c r="D65" s="157"/>
      <c r="E65" s="157">
        <f>'将来負担比率（分子）の構造'!J$42</f>
        <v>1081</v>
      </c>
      <c r="F65" s="157"/>
      <c r="G65" s="157"/>
      <c r="H65" s="157">
        <f>'将来負担比率（分子）の構造'!K$42</f>
        <v>1007</v>
      </c>
      <c r="I65" s="157"/>
      <c r="J65" s="157"/>
      <c r="K65" s="157">
        <f>'将来負担比率（分子）の構造'!L$42</f>
        <v>933</v>
      </c>
      <c r="L65" s="157"/>
      <c r="M65" s="157"/>
      <c r="N65" s="157">
        <f>'将来負担比率（分子）の構造'!M$42</f>
        <v>1051</v>
      </c>
      <c r="O65" s="157"/>
      <c r="P65" s="157"/>
    </row>
    <row r="66" spans="1:16" x14ac:dyDescent="0.2">
      <c r="A66" s="157" t="s">
        <v>31</v>
      </c>
      <c r="B66" s="157">
        <f>'将来負担比率（分子）の構造'!I$41</f>
        <v>31055</v>
      </c>
      <c r="C66" s="157"/>
      <c r="D66" s="157"/>
      <c r="E66" s="157">
        <f>'将来負担比率（分子）の構造'!J$41</f>
        <v>31615</v>
      </c>
      <c r="F66" s="157"/>
      <c r="G66" s="157"/>
      <c r="H66" s="157">
        <f>'将来負担比率（分子）の構造'!K$41</f>
        <v>31159</v>
      </c>
      <c r="I66" s="157"/>
      <c r="J66" s="157"/>
      <c r="K66" s="157">
        <f>'将来負担比率（分子）の構造'!L$41</f>
        <v>29647</v>
      </c>
      <c r="L66" s="157"/>
      <c r="M66" s="157"/>
      <c r="N66" s="157">
        <f>'将来負担比率（分子）の構造'!M$41</f>
        <v>28372</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7925</v>
      </c>
      <c r="C72" s="161">
        <f>基金残高に係る経年分析!G55</f>
        <v>7173</v>
      </c>
      <c r="D72" s="161">
        <f>基金残高に係る経年分析!H55</f>
        <v>5739</v>
      </c>
    </row>
    <row r="73" spans="1:16" x14ac:dyDescent="0.2">
      <c r="A73" s="160" t="s">
        <v>74</v>
      </c>
      <c r="B73" s="161">
        <f>基金残高に係る経年分析!F56</f>
        <v>1021</v>
      </c>
      <c r="C73" s="161">
        <f>基金残高に係る経年分析!G56</f>
        <v>1174</v>
      </c>
      <c r="D73" s="161">
        <f>基金残高に係る経年分析!H56</f>
        <v>1278</v>
      </c>
    </row>
    <row r="74" spans="1:16" x14ac:dyDescent="0.2">
      <c r="A74" s="160" t="s">
        <v>75</v>
      </c>
      <c r="B74" s="161">
        <f>基金残高に係る経年分析!F57</f>
        <v>6935</v>
      </c>
      <c r="C74" s="161">
        <f>基金残高に係る経年分析!G57</f>
        <v>7006</v>
      </c>
      <c r="D74" s="161">
        <f>基金残高に係る経年分析!H57</f>
        <v>7063</v>
      </c>
    </row>
  </sheetData>
  <sheetProtection algorithmName="SHA-512" hashValue="MotgR2aKKrQpClxaMGB9qibwtKFxyucyCQtduBSd//xfuFJP2Wkg9uTBXAKly95mrY62G1gwfV3vPj7NGawluQ==" saltValue="QF2iCVoOhROFTxtojNge2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24497244</v>
      </c>
      <c r="S5" s="664"/>
      <c r="T5" s="664"/>
      <c r="U5" s="664"/>
      <c r="V5" s="664"/>
      <c r="W5" s="664"/>
      <c r="X5" s="664"/>
      <c r="Y5" s="689"/>
      <c r="Z5" s="702">
        <v>39.299999999999997</v>
      </c>
      <c r="AA5" s="702"/>
      <c r="AB5" s="702"/>
      <c r="AC5" s="702"/>
      <c r="AD5" s="703">
        <v>22839296</v>
      </c>
      <c r="AE5" s="703"/>
      <c r="AF5" s="703"/>
      <c r="AG5" s="703"/>
      <c r="AH5" s="703"/>
      <c r="AI5" s="703"/>
      <c r="AJ5" s="703"/>
      <c r="AK5" s="703"/>
      <c r="AL5" s="690">
        <v>66.5</v>
      </c>
      <c r="AM5" s="672"/>
      <c r="AN5" s="672"/>
      <c r="AO5" s="691"/>
      <c r="AP5" s="666" t="s">
        <v>216</v>
      </c>
      <c r="AQ5" s="667"/>
      <c r="AR5" s="667"/>
      <c r="AS5" s="667"/>
      <c r="AT5" s="667"/>
      <c r="AU5" s="667"/>
      <c r="AV5" s="667"/>
      <c r="AW5" s="667"/>
      <c r="AX5" s="667"/>
      <c r="AY5" s="667"/>
      <c r="AZ5" s="667"/>
      <c r="BA5" s="667"/>
      <c r="BB5" s="667"/>
      <c r="BC5" s="667"/>
      <c r="BD5" s="667"/>
      <c r="BE5" s="667"/>
      <c r="BF5" s="668"/>
      <c r="BG5" s="608">
        <v>22839296</v>
      </c>
      <c r="BH5" s="609"/>
      <c r="BI5" s="609"/>
      <c r="BJ5" s="609"/>
      <c r="BK5" s="609"/>
      <c r="BL5" s="609"/>
      <c r="BM5" s="609"/>
      <c r="BN5" s="610"/>
      <c r="BO5" s="646">
        <v>93.2</v>
      </c>
      <c r="BP5" s="646"/>
      <c r="BQ5" s="646"/>
      <c r="BR5" s="646"/>
      <c r="BS5" s="647">
        <v>214771</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438123</v>
      </c>
      <c r="S6" s="609"/>
      <c r="T6" s="609"/>
      <c r="U6" s="609"/>
      <c r="V6" s="609"/>
      <c r="W6" s="609"/>
      <c r="X6" s="609"/>
      <c r="Y6" s="610"/>
      <c r="Z6" s="646">
        <v>0.7</v>
      </c>
      <c r="AA6" s="646"/>
      <c r="AB6" s="646"/>
      <c r="AC6" s="646"/>
      <c r="AD6" s="647">
        <v>438123</v>
      </c>
      <c r="AE6" s="647"/>
      <c r="AF6" s="647"/>
      <c r="AG6" s="647"/>
      <c r="AH6" s="647"/>
      <c r="AI6" s="647"/>
      <c r="AJ6" s="647"/>
      <c r="AK6" s="647"/>
      <c r="AL6" s="611">
        <v>1.3</v>
      </c>
      <c r="AM6" s="612"/>
      <c r="AN6" s="612"/>
      <c r="AO6" s="648"/>
      <c r="AP6" s="605" t="s">
        <v>221</v>
      </c>
      <c r="AQ6" s="606"/>
      <c r="AR6" s="606"/>
      <c r="AS6" s="606"/>
      <c r="AT6" s="606"/>
      <c r="AU6" s="606"/>
      <c r="AV6" s="606"/>
      <c r="AW6" s="606"/>
      <c r="AX6" s="606"/>
      <c r="AY6" s="606"/>
      <c r="AZ6" s="606"/>
      <c r="BA6" s="606"/>
      <c r="BB6" s="606"/>
      <c r="BC6" s="606"/>
      <c r="BD6" s="606"/>
      <c r="BE6" s="606"/>
      <c r="BF6" s="607"/>
      <c r="BG6" s="608">
        <v>22839296</v>
      </c>
      <c r="BH6" s="609"/>
      <c r="BI6" s="609"/>
      <c r="BJ6" s="609"/>
      <c r="BK6" s="609"/>
      <c r="BL6" s="609"/>
      <c r="BM6" s="609"/>
      <c r="BN6" s="610"/>
      <c r="BO6" s="646">
        <v>93.2</v>
      </c>
      <c r="BP6" s="646"/>
      <c r="BQ6" s="646"/>
      <c r="BR6" s="646"/>
      <c r="BS6" s="647">
        <v>214771</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391341</v>
      </c>
      <c r="CS6" s="609"/>
      <c r="CT6" s="609"/>
      <c r="CU6" s="609"/>
      <c r="CV6" s="609"/>
      <c r="CW6" s="609"/>
      <c r="CX6" s="609"/>
      <c r="CY6" s="610"/>
      <c r="CZ6" s="690">
        <v>0.7</v>
      </c>
      <c r="DA6" s="672"/>
      <c r="DB6" s="672"/>
      <c r="DC6" s="692"/>
      <c r="DD6" s="614" t="s">
        <v>122</v>
      </c>
      <c r="DE6" s="609"/>
      <c r="DF6" s="609"/>
      <c r="DG6" s="609"/>
      <c r="DH6" s="609"/>
      <c r="DI6" s="609"/>
      <c r="DJ6" s="609"/>
      <c r="DK6" s="609"/>
      <c r="DL6" s="609"/>
      <c r="DM6" s="609"/>
      <c r="DN6" s="609"/>
      <c r="DO6" s="609"/>
      <c r="DP6" s="610"/>
      <c r="DQ6" s="614">
        <v>391341</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15341</v>
      </c>
      <c r="S7" s="609"/>
      <c r="T7" s="609"/>
      <c r="U7" s="609"/>
      <c r="V7" s="609"/>
      <c r="W7" s="609"/>
      <c r="X7" s="609"/>
      <c r="Y7" s="610"/>
      <c r="Z7" s="646">
        <v>0</v>
      </c>
      <c r="AA7" s="646"/>
      <c r="AB7" s="646"/>
      <c r="AC7" s="646"/>
      <c r="AD7" s="647">
        <v>15341</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12036952</v>
      </c>
      <c r="BH7" s="609"/>
      <c r="BI7" s="609"/>
      <c r="BJ7" s="609"/>
      <c r="BK7" s="609"/>
      <c r="BL7" s="609"/>
      <c r="BM7" s="609"/>
      <c r="BN7" s="610"/>
      <c r="BO7" s="646">
        <v>49.1</v>
      </c>
      <c r="BP7" s="646"/>
      <c r="BQ7" s="646"/>
      <c r="BR7" s="646"/>
      <c r="BS7" s="647">
        <v>214771</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6811078</v>
      </c>
      <c r="CS7" s="609"/>
      <c r="CT7" s="609"/>
      <c r="CU7" s="609"/>
      <c r="CV7" s="609"/>
      <c r="CW7" s="609"/>
      <c r="CX7" s="609"/>
      <c r="CY7" s="610"/>
      <c r="CZ7" s="646">
        <v>11.4</v>
      </c>
      <c r="DA7" s="646"/>
      <c r="DB7" s="646"/>
      <c r="DC7" s="646"/>
      <c r="DD7" s="614">
        <v>29546</v>
      </c>
      <c r="DE7" s="609"/>
      <c r="DF7" s="609"/>
      <c r="DG7" s="609"/>
      <c r="DH7" s="609"/>
      <c r="DI7" s="609"/>
      <c r="DJ7" s="609"/>
      <c r="DK7" s="609"/>
      <c r="DL7" s="609"/>
      <c r="DM7" s="609"/>
      <c r="DN7" s="609"/>
      <c r="DO7" s="609"/>
      <c r="DP7" s="610"/>
      <c r="DQ7" s="614">
        <v>5942000</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257838</v>
      </c>
      <c r="S8" s="609"/>
      <c r="T8" s="609"/>
      <c r="U8" s="609"/>
      <c r="V8" s="609"/>
      <c r="W8" s="609"/>
      <c r="X8" s="609"/>
      <c r="Y8" s="610"/>
      <c r="Z8" s="646">
        <v>0.4</v>
      </c>
      <c r="AA8" s="646"/>
      <c r="AB8" s="646"/>
      <c r="AC8" s="646"/>
      <c r="AD8" s="647">
        <v>257838</v>
      </c>
      <c r="AE8" s="647"/>
      <c r="AF8" s="647"/>
      <c r="AG8" s="647"/>
      <c r="AH8" s="647"/>
      <c r="AI8" s="647"/>
      <c r="AJ8" s="647"/>
      <c r="AK8" s="647"/>
      <c r="AL8" s="611">
        <v>0.8</v>
      </c>
      <c r="AM8" s="612"/>
      <c r="AN8" s="612"/>
      <c r="AO8" s="648"/>
      <c r="AP8" s="605" t="s">
        <v>227</v>
      </c>
      <c r="AQ8" s="606"/>
      <c r="AR8" s="606"/>
      <c r="AS8" s="606"/>
      <c r="AT8" s="606"/>
      <c r="AU8" s="606"/>
      <c r="AV8" s="606"/>
      <c r="AW8" s="606"/>
      <c r="AX8" s="606"/>
      <c r="AY8" s="606"/>
      <c r="AZ8" s="606"/>
      <c r="BA8" s="606"/>
      <c r="BB8" s="606"/>
      <c r="BC8" s="606"/>
      <c r="BD8" s="606"/>
      <c r="BE8" s="606"/>
      <c r="BF8" s="607"/>
      <c r="BG8" s="608">
        <v>274103</v>
      </c>
      <c r="BH8" s="609"/>
      <c r="BI8" s="609"/>
      <c r="BJ8" s="609"/>
      <c r="BK8" s="609"/>
      <c r="BL8" s="609"/>
      <c r="BM8" s="609"/>
      <c r="BN8" s="610"/>
      <c r="BO8" s="646">
        <v>1.1000000000000001</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27472565</v>
      </c>
      <c r="CS8" s="609"/>
      <c r="CT8" s="609"/>
      <c r="CU8" s="609"/>
      <c r="CV8" s="609"/>
      <c r="CW8" s="609"/>
      <c r="CX8" s="609"/>
      <c r="CY8" s="610"/>
      <c r="CZ8" s="646">
        <v>46.1</v>
      </c>
      <c r="DA8" s="646"/>
      <c r="DB8" s="646"/>
      <c r="DC8" s="646"/>
      <c r="DD8" s="614">
        <v>147963</v>
      </c>
      <c r="DE8" s="609"/>
      <c r="DF8" s="609"/>
      <c r="DG8" s="609"/>
      <c r="DH8" s="609"/>
      <c r="DI8" s="609"/>
      <c r="DJ8" s="609"/>
      <c r="DK8" s="609"/>
      <c r="DL8" s="609"/>
      <c r="DM8" s="609"/>
      <c r="DN8" s="609"/>
      <c r="DO8" s="609"/>
      <c r="DP8" s="610"/>
      <c r="DQ8" s="614">
        <v>15151043</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385653</v>
      </c>
      <c r="S9" s="609"/>
      <c r="T9" s="609"/>
      <c r="U9" s="609"/>
      <c r="V9" s="609"/>
      <c r="W9" s="609"/>
      <c r="X9" s="609"/>
      <c r="Y9" s="610"/>
      <c r="Z9" s="646">
        <v>0.6</v>
      </c>
      <c r="AA9" s="646"/>
      <c r="AB9" s="646"/>
      <c r="AC9" s="646"/>
      <c r="AD9" s="647">
        <v>385653</v>
      </c>
      <c r="AE9" s="647"/>
      <c r="AF9" s="647"/>
      <c r="AG9" s="647"/>
      <c r="AH9" s="647"/>
      <c r="AI9" s="647"/>
      <c r="AJ9" s="647"/>
      <c r="AK9" s="647"/>
      <c r="AL9" s="611">
        <v>1.1000000000000001</v>
      </c>
      <c r="AM9" s="612"/>
      <c r="AN9" s="612"/>
      <c r="AO9" s="648"/>
      <c r="AP9" s="605" t="s">
        <v>230</v>
      </c>
      <c r="AQ9" s="606"/>
      <c r="AR9" s="606"/>
      <c r="AS9" s="606"/>
      <c r="AT9" s="606"/>
      <c r="AU9" s="606"/>
      <c r="AV9" s="606"/>
      <c r="AW9" s="606"/>
      <c r="AX9" s="606"/>
      <c r="AY9" s="606"/>
      <c r="AZ9" s="606"/>
      <c r="BA9" s="606"/>
      <c r="BB9" s="606"/>
      <c r="BC9" s="606"/>
      <c r="BD9" s="606"/>
      <c r="BE9" s="606"/>
      <c r="BF9" s="607"/>
      <c r="BG9" s="608">
        <v>10234970</v>
      </c>
      <c r="BH9" s="609"/>
      <c r="BI9" s="609"/>
      <c r="BJ9" s="609"/>
      <c r="BK9" s="609"/>
      <c r="BL9" s="609"/>
      <c r="BM9" s="609"/>
      <c r="BN9" s="610"/>
      <c r="BO9" s="646">
        <v>41.8</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5707404</v>
      </c>
      <c r="CS9" s="609"/>
      <c r="CT9" s="609"/>
      <c r="CU9" s="609"/>
      <c r="CV9" s="609"/>
      <c r="CW9" s="609"/>
      <c r="CX9" s="609"/>
      <c r="CY9" s="610"/>
      <c r="CZ9" s="646">
        <v>9.6</v>
      </c>
      <c r="DA9" s="646"/>
      <c r="DB9" s="646"/>
      <c r="DC9" s="646"/>
      <c r="DD9" s="614">
        <v>7785</v>
      </c>
      <c r="DE9" s="609"/>
      <c r="DF9" s="609"/>
      <c r="DG9" s="609"/>
      <c r="DH9" s="609"/>
      <c r="DI9" s="609"/>
      <c r="DJ9" s="609"/>
      <c r="DK9" s="609"/>
      <c r="DL9" s="609"/>
      <c r="DM9" s="609"/>
      <c r="DN9" s="609"/>
      <c r="DO9" s="609"/>
      <c r="DP9" s="610"/>
      <c r="DQ9" s="614">
        <v>5131724</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424227</v>
      </c>
      <c r="BH10" s="609"/>
      <c r="BI10" s="609"/>
      <c r="BJ10" s="609"/>
      <c r="BK10" s="609"/>
      <c r="BL10" s="609"/>
      <c r="BM10" s="609"/>
      <c r="BN10" s="610"/>
      <c r="BO10" s="646">
        <v>1.7</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15725</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15725</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4096630</v>
      </c>
      <c r="S11" s="609"/>
      <c r="T11" s="609"/>
      <c r="U11" s="609"/>
      <c r="V11" s="609"/>
      <c r="W11" s="609"/>
      <c r="X11" s="609"/>
      <c r="Y11" s="610"/>
      <c r="Z11" s="611">
        <v>6.6</v>
      </c>
      <c r="AA11" s="612"/>
      <c r="AB11" s="612"/>
      <c r="AC11" s="613"/>
      <c r="AD11" s="614">
        <v>4096630</v>
      </c>
      <c r="AE11" s="609"/>
      <c r="AF11" s="609"/>
      <c r="AG11" s="609"/>
      <c r="AH11" s="609"/>
      <c r="AI11" s="609"/>
      <c r="AJ11" s="609"/>
      <c r="AK11" s="610"/>
      <c r="AL11" s="611">
        <v>11.9</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1103652</v>
      </c>
      <c r="BH11" s="609"/>
      <c r="BI11" s="609"/>
      <c r="BJ11" s="609"/>
      <c r="BK11" s="609"/>
      <c r="BL11" s="609"/>
      <c r="BM11" s="609"/>
      <c r="BN11" s="610"/>
      <c r="BO11" s="646">
        <v>4.5</v>
      </c>
      <c r="BP11" s="646"/>
      <c r="BQ11" s="646"/>
      <c r="BR11" s="646"/>
      <c r="BS11" s="647">
        <v>214771</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622726</v>
      </c>
      <c r="CS11" s="609"/>
      <c r="CT11" s="609"/>
      <c r="CU11" s="609"/>
      <c r="CV11" s="609"/>
      <c r="CW11" s="609"/>
      <c r="CX11" s="609"/>
      <c r="CY11" s="610"/>
      <c r="CZ11" s="646">
        <v>1</v>
      </c>
      <c r="DA11" s="646"/>
      <c r="DB11" s="646"/>
      <c r="DC11" s="646"/>
      <c r="DD11" s="614">
        <v>35570</v>
      </c>
      <c r="DE11" s="609"/>
      <c r="DF11" s="609"/>
      <c r="DG11" s="609"/>
      <c r="DH11" s="609"/>
      <c r="DI11" s="609"/>
      <c r="DJ11" s="609"/>
      <c r="DK11" s="609"/>
      <c r="DL11" s="609"/>
      <c r="DM11" s="609"/>
      <c r="DN11" s="609"/>
      <c r="DO11" s="609"/>
      <c r="DP11" s="610"/>
      <c r="DQ11" s="614">
        <v>440054</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36632</v>
      </c>
      <c r="S12" s="609"/>
      <c r="T12" s="609"/>
      <c r="U12" s="609"/>
      <c r="V12" s="609"/>
      <c r="W12" s="609"/>
      <c r="X12" s="609"/>
      <c r="Y12" s="610"/>
      <c r="Z12" s="646">
        <v>0.1</v>
      </c>
      <c r="AA12" s="646"/>
      <c r="AB12" s="646"/>
      <c r="AC12" s="646"/>
      <c r="AD12" s="647">
        <v>36632</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9517427</v>
      </c>
      <c r="BH12" s="609"/>
      <c r="BI12" s="609"/>
      <c r="BJ12" s="609"/>
      <c r="BK12" s="609"/>
      <c r="BL12" s="609"/>
      <c r="BM12" s="609"/>
      <c r="BN12" s="610"/>
      <c r="BO12" s="646">
        <v>38.9</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610605</v>
      </c>
      <c r="CS12" s="609"/>
      <c r="CT12" s="609"/>
      <c r="CU12" s="609"/>
      <c r="CV12" s="609"/>
      <c r="CW12" s="609"/>
      <c r="CX12" s="609"/>
      <c r="CY12" s="610"/>
      <c r="CZ12" s="646">
        <v>1</v>
      </c>
      <c r="DA12" s="646"/>
      <c r="DB12" s="646"/>
      <c r="DC12" s="646"/>
      <c r="DD12" s="614">
        <v>70428</v>
      </c>
      <c r="DE12" s="609"/>
      <c r="DF12" s="609"/>
      <c r="DG12" s="609"/>
      <c r="DH12" s="609"/>
      <c r="DI12" s="609"/>
      <c r="DJ12" s="609"/>
      <c r="DK12" s="609"/>
      <c r="DL12" s="609"/>
      <c r="DM12" s="609"/>
      <c r="DN12" s="609"/>
      <c r="DO12" s="609"/>
      <c r="DP12" s="610"/>
      <c r="DQ12" s="614">
        <v>496858</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9500531</v>
      </c>
      <c r="BH13" s="609"/>
      <c r="BI13" s="609"/>
      <c r="BJ13" s="609"/>
      <c r="BK13" s="609"/>
      <c r="BL13" s="609"/>
      <c r="BM13" s="609"/>
      <c r="BN13" s="610"/>
      <c r="BO13" s="646">
        <v>38.799999999999997</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4301816</v>
      </c>
      <c r="CS13" s="609"/>
      <c r="CT13" s="609"/>
      <c r="CU13" s="609"/>
      <c r="CV13" s="609"/>
      <c r="CW13" s="609"/>
      <c r="CX13" s="609"/>
      <c r="CY13" s="610"/>
      <c r="CZ13" s="646">
        <v>7.2</v>
      </c>
      <c r="DA13" s="646"/>
      <c r="DB13" s="646"/>
      <c r="DC13" s="646"/>
      <c r="DD13" s="614">
        <v>1989613</v>
      </c>
      <c r="DE13" s="609"/>
      <c r="DF13" s="609"/>
      <c r="DG13" s="609"/>
      <c r="DH13" s="609"/>
      <c r="DI13" s="609"/>
      <c r="DJ13" s="609"/>
      <c r="DK13" s="609"/>
      <c r="DL13" s="609"/>
      <c r="DM13" s="609"/>
      <c r="DN13" s="609"/>
      <c r="DO13" s="609"/>
      <c r="DP13" s="610"/>
      <c r="DQ13" s="614">
        <v>2795365</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348778</v>
      </c>
      <c r="BH14" s="609"/>
      <c r="BI14" s="609"/>
      <c r="BJ14" s="609"/>
      <c r="BK14" s="609"/>
      <c r="BL14" s="609"/>
      <c r="BM14" s="609"/>
      <c r="BN14" s="610"/>
      <c r="BO14" s="646">
        <v>1.4</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3187755</v>
      </c>
      <c r="CS14" s="609"/>
      <c r="CT14" s="609"/>
      <c r="CU14" s="609"/>
      <c r="CV14" s="609"/>
      <c r="CW14" s="609"/>
      <c r="CX14" s="609"/>
      <c r="CY14" s="610"/>
      <c r="CZ14" s="646">
        <v>5.4</v>
      </c>
      <c r="DA14" s="646"/>
      <c r="DB14" s="646"/>
      <c r="DC14" s="646"/>
      <c r="DD14" s="614">
        <v>82125</v>
      </c>
      <c r="DE14" s="609"/>
      <c r="DF14" s="609"/>
      <c r="DG14" s="609"/>
      <c r="DH14" s="609"/>
      <c r="DI14" s="609"/>
      <c r="DJ14" s="609"/>
      <c r="DK14" s="609"/>
      <c r="DL14" s="609"/>
      <c r="DM14" s="609"/>
      <c r="DN14" s="609"/>
      <c r="DO14" s="609"/>
      <c r="DP14" s="610"/>
      <c r="DQ14" s="614">
        <v>3107673</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85656</v>
      </c>
      <c r="S15" s="609"/>
      <c r="T15" s="609"/>
      <c r="U15" s="609"/>
      <c r="V15" s="609"/>
      <c r="W15" s="609"/>
      <c r="X15" s="609"/>
      <c r="Y15" s="610"/>
      <c r="Z15" s="646">
        <v>0.1</v>
      </c>
      <c r="AA15" s="646"/>
      <c r="AB15" s="646"/>
      <c r="AC15" s="646"/>
      <c r="AD15" s="647">
        <v>85656</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936139</v>
      </c>
      <c r="BH15" s="609"/>
      <c r="BI15" s="609"/>
      <c r="BJ15" s="609"/>
      <c r="BK15" s="609"/>
      <c r="BL15" s="609"/>
      <c r="BM15" s="609"/>
      <c r="BN15" s="610"/>
      <c r="BO15" s="646">
        <v>3.8</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7152929</v>
      </c>
      <c r="CS15" s="609"/>
      <c r="CT15" s="609"/>
      <c r="CU15" s="609"/>
      <c r="CV15" s="609"/>
      <c r="CW15" s="609"/>
      <c r="CX15" s="609"/>
      <c r="CY15" s="610"/>
      <c r="CZ15" s="646">
        <v>12</v>
      </c>
      <c r="DA15" s="646"/>
      <c r="DB15" s="646"/>
      <c r="DC15" s="646"/>
      <c r="DD15" s="614">
        <v>1151448</v>
      </c>
      <c r="DE15" s="609"/>
      <c r="DF15" s="609"/>
      <c r="DG15" s="609"/>
      <c r="DH15" s="609"/>
      <c r="DI15" s="609"/>
      <c r="DJ15" s="609"/>
      <c r="DK15" s="609"/>
      <c r="DL15" s="609"/>
      <c r="DM15" s="609"/>
      <c r="DN15" s="609"/>
      <c r="DO15" s="609"/>
      <c r="DP15" s="610"/>
      <c r="DQ15" s="614">
        <v>5387275</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323446</v>
      </c>
      <c r="S16" s="609"/>
      <c r="T16" s="609"/>
      <c r="U16" s="609"/>
      <c r="V16" s="609"/>
      <c r="W16" s="609"/>
      <c r="X16" s="609"/>
      <c r="Y16" s="610"/>
      <c r="Z16" s="646">
        <v>0.5</v>
      </c>
      <c r="AA16" s="646"/>
      <c r="AB16" s="646"/>
      <c r="AC16" s="646"/>
      <c r="AD16" s="647">
        <v>323446</v>
      </c>
      <c r="AE16" s="647"/>
      <c r="AF16" s="647"/>
      <c r="AG16" s="647"/>
      <c r="AH16" s="647"/>
      <c r="AI16" s="647"/>
      <c r="AJ16" s="647"/>
      <c r="AK16" s="647"/>
      <c r="AL16" s="611">
        <v>0.9</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11378</v>
      </c>
      <c r="CS16" s="609"/>
      <c r="CT16" s="609"/>
      <c r="CU16" s="609"/>
      <c r="CV16" s="609"/>
      <c r="CW16" s="609"/>
      <c r="CX16" s="609"/>
      <c r="CY16" s="610"/>
      <c r="CZ16" s="646">
        <v>0</v>
      </c>
      <c r="DA16" s="646"/>
      <c r="DB16" s="646"/>
      <c r="DC16" s="646"/>
      <c r="DD16" s="614" t="s">
        <v>122</v>
      </c>
      <c r="DE16" s="609"/>
      <c r="DF16" s="609"/>
      <c r="DG16" s="609"/>
      <c r="DH16" s="609"/>
      <c r="DI16" s="609"/>
      <c r="DJ16" s="609"/>
      <c r="DK16" s="609"/>
      <c r="DL16" s="609"/>
      <c r="DM16" s="609"/>
      <c r="DN16" s="609"/>
      <c r="DO16" s="609"/>
      <c r="DP16" s="610"/>
      <c r="DQ16" s="614">
        <v>380</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944566</v>
      </c>
      <c r="S17" s="609"/>
      <c r="T17" s="609"/>
      <c r="U17" s="609"/>
      <c r="V17" s="609"/>
      <c r="W17" s="609"/>
      <c r="X17" s="609"/>
      <c r="Y17" s="610"/>
      <c r="Z17" s="646">
        <v>1.5</v>
      </c>
      <c r="AA17" s="646"/>
      <c r="AB17" s="646"/>
      <c r="AC17" s="646"/>
      <c r="AD17" s="647">
        <v>944566</v>
      </c>
      <c r="AE17" s="647"/>
      <c r="AF17" s="647"/>
      <c r="AG17" s="647"/>
      <c r="AH17" s="647"/>
      <c r="AI17" s="647"/>
      <c r="AJ17" s="647"/>
      <c r="AK17" s="647"/>
      <c r="AL17" s="611">
        <v>2.7</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3265722</v>
      </c>
      <c r="CS17" s="609"/>
      <c r="CT17" s="609"/>
      <c r="CU17" s="609"/>
      <c r="CV17" s="609"/>
      <c r="CW17" s="609"/>
      <c r="CX17" s="609"/>
      <c r="CY17" s="610"/>
      <c r="CZ17" s="646">
        <v>5.5</v>
      </c>
      <c r="DA17" s="646"/>
      <c r="DB17" s="646"/>
      <c r="DC17" s="646"/>
      <c r="DD17" s="614" t="s">
        <v>122</v>
      </c>
      <c r="DE17" s="609"/>
      <c r="DF17" s="609"/>
      <c r="DG17" s="609"/>
      <c r="DH17" s="609"/>
      <c r="DI17" s="609"/>
      <c r="DJ17" s="609"/>
      <c r="DK17" s="609"/>
      <c r="DL17" s="609"/>
      <c r="DM17" s="609"/>
      <c r="DN17" s="609"/>
      <c r="DO17" s="609"/>
      <c r="DP17" s="610"/>
      <c r="DQ17" s="614">
        <v>3235722</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140263</v>
      </c>
      <c r="S18" s="609"/>
      <c r="T18" s="609"/>
      <c r="U18" s="609"/>
      <c r="V18" s="609"/>
      <c r="W18" s="609"/>
      <c r="X18" s="609"/>
      <c r="Y18" s="610"/>
      <c r="Z18" s="646">
        <v>0.2</v>
      </c>
      <c r="AA18" s="646"/>
      <c r="AB18" s="646"/>
      <c r="AC18" s="646"/>
      <c r="AD18" s="647">
        <v>140263</v>
      </c>
      <c r="AE18" s="647"/>
      <c r="AF18" s="647"/>
      <c r="AG18" s="647"/>
      <c r="AH18" s="647"/>
      <c r="AI18" s="647"/>
      <c r="AJ18" s="647"/>
      <c r="AK18" s="647"/>
      <c r="AL18" s="611">
        <v>0.4</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795174</v>
      </c>
      <c r="S19" s="609"/>
      <c r="T19" s="609"/>
      <c r="U19" s="609"/>
      <c r="V19" s="609"/>
      <c r="W19" s="609"/>
      <c r="X19" s="609"/>
      <c r="Y19" s="610"/>
      <c r="Z19" s="646">
        <v>1.3</v>
      </c>
      <c r="AA19" s="646"/>
      <c r="AB19" s="646"/>
      <c r="AC19" s="646"/>
      <c r="AD19" s="647">
        <v>795174</v>
      </c>
      <c r="AE19" s="647"/>
      <c r="AF19" s="647"/>
      <c r="AG19" s="647"/>
      <c r="AH19" s="647"/>
      <c r="AI19" s="647"/>
      <c r="AJ19" s="647"/>
      <c r="AK19" s="647"/>
      <c r="AL19" s="611">
        <v>2.2999999999999998</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1657948</v>
      </c>
      <c r="BH19" s="609"/>
      <c r="BI19" s="609"/>
      <c r="BJ19" s="609"/>
      <c r="BK19" s="609"/>
      <c r="BL19" s="609"/>
      <c r="BM19" s="609"/>
      <c r="BN19" s="610"/>
      <c r="BO19" s="646">
        <v>6.8</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v>9129</v>
      </c>
      <c r="S20" s="609"/>
      <c r="T20" s="609"/>
      <c r="U20" s="609"/>
      <c r="V20" s="609"/>
      <c r="W20" s="609"/>
      <c r="X20" s="609"/>
      <c r="Y20" s="610"/>
      <c r="Z20" s="646">
        <v>0</v>
      </c>
      <c r="AA20" s="646"/>
      <c r="AB20" s="646"/>
      <c r="AC20" s="646"/>
      <c r="AD20" s="647">
        <v>9129</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1657948</v>
      </c>
      <c r="BH20" s="609"/>
      <c r="BI20" s="609"/>
      <c r="BJ20" s="609"/>
      <c r="BK20" s="609"/>
      <c r="BL20" s="609"/>
      <c r="BM20" s="609"/>
      <c r="BN20" s="610"/>
      <c r="BO20" s="646">
        <v>6.8</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59551044</v>
      </c>
      <c r="CS20" s="609"/>
      <c r="CT20" s="609"/>
      <c r="CU20" s="609"/>
      <c r="CV20" s="609"/>
      <c r="CW20" s="609"/>
      <c r="CX20" s="609"/>
      <c r="CY20" s="610"/>
      <c r="CZ20" s="646">
        <v>100</v>
      </c>
      <c r="DA20" s="646"/>
      <c r="DB20" s="646"/>
      <c r="DC20" s="646"/>
      <c r="DD20" s="614">
        <v>3514478</v>
      </c>
      <c r="DE20" s="609"/>
      <c r="DF20" s="609"/>
      <c r="DG20" s="609"/>
      <c r="DH20" s="609"/>
      <c r="DI20" s="609"/>
      <c r="DJ20" s="609"/>
      <c r="DK20" s="609"/>
      <c r="DL20" s="609"/>
      <c r="DM20" s="609"/>
      <c r="DN20" s="609"/>
      <c r="DO20" s="609"/>
      <c r="DP20" s="610"/>
      <c r="DQ20" s="614">
        <v>42095160</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5056020</v>
      </c>
      <c r="S21" s="609"/>
      <c r="T21" s="609"/>
      <c r="U21" s="609"/>
      <c r="V21" s="609"/>
      <c r="W21" s="609"/>
      <c r="X21" s="609"/>
      <c r="Y21" s="610"/>
      <c r="Z21" s="646">
        <v>8.1</v>
      </c>
      <c r="AA21" s="646"/>
      <c r="AB21" s="646"/>
      <c r="AC21" s="646"/>
      <c r="AD21" s="647">
        <v>4681220</v>
      </c>
      <c r="AE21" s="647"/>
      <c r="AF21" s="647"/>
      <c r="AG21" s="647"/>
      <c r="AH21" s="647"/>
      <c r="AI21" s="647"/>
      <c r="AJ21" s="647"/>
      <c r="AK21" s="647"/>
      <c r="AL21" s="611">
        <v>13.6</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4681220</v>
      </c>
      <c r="S22" s="609"/>
      <c r="T22" s="609"/>
      <c r="U22" s="609"/>
      <c r="V22" s="609"/>
      <c r="W22" s="609"/>
      <c r="X22" s="609"/>
      <c r="Y22" s="610"/>
      <c r="Z22" s="646">
        <v>7.5</v>
      </c>
      <c r="AA22" s="646"/>
      <c r="AB22" s="646"/>
      <c r="AC22" s="646"/>
      <c r="AD22" s="647">
        <v>4681220</v>
      </c>
      <c r="AE22" s="647"/>
      <c r="AF22" s="647"/>
      <c r="AG22" s="647"/>
      <c r="AH22" s="647"/>
      <c r="AI22" s="647"/>
      <c r="AJ22" s="647"/>
      <c r="AK22" s="647"/>
      <c r="AL22" s="611">
        <v>13.6</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373609</v>
      </c>
      <c r="S23" s="609"/>
      <c r="T23" s="609"/>
      <c r="U23" s="609"/>
      <c r="V23" s="609"/>
      <c r="W23" s="609"/>
      <c r="X23" s="609"/>
      <c r="Y23" s="610"/>
      <c r="Z23" s="646">
        <v>0.6</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1657948</v>
      </c>
      <c r="BH23" s="609"/>
      <c r="BI23" s="609"/>
      <c r="BJ23" s="609"/>
      <c r="BK23" s="609"/>
      <c r="BL23" s="609"/>
      <c r="BM23" s="609"/>
      <c r="BN23" s="610"/>
      <c r="BO23" s="646">
        <v>6.8</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v>1191</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30913156</v>
      </c>
      <c r="CS24" s="664"/>
      <c r="CT24" s="664"/>
      <c r="CU24" s="664"/>
      <c r="CV24" s="664"/>
      <c r="CW24" s="664"/>
      <c r="CX24" s="664"/>
      <c r="CY24" s="689"/>
      <c r="CZ24" s="690">
        <v>51.9</v>
      </c>
      <c r="DA24" s="672"/>
      <c r="DB24" s="672"/>
      <c r="DC24" s="692"/>
      <c r="DD24" s="688">
        <v>18912740</v>
      </c>
      <c r="DE24" s="664"/>
      <c r="DF24" s="664"/>
      <c r="DG24" s="664"/>
      <c r="DH24" s="664"/>
      <c r="DI24" s="664"/>
      <c r="DJ24" s="664"/>
      <c r="DK24" s="689"/>
      <c r="DL24" s="688">
        <v>16489745</v>
      </c>
      <c r="DM24" s="664"/>
      <c r="DN24" s="664"/>
      <c r="DO24" s="664"/>
      <c r="DP24" s="664"/>
      <c r="DQ24" s="664"/>
      <c r="DR24" s="664"/>
      <c r="DS24" s="664"/>
      <c r="DT24" s="664"/>
      <c r="DU24" s="664"/>
      <c r="DV24" s="689"/>
      <c r="DW24" s="690">
        <v>47.8</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36137149</v>
      </c>
      <c r="S25" s="609"/>
      <c r="T25" s="609"/>
      <c r="U25" s="609"/>
      <c r="V25" s="609"/>
      <c r="W25" s="609"/>
      <c r="X25" s="609"/>
      <c r="Y25" s="610"/>
      <c r="Z25" s="646">
        <v>58</v>
      </c>
      <c r="AA25" s="646"/>
      <c r="AB25" s="646"/>
      <c r="AC25" s="646"/>
      <c r="AD25" s="647">
        <v>34104401</v>
      </c>
      <c r="AE25" s="647"/>
      <c r="AF25" s="647"/>
      <c r="AG25" s="647"/>
      <c r="AH25" s="647"/>
      <c r="AI25" s="647"/>
      <c r="AJ25" s="647"/>
      <c r="AK25" s="647"/>
      <c r="AL25" s="611">
        <v>99.3</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9854331</v>
      </c>
      <c r="CS25" s="621"/>
      <c r="CT25" s="621"/>
      <c r="CU25" s="621"/>
      <c r="CV25" s="621"/>
      <c r="CW25" s="621"/>
      <c r="CX25" s="621"/>
      <c r="CY25" s="622"/>
      <c r="CZ25" s="611">
        <v>16.5</v>
      </c>
      <c r="DA25" s="623"/>
      <c r="DB25" s="623"/>
      <c r="DC25" s="624"/>
      <c r="DD25" s="614">
        <v>9122759</v>
      </c>
      <c r="DE25" s="621"/>
      <c r="DF25" s="621"/>
      <c r="DG25" s="621"/>
      <c r="DH25" s="621"/>
      <c r="DI25" s="621"/>
      <c r="DJ25" s="621"/>
      <c r="DK25" s="622"/>
      <c r="DL25" s="614">
        <v>8837489</v>
      </c>
      <c r="DM25" s="621"/>
      <c r="DN25" s="621"/>
      <c r="DO25" s="621"/>
      <c r="DP25" s="621"/>
      <c r="DQ25" s="621"/>
      <c r="DR25" s="621"/>
      <c r="DS25" s="621"/>
      <c r="DT25" s="621"/>
      <c r="DU25" s="621"/>
      <c r="DV25" s="622"/>
      <c r="DW25" s="611">
        <v>25.6</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14847</v>
      </c>
      <c r="S26" s="609"/>
      <c r="T26" s="609"/>
      <c r="U26" s="609"/>
      <c r="V26" s="609"/>
      <c r="W26" s="609"/>
      <c r="X26" s="609"/>
      <c r="Y26" s="610"/>
      <c r="Z26" s="646">
        <v>0</v>
      </c>
      <c r="AA26" s="646"/>
      <c r="AB26" s="646"/>
      <c r="AC26" s="646"/>
      <c r="AD26" s="647">
        <v>14847</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6617479</v>
      </c>
      <c r="CS26" s="609"/>
      <c r="CT26" s="609"/>
      <c r="CU26" s="609"/>
      <c r="CV26" s="609"/>
      <c r="CW26" s="609"/>
      <c r="CX26" s="609"/>
      <c r="CY26" s="610"/>
      <c r="CZ26" s="611">
        <v>11.1</v>
      </c>
      <c r="DA26" s="623"/>
      <c r="DB26" s="623"/>
      <c r="DC26" s="624"/>
      <c r="DD26" s="614">
        <v>6063036</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310201</v>
      </c>
      <c r="S27" s="609"/>
      <c r="T27" s="609"/>
      <c r="U27" s="609"/>
      <c r="V27" s="609"/>
      <c r="W27" s="609"/>
      <c r="X27" s="609"/>
      <c r="Y27" s="610"/>
      <c r="Z27" s="646">
        <v>0.5</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24497244</v>
      </c>
      <c r="BH27" s="609"/>
      <c r="BI27" s="609"/>
      <c r="BJ27" s="609"/>
      <c r="BK27" s="609"/>
      <c r="BL27" s="609"/>
      <c r="BM27" s="609"/>
      <c r="BN27" s="610"/>
      <c r="BO27" s="646">
        <v>100</v>
      </c>
      <c r="BP27" s="646"/>
      <c r="BQ27" s="646"/>
      <c r="BR27" s="646"/>
      <c r="BS27" s="647">
        <v>214771</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17793103</v>
      </c>
      <c r="CS27" s="621"/>
      <c r="CT27" s="621"/>
      <c r="CU27" s="621"/>
      <c r="CV27" s="621"/>
      <c r="CW27" s="621"/>
      <c r="CX27" s="621"/>
      <c r="CY27" s="622"/>
      <c r="CZ27" s="611">
        <v>29.9</v>
      </c>
      <c r="DA27" s="623"/>
      <c r="DB27" s="623"/>
      <c r="DC27" s="624"/>
      <c r="DD27" s="614">
        <v>6554259</v>
      </c>
      <c r="DE27" s="621"/>
      <c r="DF27" s="621"/>
      <c r="DG27" s="621"/>
      <c r="DH27" s="621"/>
      <c r="DI27" s="621"/>
      <c r="DJ27" s="621"/>
      <c r="DK27" s="622"/>
      <c r="DL27" s="614">
        <v>4416534</v>
      </c>
      <c r="DM27" s="621"/>
      <c r="DN27" s="621"/>
      <c r="DO27" s="621"/>
      <c r="DP27" s="621"/>
      <c r="DQ27" s="621"/>
      <c r="DR27" s="621"/>
      <c r="DS27" s="621"/>
      <c r="DT27" s="621"/>
      <c r="DU27" s="621"/>
      <c r="DV27" s="622"/>
      <c r="DW27" s="611">
        <v>12.8</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485685</v>
      </c>
      <c r="S28" s="609"/>
      <c r="T28" s="609"/>
      <c r="U28" s="609"/>
      <c r="V28" s="609"/>
      <c r="W28" s="609"/>
      <c r="X28" s="609"/>
      <c r="Y28" s="610"/>
      <c r="Z28" s="646">
        <v>0.8</v>
      </c>
      <c r="AA28" s="646"/>
      <c r="AB28" s="646"/>
      <c r="AC28" s="646"/>
      <c r="AD28" s="647">
        <v>174693</v>
      </c>
      <c r="AE28" s="647"/>
      <c r="AF28" s="647"/>
      <c r="AG28" s="647"/>
      <c r="AH28" s="647"/>
      <c r="AI28" s="647"/>
      <c r="AJ28" s="647"/>
      <c r="AK28" s="647"/>
      <c r="AL28" s="611">
        <v>0.5</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3265722</v>
      </c>
      <c r="CS28" s="609"/>
      <c r="CT28" s="609"/>
      <c r="CU28" s="609"/>
      <c r="CV28" s="609"/>
      <c r="CW28" s="609"/>
      <c r="CX28" s="609"/>
      <c r="CY28" s="610"/>
      <c r="CZ28" s="611">
        <v>5.5</v>
      </c>
      <c r="DA28" s="623"/>
      <c r="DB28" s="623"/>
      <c r="DC28" s="624"/>
      <c r="DD28" s="614">
        <v>3235722</v>
      </c>
      <c r="DE28" s="609"/>
      <c r="DF28" s="609"/>
      <c r="DG28" s="609"/>
      <c r="DH28" s="609"/>
      <c r="DI28" s="609"/>
      <c r="DJ28" s="609"/>
      <c r="DK28" s="610"/>
      <c r="DL28" s="614">
        <v>3235722</v>
      </c>
      <c r="DM28" s="609"/>
      <c r="DN28" s="609"/>
      <c r="DO28" s="609"/>
      <c r="DP28" s="609"/>
      <c r="DQ28" s="609"/>
      <c r="DR28" s="609"/>
      <c r="DS28" s="609"/>
      <c r="DT28" s="609"/>
      <c r="DU28" s="609"/>
      <c r="DV28" s="610"/>
      <c r="DW28" s="611">
        <v>9.4</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119625</v>
      </c>
      <c r="S29" s="609"/>
      <c r="T29" s="609"/>
      <c r="U29" s="609"/>
      <c r="V29" s="609"/>
      <c r="W29" s="609"/>
      <c r="X29" s="609"/>
      <c r="Y29" s="610"/>
      <c r="Z29" s="646">
        <v>0.2</v>
      </c>
      <c r="AA29" s="646"/>
      <c r="AB29" s="646"/>
      <c r="AC29" s="646"/>
      <c r="AD29" s="647">
        <v>4</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3265722</v>
      </c>
      <c r="CS29" s="621"/>
      <c r="CT29" s="621"/>
      <c r="CU29" s="621"/>
      <c r="CV29" s="621"/>
      <c r="CW29" s="621"/>
      <c r="CX29" s="621"/>
      <c r="CY29" s="622"/>
      <c r="CZ29" s="611">
        <v>5.5</v>
      </c>
      <c r="DA29" s="623"/>
      <c r="DB29" s="623"/>
      <c r="DC29" s="624"/>
      <c r="DD29" s="614">
        <v>3235722</v>
      </c>
      <c r="DE29" s="621"/>
      <c r="DF29" s="621"/>
      <c r="DG29" s="621"/>
      <c r="DH29" s="621"/>
      <c r="DI29" s="621"/>
      <c r="DJ29" s="621"/>
      <c r="DK29" s="622"/>
      <c r="DL29" s="614">
        <v>3235722</v>
      </c>
      <c r="DM29" s="621"/>
      <c r="DN29" s="621"/>
      <c r="DO29" s="621"/>
      <c r="DP29" s="621"/>
      <c r="DQ29" s="621"/>
      <c r="DR29" s="621"/>
      <c r="DS29" s="621"/>
      <c r="DT29" s="621"/>
      <c r="DU29" s="621"/>
      <c r="DV29" s="622"/>
      <c r="DW29" s="611">
        <v>9.4</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11964041</v>
      </c>
      <c r="S30" s="609"/>
      <c r="T30" s="609"/>
      <c r="U30" s="609"/>
      <c r="V30" s="609"/>
      <c r="W30" s="609"/>
      <c r="X30" s="609"/>
      <c r="Y30" s="610"/>
      <c r="Z30" s="646">
        <v>19.2</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3185296</v>
      </c>
      <c r="CS30" s="609"/>
      <c r="CT30" s="609"/>
      <c r="CU30" s="609"/>
      <c r="CV30" s="609"/>
      <c r="CW30" s="609"/>
      <c r="CX30" s="609"/>
      <c r="CY30" s="610"/>
      <c r="CZ30" s="611">
        <v>5.3</v>
      </c>
      <c r="DA30" s="623"/>
      <c r="DB30" s="623"/>
      <c r="DC30" s="624"/>
      <c r="DD30" s="614">
        <v>3155296</v>
      </c>
      <c r="DE30" s="609"/>
      <c r="DF30" s="609"/>
      <c r="DG30" s="609"/>
      <c r="DH30" s="609"/>
      <c r="DI30" s="609"/>
      <c r="DJ30" s="609"/>
      <c r="DK30" s="610"/>
      <c r="DL30" s="614">
        <v>3155296</v>
      </c>
      <c r="DM30" s="609"/>
      <c r="DN30" s="609"/>
      <c r="DO30" s="609"/>
      <c r="DP30" s="609"/>
      <c r="DQ30" s="609"/>
      <c r="DR30" s="609"/>
      <c r="DS30" s="609"/>
      <c r="DT30" s="609"/>
      <c r="DU30" s="609"/>
      <c r="DV30" s="610"/>
      <c r="DW30" s="611">
        <v>9.1</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6" t="s">
        <v>177</v>
      </c>
      <c r="AY31" s="667"/>
      <c r="AZ31" s="667"/>
      <c r="BA31" s="667"/>
      <c r="BB31" s="667"/>
      <c r="BC31" s="667"/>
      <c r="BD31" s="667"/>
      <c r="BE31" s="667"/>
      <c r="BF31" s="668"/>
      <c r="BG31" s="670">
        <v>99.1</v>
      </c>
      <c r="BH31" s="671"/>
      <c r="BI31" s="671"/>
      <c r="BJ31" s="671"/>
      <c r="BK31" s="671"/>
      <c r="BL31" s="671"/>
      <c r="BM31" s="672">
        <v>96.5</v>
      </c>
      <c r="BN31" s="671"/>
      <c r="BO31" s="671"/>
      <c r="BP31" s="671"/>
      <c r="BQ31" s="673"/>
      <c r="BR31" s="670">
        <v>99</v>
      </c>
      <c r="BS31" s="671"/>
      <c r="BT31" s="671"/>
      <c r="BU31" s="671"/>
      <c r="BV31" s="671"/>
      <c r="BW31" s="671"/>
      <c r="BX31" s="672">
        <v>96.1</v>
      </c>
      <c r="BY31" s="671"/>
      <c r="BZ31" s="671"/>
      <c r="CA31" s="671"/>
      <c r="CB31" s="673"/>
      <c r="CD31" s="629"/>
      <c r="CE31" s="630"/>
      <c r="CF31" s="605" t="s">
        <v>300</v>
      </c>
      <c r="CG31" s="606"/>
      <c r="CH31" s="606"/>
      <c r="CI31" s="606"/>
      <c r="CJ31" s="606"/>
      <c r="CK31" s="606"/>
      <c r="CL31" s="606"/>
      <c r="CM31" s="606"/>
      <c r="CN31" s="606"/>
      <c r="CO31" s="606"/>
      <c r="CP31" s="606"/>
      <c r="CQ31" s="607"/>
      <c r="CR31" s="608">
        <v>80426</v>
      </c>
      <c r="CS31" s="621"/>
      <c r="CT31" s="621"/>
      <c r="CU31" s="621"/>
      <c r="CV31" s="621"/>
      <c r="CW31" s="621"/>
      <c r="CX31" s="621"/>
      <c r="CY31" s="622"/>
      <c r="CZ31" s="611">
        <v>0.1</v>
      </c>
      <c r="DA31" s="623"/>
      <c r="DB31" s="623"/>
      <c r="DC31" s="624"/>
      <c r="DD31" s="614">
        <v>80426</v>
      </c>
      <c r="DE31" s="621"/>
      <c r="DF31" s="621"/>
      <c r="DG31" s="621"/>
      <c r="DH31" s="621"/>
      <c r="DI31" s="621"/>
      <c r="DJ31" s="621"/>
      <c r="DK31" s="622"/>
      <c r="DL31" s="614">
        <v>80426</v>
      </c>
      <c r="DM31" s="621"/>
      <c r="DN31" s="621"/>
      <c r="DO31" s="621"/>
      <c r="DP31" s="621"/>
      <c r="DQ31" s="621"/>
      <c r="DR31" s="621"/>
      <c r="DS31" s="621"/>
      <c r="DT31" s="621"/>
      <c r="DU31" s="621"/>
      <c r="DV31" s="622"/>
      <c r="DW31" s="611">
        <v>0.2</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4633274</v>
      </c>
      <c r="S32" s="609"/>
      <c r="T32" s="609"/>
      <c r="U32" s="609"/>
      <c r="V32" s="609"/>
      <c r="W32" s="609"/>
      <c r="X32" s="609"/>
      <c r="Y32" s="610"/>
      <c r="Z32" s="646">
        <v>7.4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99.1</v>
      </c>
      <c r="BH32" s="621"/>
      <c r="BI32" s="621"/>
      <c r="BJ32" s="621"/>
      <c r="BK32" s="621"/>
      <c r="BL32" s="621"/>
      <c r="BM32" s="612">
        <v>96.9</v>
      </c>
      <c r="BN32" s="621"/>
      <c r="BO32" s="621"/>
      <c r="BP32" s="621"/>
      <c r="BQ32" s="644"/>
      <c r="BR32" s="679">
        <v>99</v>
      </c>
      <c r="BS32" s="621"/>
      <c r="BT32" s="621"/>
      <c r="BU32" s="621"/>
      <c r="BV32" s="621"/>
      <c r="BW32" s="621"/>
      <c r="BX32" s="612">
        <v>96.6</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184623</v>
      </c>
      <c r="S33" s="609"/>
      <c r="T33" s="609"/>
      <c r="U33" s="609"/>
      <c r="V33" s="609"/>
      <c r="W33" s="609"/>
      <c r="X33" s="609"/>
      <c r="Y33" s="610"/>
      <c r="Z33" s="646">
        <v>0.3</v>
      </c>
      <c r="AA33" s="646"/>
      <c r="AB33" s="646"/>
      <c r="AC33" s="646"/>
      <c r="AD33" s="647">
        <v>18744</v>
      </c>
      <c r="AE33" s="647"/>
      <c r="AF33" s="647"/>
      <c r="AG33" s="647"/>
      <c r="AH33" s="647"/>
      <c r="AI33" s="647"/>
      <c r="AJ33" s="647"/>
      <c r="AK33" s="647"/>
      <c r="AL33" s="611">
        <v>0.1</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99</v>
      </c>
      <c r="BH33" s="593"/>
      <c r="BI33" s="593"/>
      <c r="BJ33" s="593"/>
      <c r="BK33" s="593"/>
      <c r="BL33" s="593"/>
      <c r="BM33" s="639">
        <v>95.9</v>
      </c>
      <c r="BN33" s="593"/>
      <c r="BO33" s="593"/>
      <c r="BP33" s="593"/>
      <c r="BQ33" s="656"/>
      <c r="BR33" s="669">
        <v>99</v>
      </c>
      <c r="BS33" s="593"/>
      <c r="BT33" s="593"/>
      <c r="BU33" s="593"/>
      <c r="BV33" s="593"/>
      <c r="BW33" s="593"/>
      <c r="BX33" s="639">
        <v>95.5</v>
      </c>
      <c r="BY33" s="593"/>
      <c r="BZ33" s="593"/>
      <c r="CA33" s="593"/>
      <c r="CB33" s="656"/>
      <c r="CD33" s="605" t="s">
        <v>307</v>
      </c>
      <c r="CE33" s="606"/>
      <c r="CF33" s="606"/>
      <c r="CG33" s="606"/>
      <c r="CH33" s="606"/>
      <c r="CI33" s="606"/>
      <c r="CJ33" s="606"/>
      <c r="CK33" s="606"/>
      <c r="CL33" s="606"/>
      <c r="CM33" s="606"/>
      <c r="CN33" s="606"/>
      <c r="CO33" s="606"/>
      <c r="CP33" s="606"/>
      <c r="CQ33" s="607"/>
      <c r="CR33" s="608">
        <v>25112032</v>
      </c>
      <c r="CS33" s="621"/>
      <c r="CT33" s="621"/>
      <c r="CU33" s="621"/>
      <c r="CV33" s="621"/>
      <c r="CW33" s="621"/>
      <c r="CX33" s="621"/>
      <c r="CY33" s="622"/>
      <c r="CZ33" s="611">
        <v>42.2</v>
      </c>
      <c r="DA33" s="623"/>
      <c r="DB33" s="623"/>
      <c r="DC33" s="624"/>
      <c r="DD33" s="614">
        <v>22252538</v>
      </c>
      <c r="DE33" s="621"/>
      <c r="DF33" s="621"/>
      <c r="DG33" s="621"/>
      <c r="DH33" s="621"/>
      <c r="DI33" s="621"/>
      <c r="DJ33" s="621"/>
      <c r="DK33" s="622"/>
      <c r="DL33" s="614">
        <v>16491615</v>
      </c>
      <c r="DM33" s="621"/>
      <c r="DN33" s="621"/>
      <c r="DO33" s="621"/>
      <c r="DP33" s="621"/>
      <c r="DQ33" s="621"/>
      <c r="DR33" s="621"/>
      <c r="DS33" s="621"/>
      <c r="DT33" s="621"/>
      <c r="DU33" s="621"/>
      <c r="DV33" s="622"/>
      <c r="DW33" s="611">
        <v>47.8</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333860</v>
      </c>
      <c r="S34" s="609"/>
      <c r="T34" s="609"/>
      <c r="U34" s="609"/>
      <c r="V34" s="609"/>
      <c r="W34" s="609"/>
      <c r="X34" s="609"/>
      <c r="Y34" s="610"/>
      <c r="Z34" s="646">
        <v>0.5</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9427603</v>
      </c>
      <c r="CS34" s="609"/>
      <c r="CT34" s="609"/>
      <c r="CU34" s="609"/>
      <c r="CV34" s="609"/>
      <c r="CW34" s="609"/>
      <c r="CX34" s="609"/>
      <c r="CY34" s="610"/>
      <c r="CZ34" s="611">
        <v>15.8</v>
      </c>
      <c r="DA34" s="623"/>
      <c r="DB34" s="623"/>
      <c r="DC34" s="624"/>
      <c r="DD34" s="614">
        <v>8271985</v>
      </c>
      <c r="DE34" s="609"/>
      <c r="DF34" s="609"/>
      <c r="DG34" s="609"/>
      <c r="DH34" s="609"/>
      <c r="DI34" s="609"/>
      <c r="DJ34" s="609"/>
      <c r="DK34" s="610"/>
      <c r="DL34" s="614">
        <v>6723902</v>
      </c>
      <c r="DM34" s="609"/>
      <c r="DN34" s="609"/>
      <c r="DO34" s="609"/>
      <c r="DP34" s="609"/>
      <c r="DQ34" s="609"/>
      <c r="DR34" s="609"/>
      <c r="DS34" s="609"/>
      <c r="DT34" s="609"/>
      <c r="DU34" s="609"/>
      <c r="DV34" s="610"/>
      <c r="DW34" s="611">
        <v>19.5</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2835181</v>
      </c>
      <c r="S35" s="609"/>
      <c r="T35" s="609"/>
      <c r="U35" s="609"/>
      <c r="V35" s="609"/>
      <c r="W35" s="609"/>
      <c r="X35" s="609"/>
      <c r="Y35" s="610"/>
      <c r="Z35" s="646">
        <v>4.5</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135439</v>
      </c>
      <c r="CS35" s="621"/>
      <c r="CT35" s="621"/>
      <c r="CU35" s="621"/>
      <c r="CV35" s="621"/>
      <c r="CW35" s="621"/>
      <c r="CX35" s="621"/>
      <c r="CY35" s="622"/>
      <c r="CZ35" s="611">
        <v>0.2</v>
      </c>
      <c r="DA35" s="623"/>
      <c r="DB35" s="623"/>
      <c r="DC35" s="624"/>
      <c r="DD35" s="614">
        <v>112500</v>
      </c>
      <c r="DE35" s="621"/>
      <c r="DF35" s="621"/>
      <c r="DG35" s="621"/>
      <c r="DH35" s="621"/>
      <c r="DI35" s="621"/>
      <c r="DJ35" s="621"/>
      <c r="DK35" s="622"/>
      <c r="DL35" s="614">
        <v>49506</v>
      </c>
      <c r="DM35" s="621"/>
      <c r="DN35" s="621"/>
      <c r="DO35" s="621"/>
      <c r="DP35" s="621"/>
      <c r="DQ35" s="621"/>
      <c r="DR35" s="621"/>
      <c r="DS35" s="621"/>
      <c r="DT35" s="621"/>
      <c r="DU35" s="621"/>
      <c r="DV35" s="622"/>
      <c r="DW35" s="611">
        <v>0.1</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2718956</v>
      </c>
      <c r="S36" s="609"/>
      <c r="T36" s="609"/>
      <c r="U36" s="609"/>
      <c r="V36" s="609"/>
      <c r="W36" s="609"/>
      <c r="X36" s="609"/>
      <c r="Y36" s="610"/>
      <c r="Z36" s="646">
        <v>4.4000000000000004</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7147167</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21855</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7293160</v>
      </c>
      <c r="CS36" s="609"/>
      <c r="CT36" s="609"/>
      <c r="CU36" s="609"/>
      <c r="CV36" s="609"/>
      <c r="CW36" s="609"/>
      <c r="CX36" s="609"/>
      <c r="CY36" s="610"/>
      <c r="CZ36" s="611">
        <v>12.2</v>
      </c>
      <c r="DA36" s="623"/>
      <c r="DB36" s="623"/>
      <c r="DC36" s="624"/>
      <c r="DD36" s="614">
        <v>6816438</v>
      </c>
      <c r="DE36" s="609"/>
      <c r="DF36" s="609"/>
      <c r="DG36" s="609"/>
      <c r="DH36" s="609"/>
      <c r="DI36" s="609"/>
      <c r="DJ36" s="609"/>
      <c r="DK36" s="610"/>
      <c r="DL36" s="614">
        <v>4795161</v>
      </c>
      <c r="DM36" s="609"/>
      <c r="DN36" s="609"/>
      <c r="DO36" s="609"/>
      <c r="DP36" s="609"/>
      <c r="DQ36" s="609"/>
      <c r="DR36" s="609"/>
      <c r="DS36" s="609"/>
      <c r="DT36" s="609"/>
      <c r="DU36" s="609"/>
      <c r="DV36" s="610"/>
      <c r="DW36" s="611">
        <v>13.9</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703691</v>
      </c>
      <c r="S37" s="609"/>
      <c r="T37" s="609"/>
      <c r="U37" s="609"/>
      <c r="V37" s="609"/>
      <c r="W37" s="609"/>
      <c r="X37" s="609"/>
      <c r="Y37" s="610"/>
      <c r="Z37" s="646">
        <v>1.1000000000000001</v>
      </c>
      <c r="AA37" s="646"/>
      <c r="AB37" s="646"/>
      <c r="AC37" s="646"/>
      <c r="AD37" s="647">
        <v>40820</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327766</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-564255</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4145822</v>
      </c>
      <c r="CS37" s="621"/>
      <c r="CT37" s="621"/>
      <c r="CU37" s="621"/>
      <c r="CV37" s="621"/>
      <c r="CW37" s="621"/>
      <c r="CX37" s="621"/>
      <c r="CY37" s="622"/>
      <c r="CZ37" s="611">
        <v>7</v>
      </c>
      <c r="DA37" s="623"/>
      <c r="DB37" s="623"/>
      <c r="DC37" s="624"/>
      <c r="DD37" s="614">
        <v>4145822</v>
      </c>
      <c r="DE37" s="621"/>
      <c r="DF37" s="621"/>
      <c r="DG37" s="621"/>
      <c r="DH37" s="621"/>
      <c r="DI37" s="621"/>
      <c r="DJ37" s="621"/>
      <c r="DK37" s="622"/>
      <c r="DL37" s="614">
        <v>3887263</v>
      </c>
      <c r="DM37" s="621"/>
      <c r="DN37" s="621"/>
      <c r="DO37" s="621"/>
      <c r="DP37" s="621"/>
      <c r="DQ37" s="621"/>
      <c r="DR37" s="621"/>
      <c r="DS37" s="621"/>
      <c r="DT37" s="621"/>
      <c r="DU37" s="621"/>
      <c r="DV37" s="622"/>
      <c r="DW37" s="611">
        <v>11.3</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1910265</v>
      </c>
      <c r="S38" s="609"/>
      <c r="T38" s="609"/>
      <c r="U38" s="609"/>
      <c r="V38" s="609"/>
      <c r="W38" s="609"/>
      <c r="X38" s="609"/>
      <c r="Y38" s="610"/>
      <c r="Z38" s="646">
        <v>3.1</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231669</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22087</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6611264</v>
      </c>
      <c r="CS38" s="609"/>
      <c r="CT38" s="609"/>
      <c r="CU38" s="609"/>
      <c r="CV38" s="609"/>
      <c r="CW38" s="609"/>
      <c r="CX38" s="609"/>
      <c r="CY38" s="610"/>
      <c r="CZ38" s="611">
        <v>11.1</v>
      </c>
      <c r="DA38" s="623"/>
      <c r="DB38" s="623"/>
      <c r="DC38" s="624"/>
      <c r="DD38" s="614">
        <v>5637251</v>
      </c>
      <c r="DE38" s="609"/>
      <c r="DF38" s="609"/>
      <c r="DG38" s="609"/>
      <c r="DH38" s="609"/>
      <c r="DI38" s="609"/>
      <c r="DJ38" s="609"/>
      <c r="DK38" s="610"/>
      <c r="DL38" s="614">
        <v>4923046</v>
      </c>
      <c r="DM38" s="609"/>
      <c r="DN38" s="609"/>
      <c r="DO38" s="609"/>
      <c r="DP38" s="609"/>
      <c r="DQ38" s="609"/>
      <c r="DR38" s="609"/>
      <c r="DS38" s="609"/>
      <c r="DT38" s="609"/>
      <c r="DU38" s="609"/>
      <c r="DV38" s="610"/>
      <c r="DW38" s="611">
        <v>14.3</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31878</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1561489</v>
      </c>
      <c r="CS39" s="621"/>
      <c r="CT39" s="621"/>
      <c r="CU39" s="621"/>
      <c r="CV39" s="621"/>
      <c r="CW39" s="621"/>
      <c r="CX39" s="621"/>
      <c r="CY39" s="622"/>
      <c r="CZ39" s="611">
        <v>2.6</v>
      </c>
      <c r="DA39" s="623"/>
      <c r="DB39" s="623"/>
      <c r="DC39" s="624"/>
      <c r="DD39" s="614">
        <v>1382087</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162365</v>
      </c>
      <c r="S40" s="609"/>
      <c r="T40" s="609"/>
      <c r="U40" s="609"/>
      <c r="V40" s="609"/>
      <c r="W40" s="609"/>
      <c r="X40" s="609"/>
      <c r="Y40" s="610"/>
      <c r="Z40" s="646">
        <v>0.3</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106</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83077</v>
      </c>
      <c r="CS40" s="609"/>
      <c r="CT40" s="609"/>
      <c r="CU40" s="609"/>
      <c r="CV40" s="609"/>
      <c r="CW40" s="609"/>
      <c r="CX40" s="609"/>
      <c r="CY40" s="610"/>
      <c r="CZ40" s="611">
        <v>0.1</v>
      </c>
      <c r="DA40" s="623"/>
      <c r="DB40" s="623"/>
      <c r="DC40" s="624"/>
      <c r="DD40" s="614">
        <v>32277</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62351398</v>
      </c>
      <c r="S41" s="633"/>
      <c r="T41" s="633"/>
      <c r="U41" s="633"/>
      <c r="V41" s="633"/>
      <c r="W41" s="633"/>
      <c r="X41" s="633"/>
      <c r="Y41" s="636"/>
      <c r="Z41" s="637">
        <v>100</v>
      </c>
      <c r="AA41" s="637"/>
      <c r="AB41" s="637"/>
      <c r="AC41" s="637"/>
      <c r="AD41" s="638">
        <v>34353509</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1732126</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4855606</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371</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3525856</v>
      </c>
      <c r="CS42" s="621"/>
      <c r="CT42" s="621"/>
      <c r="CU42" s="621"/>
      <c r="CV42" s="621"/>
      <c r="CW42" s="621"/>
      <c r="CX42" s="621"/>
      <c r="CY42" s="622"/>
      <c r="CZ42" s="611">
        <v>5.9</v>
      </c>
      <c r="DA42" s="623"/>
      <c r="DB42" s="623"/>
      <c r="DC42" s="624"/>
      <c r="DD42" s="614">
        <v>929882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100722</v>
      </c>
      <c r="CS43" s="621"/>
      <c r="CT43" s="621"/>
      <c r="CU43" s="621"/>
      <c r="CV43" s="621"/>
      <c r="CW43" s="621"/>
      <c r="CX43" s="621"/>
      <c r="CY43" s="622"/>
      <c r="CZ43" s="611">
        <v>0.2</v>
      </c>
      <c r="DA43" s="623"/>
      <c r="DB43" s="623"/>
      <c r="DC43" s="624"/>
      <c r="DD43" s="614">
        <v>100722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3514478</v>
      </c>
      <c r="CS44" s="609"/>
      <c r="CT44" s="609"/>
      <c r="CU44" s="609"/>
      <c r="CV44" s="609"/>
      <c r="CW44" s="609"/>
      <c r="CX44" s="609"/>
      <c r="CY44" s="610"/>
      <c r="CZ44" s="611">
        <v>5.9</v>
      </c>
      <c r="DA44" s="612"/>
      <c r="DB44" s="612"/>
      <c r="DC44" s="613"/>
      <c r="DD44" s="614">
        <v>929502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1490568</v>
      </c>
      <c r="CS45" s="621"/>
      <c r="CT45" s="621"/>
      <c r="CU45" s="621"/>
      <c r="CV45" s="621"/>
      <c r="CW45" s="621"/>
      <c r="CX45" s="621"/>
      <c r="CY45" s="622"/>
      <c r="CZ45" s="611">
        <v>2.5</v>
      </c>
      <c r="DA45" s="623"/>
      <c r="DB45" s="623"/>
      <c r="DC45" s="624"/>
      <c r="DD45" s="614">
        <v>108185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1964435</v>
      </c>
      <c r="CS46" s="609"/>
      <c r="CT46" s="609"/>
      <c r="CU46" s="609"/>
      <c r="CV46" s="609"/>
      <c r="CW46" s="609"/>
      <c r="CX46" s="609"/>
      <c r="CY46" s="610"/>
      <c r="CZ46" s="611">
        <v>3.3</v>
      </c>
      <c r="DA46" s="612"/>
      <c r="DB46" s="612"/>
      <c r="DC46" s="613"/>
      <c r="DD46" s="614">
        <v>780441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11378</v>
      </c>
      <c r="CS47" s="621"/>
      <c r="CT47" s="621"/>
      <c r="CU47" s="621"/>
      <c r="CV47" s="621"/>
      <c r="CW47" s="621"/>
      <c r="CX47" s="621"/>
      <c r="CY47" s="622"/>
      <c r="CZ47" s="611">
        <v>0</v>
      </c>
      <c r="DA47" s="623"/>
      <c r="DB47" s="623"/>
      <c r="DC47" s="624"/>
      <c r="DD47" s="614">
        <v>380</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59551044</v>
      </c>
      <c r="CS49" s="593"/>
      <c r="CT49" s="593"/>
      <c r="CU49" s="593"/>
      <c r="CV49" s="593"/>
      <c r="CW49" s="593"/>
      <c r="CX49" s="593"/>
      <c r="CY49" s="594"/>
      <c r="CZ49" s="595">
        <v>100</v>
      </c>
      <c r="DA49" s="596"/>
      <c r="DB49" s="596"/>
      <c r="DC49" s="597"/>
      <c r="DD49" s="598">
        <v>42095160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sl05cwedEAVWdoYp2Gb5ZsLtoUwliS3bsybIBQ3c/EODv7LL77RKT3zCs2bUbUtzx9uJQthsJ/OZC9il94UZpQ==" saltValue="CV1teAjjGc6QlgN0Z6K5g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374</v>
      </c>
      <c r="C7" s="1035"/>
      <c r="D7" s="1035"/>
      <c r="E7" s="1035"/>
      <c r="F7" s="1035"/>
      <c r="G7" s="1035"/>
      <c r="H7" s="1035"/>
      <c r="I7" s="1035"/>
      <c r="J7" s="1035"/>
      <c r="K7" s="1035"/>
      <c r="L7" s="1035"/>
      <c r="M7" s="1035"/>
      <c r="N7" s="1035"/>
      <c r="O7" s="1035"/>
      <c r="P7" s="1036"/>
      <c r="Q7" s="1089">
        <v>62450</v>
      </c>
      <c r="R7" s="1090"/>
      <c r="S7" s="1090"/>
      <c r="T7" s="1090"/>
      <c r="U7" s="1090"/>
      <c r="V7" s="1090">
        <v>59654</v>
      </c>
      <c r="W7" s="1090"/>
      <c r="X7" s="1090"/>
      <c r="Y7" s="1090"/>
      <c r="Z7" s="1090"/>
      <c r="AA7" s="1090">
        <v>2796</v>
      </c>
      <c r="AB7" s="1090"/>
      <c r="AC7" s="1090"/>
      <c r="AD7" s="1090"/>
      <c r="AE7" s="1091"/>
      <c r="AF7" s="1092">
        <v>2560</v>
      </c>
      <c r="AG7" s="1093"/>
      <c r="AH7" s="1093"/>
      <c r="AI7" s="1093"/>
      <c r="AJ7" s="1094"/>
      <c r="AK7" s="1095">
        <v>2837</v>
      </c>
      <c r="AL7" s="1096"/>
      <c r="AM7" s="1096"/>
      <c r="AN7" s="1096"/>
      <c r="AO7" s="1096"/>
      <c r="AP7" s="1096">
        <v>28372</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565</v>
      </c>
      <c r="BT7" s="1087"/>
      <c r="BU7" s="1087"/>
      <c r="BV7" s="1087"/>
      <c r="BW7" s="1087"/>
      <c r="BX7" s="1087"/>
      <c r="BY7" s="1087"/>
      <c r="BZ7" s="1087"/>
      <c r="CA7" s="1087"/>
      <c r="CB7" s="1087"/>
      <c r="CC7" s="1087"/>
      <c r="CD7" s="1087"/>
      <c r="CE7" s="1087"/>
      <c r="CF7" s="1087"/>
      <c r="CG7" s="1099"/>
      <c r="CH7" s="1083">
        <v>0</v>
      </c>
      <c r="CI7" s="1084"/>
      <c r="CJ7" s="1084"/>
      <c r="CK7" s="1084"/>
      <c r="CL7" s="1085"/>
      <c r="CM7" s="1083">
        <v>303</v>
      </c>
      <c r="CN7" s="1084"/>
      <c r="CO7" s="1084"/>
      <c r="CP7" s="1084"/>
      <c r="CQ7" s="1085"/>
      <c r="CR7" s="1083">
        <v>285</v>
      </c>
      <c r="CS7" s="1084"/>
      <c r="CT7" s="1084"/>
      <c r="CU7" s="1084"/>
      <c r="CV7" s="1085"/>
      <c r="CW7" s="1083" t="s">
        <v>564</v>
      </c>
      <c r="CX7" s="1084"/>
      <c r="CY7" s="1084"/>
      <c r="CZ7" s="1084"/>
      <c r="DA7" s="1085"/>
      <c r="DB7" s="1083" t="s">
        <v>564</v>
      </c>
      <c r="DC7" s="1084"/>
      <c r="DD7" s="1084"/>
      <c r="DE7" s="1084"/>
      <c r="DF7" s="1085"/>
      <c r="DG7" s="1083" t="s">
        <v>564</v>
      </c>
      <c r="DH7" s="1084"/>
      <c r="DI7" s="1084"/>
      <c r="DJ7" s="1084"/>
      <c r="DK7" s="1085"/>
      <c r="DL7" s="1083" t="s">
        <v>564</v>
      </c>
      <c r="DM7" s="1084"/>
      <c r="DN7" s="1084"/>
      <c r="DO7" s="1084"/>
      <c r="DP7" s="1085"/>
      <c r="DQ7" s="1083" t="s">
        <v>564</v>
      </c>
      <c r="DR7" s="1084"/>
      <c r="DS7" s="1084"/>
      <c r="DT7" s="1084"/>
      <c r="DU7" s="1085"/>
      <c r="DV7" s="1086"/>
      <c r="DW7" s="1087"/>
      <c r="DX7" s="1087"/>
      <c r="DY7" s="1087"/>
      <c r="DZ7" s="1088"/>
      <c r="EA7" s="216"/>
    </row>
    <row r="8" spans="1:131" s="217" customFormat="1" ht="26.25" customHeight="1" x14ac:dyDescent="0.2">
      <c r="A8" s="220">
        <v>2</v>
      </c>
      <c r="B8" s="1017" t="s">
        <v>375</v>
      </c>
      <c r="C8" s="1018"/>
      <c r="D8" s="1018"/>
      <c r="E8" s="1018"/>
      <c r="F8" s="1018"/>
      <c r="G8" s="1018"/>
      <c r="H8" s="1018"/>
      <c r="I8" s="1018"/>
      <c r="J8" s="1018"/>
      <c r="K8" s="1018"/>
      <c r="L8" s="1018"/>
      <c r="M8" s="1018"/>
      <c r="N8" s="1018"/>
      <c r="O8" s="1018"/>
      <c r="P8" s="1019"/>
      <c r="Q8" s="1025">
        <v>0</v>
      </c>
      <c r="R8" s="1026"/>
      <c r="S8" s="1026"/>
      <c r="T8" s="1026"/>
      <c r="U8" s="1026"/>
      <c r="V8" s="1026">
        <v>0</v>
      </c>
      <c r="W8" s="1026"/>
      <c r="X8" s="1026"/>
      <c r="Y8" s="1026"/>
      <c r="Z8" s="1026"/>
      <c r="AA8" s="1026" t="s">
        <v>574</v>
      </c>
      <c r="AB8" s="1026"/>
      <c r="AC8" s="1026"/>
      <c r="AD8" s="1026"/>
      <c r="AE8" s="1027"/>
      <c r="AF8" s="1022" t="s">
        <v>122</v>
      </c>
      <c r="AG8" s="1023"/>
      <c r="AH8" s="1023"/>
      <c r="AI8" s="1023"/>
      <c r="AJ8" s="1024"/>
      <c r="AK8" s="1067" t="s">
        <v>564</v>
      </c>
      <c r="AL8" s="1068"/>
      <c r="AM8" s="1068"/>
      <c r="AN8" s="1068"/>
      <c r="AO8" s="1068"/>
      <c r="AP8" s="1068" t="s">
        <v>564</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566</v>
      </c>
      <c r="BT8" s="980"/>
      <c r="BU8" s="980"/>
      <c r="BV8" s="980"/>
      <c r="BW8" s="980"/>
      <c r="BX8" s="980"/>
      <c r="BY8" s="980"/>
      <c r="BZ8" s="980"/>
      <c r="CA8" s="980"/>
      <c r="CB8" s="980"/>
      <c r="CC8" s="980"/>
      <c r="CD8" s="980"/>
      <c r="CE8" s="980"/>
      <c r="CF8" s="980"/>
      <c r="CG8" s="1001"/>
      <c r="CH8" s="976">
        <v>-21</v>
      </c>
      <c r="CI8" s="977"/>
      <c r="CJ8" s="977"/>
      <c r="CK8" s="977"/>
      <c r="CL8" s="978"/>
      <c r="CM8" s="976">
        <v>355</v>
      </c>
      <c r="CN8" s="977"/>
      <c r="CO8" s="977"/>
      <c r="CP8" s="977"/>
      <c r="CQ8" s="978"/>
      <c r="CR8" s="976">
        <v>200</v>
      </c>
      <c r="CS8" s="977"/>
      <c r="CT8" s="977"/>
      <c r="CU8" s="977"/>
      <c r="CV8" s="978"/>
      <c r="CW8" s="976" t="s">
        <v>564</v>
      </c>
      <c r="CX8" s="977"/>
      <c r="CY8" s="977"/>
      <c r="CZ8" s="977"/>
      <c r="DA8" s="978"/>
      <c r="DB8" s="976" t="s">
        <v>564</v>
      </c>
      <c r="DC8" s="977"/>
      <c r="DD8" s="977"/>
      <c r="DE8" s="977"/>
      <c r="DF8" s="978"/>
      <c r="DG8" s="976" t="s">
        <v>564</v>
      </c>
      <c r="DH8" s="977"/>
      <c r="DI8" s="977"/>
      <c r="DJ8" s="977"/>
      <c r="DK8" s="978"/>
      <c r="DL8" s="976" t="s">
        <v>564</v>
      </c>
      <c r="DM8" s="977"/>
      <c r="DN8" s="977"/>
      <c r="DO8" s="977"/>
      <c r="DP8" s="978"/>
      <c r="DQ8" s="976" t="s">
        <v>564</v>
      </c>
      <c r="DR8" s="977"/>
      <c r="DS8" s="977"/>
      <c r="DT8" s="977"/>
      <c r="DU8" s="978"/>
      <c r="DV8" s="979"/>
      <c r="DW8" s="980"/>
      <c r="DX8" s="980"/>
      <c r="DY8" s="980"/>
      <c r="DZ8" s="981"/>
      <c r="EA8" s="216"/>
    </row>
    <row r="9" spans="1:131" s="217" customFormat="1" ht="26.25" customHeight="1" x14ac:dyDescent="0.2">
      <c r="A9" s="220">
        <v>3</v>
      </c>
      <c r="B9" s="1017" t="s">
        <v>376</v>
      </c>
      <c r="C9" s="1018"/>
      <c r="D9" s="1018"/>
      <c r="E9" s="1018"/>
      <c r="F9" s="1018"/>
      <c r="G9" s="1018"/>
      <c r="H9" s="1018"/>
      <c r="I9" s="1018"/>
      <c r="J9" s="1018"/>
      <c r="K9" s="1018"/>
      <c r="L9" s="1018"/>
      <c r="M9" s="1018"/>
      <c r="N9" s="1018"/>
      <c r="O9" s="1018"/>
      <c r="P9" s="1019"/>
      <c r="Q9" s="1025">
        <v>5</v>
      </c>
      <c r="R9" s="1026"/>
      <c r="S9" s="1026"/>
      <c r="T9" s="1026"/>
      <c r="U9" s="1026"/>
      <c r="V9" s="1026">
        <v>1</v>
      </c>
      <c r="W9" s="1026"/>
      <c r="X9" s="1026"/>
      <c r="Y9" s="1026"/>
      <c r="Z9" s="1026"/>
      <c r="AA9" s="1026">
        <v>4</v>
      </c>
      <c r="AB9" s="1026"/>
      <c r="AC9" s="1026"/>
      <c r="AD9" s="1026"/>
      <c r="AE9" s="1027"/>
      <c r="AF9" s="1022">
        <v>4</v>
      </c>
      <c r="AG9" s="1023"/>
      <c r="AH9" s="1023"/>
      <c r="AI9" s="1023"/>
      <c r="AJ9" s="1024"/>
      <c r="AK9" s="1067" t="s">
        <v>564</v>
      </c>
      <c r="AL9" s="1068"/>
      <c r="AM9" s="1068"/>
      <c r="AN9" s="1068"/>
      <c r="AO9" s="1068"/>
      <c r="AP9" s="1068" t="s">
        <v>564</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t="s">
        <v>567</v>
      </c>
      <c r="BT9" s="980"/>
      <c r="BU9" s="980"/>
      <c r="BV9" s="980"/>
      <c r="BW9" s="980"/>
      <c r="BX9" s="980"/>
      <c r="BY9" s="980"/>
      <c r="BZ9" s="980"/>
      <c r="CA9" s="980"/>
      <c r="CB9" s="980"/>
      <c r="CC9" s="980"/>
      <c r="CD9" s="980"/>
      <c r="CE9" s="980"/>
      <c r="CF9" s="980"/>
      <c r="CG9" s="1001"/>
      <c r="CH9" s="976">
        <v>5</v>
      </c>
      <c r="CI9" s="977"/>
      <c r="CJ9" s="977"/>
      <c r="CK9" s="977"/>
      <c r="CL9" s="978"/>
      <c r="CM9" s="976">
        <v>200</v>
      </c>
      <c r="CN9" s="977"/>
      <c r="CO9" s="977"/>
      <c r="CP9" s="977"/>
      <c r="CQ9" s="978"/>
      <c r="CR9" s="976">
        <v>3</v>
      </c>
      <c r="CS9" s="977"/>
      <c r="CT9" s="977"/>
      <c r="CU9" s="977"/>
      <c r="CV9" s="978"/>
      <c r="CW9" s="976" t="s">
        <v>564</v>
      </c>
      <c r="CX9" s="977"/>
      <c r="CY9" s="977"/>
      <c r="CZ9" s="977"/>
      <c r="DA9" s="978"/>
      <c r="DB9" s="976" t="s">
        <v>564</v>
      </c>
      <c r="DC9" s="977"/>
      <c r="DD9" s="977"/>
      <c r="DE9" s="977"/>
      <c r="DF9" s="978"/>
      <c r="DG9" s="976" t="s">
        <v>564</v>
      </c>
      <c r="DH9" s="977"/>
      <c r="DI9" s="977"/>
      <c r="DJ9" s="977"/>
      <c r="DK9" s="978"/>
      <c r="DL9" s="976" t="s">
        <v>564</v>
      </c>
      <c r="DM9" s="977"/>
      <c r="DN9" s="977"/>
      <c r="DO9" s="977"/>
      <c r="DP9" s="978"/>
      <c r="DQ9" s="976" t="s">
        <v>564</v>
      </c>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378</v>
      </c>
      <c r="B23" s="924" t="s">
        <v>379</v>
      </c>
      <c r="C23" s="925"/>
      <c r="D23" s="925"/>
      <c r="E23" s="925"/>
      <c r="F23" s="925"/>
      <c r="G23" s="925"/>
      <c r="H23" s="925"/>
      <c r="I23" s="925"/>
      <c r="J23" s="925"/>
      <c r="K23" s="925"/>
      <c r="L23" s="925"/>
      <c r="M23" s="925"/>
      <c r="N23" s="925"/>
      <c r="O23" s="925"/>
      <c r="P23" s="935"/>
      <c r="Q23" s="1054">
        <v>62455</v>
      </c>
      <c r="R23" s="1048"/>
      <c r="S23" s="1048"/>
      <c r="T23" s="1048"/>
      <c r="U23" s="1048"/>
      <c r="V23" s="1048">
        <v>59655</v>
      </c>
      <c r="W23" s="1048"/>
      <c r="X23" s="1048"/>
      <c r="Y23" s="1048"/>
      <c r="Z23" s="1048"/>
      <c r="AA23" s="1048">
        <v>2800</v>
      </c>
      <c r="AB23" s="1048"/>
      <c r="AC23" s="1048"/>
      <c r="AD23" s="1048"/>
      <c r="AE23" s="1055"/>
      <c r="AF23" s="1056">
        <v>2565</v>
      </c>
      <c r="AG23" s="1048"/>
      <c r="AH23" s="1048"/>
      <c r="AI23" s="1048"/>
      <c r="AJ23" s="1057"/>
      <c r="AK23" s="1058"/>
      <c r="AL23" s="1059"/>
      <c r="AM23" s="1059"/>
      <c r="AN23" s="1059"/>
      <c r="AO23" s="1059"/>
      <c r="AP23" s="1048">
        <v>28372</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390</v>
      </c>
      <c r="C28" s="1035"/>
      <c r="D28" s="1035"/>
      <c r="E28" s="1035"/>
      <c r="F28" s="1035"/>
      <c r="G28" s="1035"/>
      <c r="H28" s="1035"/>
      <c r="I28" s="1035"/>
      <c r="J28" s="1035"/>
      <c r="K28" s="1035"/>
      <c r="L28" s="1035"/>
      <c r="M28" s="1035"/>
      <c r="N28" s="1035"/>
      <c r="O28" s="1035"/>
      <c r="P28" s="1036"/>
      <c r="Q28" s="1037">
        <v>16950</v>
      </c>
      <c r="R28" s="1038"/>
      <c r="S28" s="1038"/>
      <c r="T28" s="1038"/>
      <c r="U28" s="1038"/>
      <c r="V28" s="1038">
        <v>16928</v>
      </c>
      <c r="W28" s="1038"/>
      <c r="X28" s="1038"/>
      <c r="Y28" s="1038"/>
      <c r="Z28" s="1038"/>
      <c r="AA28" s="1038">
        <v>22</v>
      </c>
      <c r="AB28" s="1038"/>
      <c r="AC28" s="1038"/>
      <c r="AD28" s="1038"/>
      <c r="AE28" s="1039"/>
      <c r="AF28" s="1040">
        <v>22</v>
      </c>
      <c r="AG28" s="1038"/>
      <c r="AH28" s="1038"/>
      <c r="AI28" s="1038"/>
      <c r="AJ28" s="1041"/>
      <c r="AK28" s="1029">
        <v>1509</v>
      </c>
      <c r="AL28" s="1030"/>
      <c r="AM28" s="1030"/>
      <c r="AN28" s="1030"/>
      <c r="AO28" s="1030"/>
      <c r="AP28" s="1030" t="s">
        <v>564</v>
      </c>
      <c r="AQ28" s="1030"/>
      <c r="AR28" s="1030"/>
      <c r="AS28" s="1030"/>
      <c r="AT28" s="1030"/>
      <c r="AU28" s="1030" t="s">
        <v>564</v>
      </c>
      <c r="AV28" s="1030"/>
      <c r="AW28" s="1030"/>
      <c r="AX28" s="1030"/>
      <c r="AY28" s="1030"/>
      <c r="AZ28" s="1031" t="s">
        <v>564</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391</v>
      </c>
      <c r="C29" s="1018"/>
      <c r="D29" s="1018"/>
      <c r="E29" s="1018"/>
      <c r="F29" s="1018"/>
      <c r="G29" s="1018"/>
      <c r="H29" s="1018"/>
      <c r="I29" s="1018"/>
      <c r="J29" s="1018"/>
      <c r="K29" s="1018"/>
      <c r="L29" s="1018"/>
      <c r="M29" s="1018"/>
      <c r="N29" s="1018"/>
      <c r="O29" s="1018"/>
      <c r="P29" s="1019"/>
      <c r="Q29" s="1025">
        <v>15473</v>
      </c>
      <c r="R29" s="1026"/>
      <c r="S29" s="1026"/>
      <c r="T29" s="1026"/>
      <c r="U29" s="1026"/>
      <c r="V29" s="1026">
        <v>15099</v>
      </c>
      <c r="W29" s="1026"/>
      <c r="X29" s="1026"/>
      <c r="Y29" s="1026"/>
      <c r="Z29" s="1026"/>
      <c r="AA29" s="1026">
        <v>374</v>
      </c>
      <c r="AB29" s="1026"/>
      <c r="AC29" s="1026"/>
      <c r="AD29" s="1026"/>
      <c r="AE29" s="1027"/>
      <c r="AF29" s="1022">
        <v>374</v>
      </c>
      <c r="AG29" s="1023"/>
      <c r="AH29" s="1023"/>
      <c r="AI29" s="1023"/>
      <c r="AJ29" s="1024"/>
      <c r="AK29" s="967">
        <v>2524</v>
      </c>
      <c r="AL29" s="958"/>
      <c r="AM29" s="958"/>
      <c r="AN29" s="958"/>
      <c r="AO29" s="958"/>
      <c r="AP29" s="958" t="s">
        <v>490</v>
      </c>
      <c r="AQ29" s="958"/>
      <c r="AR29" s="958"/>
      <c r="AS29" s="958"/>
      <c r="AT29" s="958"/>
      <c r="AU29" s="958" t="s">
        <v>490</v>
      </c>
      <c r="AV29" s="958"/>
      <c r="AW29" s="958"/>
      <c r="AX29" s="958"/>
      <c r="AY29" s="958"/>
      <c r="AZ29" s="1028" t="s">
        <v>490</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392</v>
      </c>
      <c r="C30" s="1018"/>
      <c r="D30" s="1018"/>
      <c r="E30" s="1018"/>
      <c r="F30" s="1018"/>
      <c r="G30" s="1018"/>
      <c r="H30" s="1018"/>
      <c r="I30" s="1018"/>
      <c r="J30" s="1018"/>
      <c r="K30" s="1018"/>
      <c r="L30" s="1018"/>
      <c r="M30" s="1018"/>
      <c r="N30" s="1018"/>
      <c r="O30" s="1018"/>
      <c r="P30" s="1019"/>
      <c r="Q30" s="1025">
        <v>3530</v>
      </c>
      <c r="R30" s="1026"/>
      <c r="S30" s="1026"/>
      <c r="T30" s="1026"/>
      <c r="U30" s="1026"/>
      <c r="V30" s="1026">
        <v>3511</v>
      </c>
      <c r="W30" s="1026"/>
      <c r="X30" s="1026"/>
      <c r="Y30" s="1026"/>
      <c r="Z30" s="1026"/>
      <c r="AA30" s="1026">
        <v>19</v>
      </c>
      <c r="AB30" s="1026"/>
      <c r="AC30" s="1026"/>
      <c r="AD30" s="1026"/>
      <c r="AE30" s="1027"/>
      <c r="AF30" s="1022">
        <v>19</v>
      </c>
      <c r="AG30" s="1023"/>
      <c r="AH30" s="1023"/>
      <c r="AI30" s="1023"/>
      <c r="AJ30" s="1024"/>
      <c r="AK30" s="967">
        <v>437</v>
      </c>
      <c r="AL30" s="958"/>
      <c r="AM30" s="958"/>
      <c r="AN30" s="958"/>
      <c r="AO30" s="958"/>
      <c r="AP30" s="958" t="s">
        <v>490</v>
      </c>
      <c r="AQ30" s="958"/>
      <c r="AR30" s="958"/>
      <c r="AS30" s="958"/>
      <c r="AT30" s="958"/>
      <c r="AU30" s="958" t="s">
        <v>490</v>
      </c>
      <c r="AV30" s="958"/>
      <c r="AW30" s="958"/>
      <c r="AX30" s="958"/>
      <c r="AY30" s="958"/>
      <c r="AZ30" s="1028" t="s">
        <v>490</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393</v>
      </c>
      <c r="C31" s="1018"/>
      <c r="D31" s="1018"/>
      <c r="E31" s="1018"/>
      <c r="F31" s="1018"/>
      <c r="G31" s="1018"/>
      <c r="H31" s="1018"/>
      <c r="I31" s="1018"/>
      <c r="J31" s="1018"/>
      <c r="K31" s="1018"/>
      <c r="L31" s="1018"/>
      <c r="M31" s="1018"/>
      <c r="N31" s="1018"/>
      <c r="O31" s="1018"/>
      <c r="P31" s="1019"/>
      <c r="Q31" s="1025">
        <v>3841</v>
      </c>
      <c r="R31" s="1026"/>
      <c r="S31" s="1026"/>
      <c r="T31" s="1026"/>
      <c r="U31" s="1026"/>
      <c r="V31" s="1026">
        <v>3684</v>
      </c>
      <c r="W31" s="1026"/>
      <c r="X31" s="1026"/>
      <c r="Y31" s="1026"/>
      <c r="Z31" s="1026"/>
      <c r="AA31" s="1026">
        <v>157</v>
      </c>
      <c r="AB31" s="1026"/>
      <c r="AC31" s="1026"/>
      <c r="AD31" s="1026"/>
      <c r="AE31" s="1027"/>
      <c r="AF31" s="1022">
        <v>3367</v>
      </c>
      <c r="AG31" s="1023"/>
      <c r="AH31" s="1023"/>
      <c r="AI31" s="1023"/>
      <c r="AJ31" s="1024"/>
      <c r="AK31" s="967">
        <v>4</v>
      </c>
      <c r="AL31" s="958"/>
      <c r="AM31" s="958"/>
      <c r="AN31" s="958"/>
      <c r="AO31" s="958"/>
      <c r="AP31" s="958">
        <v>1358</v>
      </c>
      <c r="AQ31" s="958"/>
      <c r="AR31" s="958"/>
      <c r="AS31" s="958"/>
      <c r="AT31" s="958"/>
      <c r="AU31" s="958">
        <v>1</v>
      </c>
      <c r="AV31" s="958"/>
      <c r="AW31" s="958"/>
      <c r="AX31" s="958"/>
      <c r="AY31" s="958"/>
      <c r="AZ31" s="1028" t="s">
        <v>490</v>
      </c>
      <c r="BA31" s="1028"/>
      <c r="BB31" s="1028"/>
      <c r="BC31" s="1028"/>
      <c r="BD31" s="1028"/>
      <c r="BE31" s="959" t="s">
        <v>394</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395</v>
      </c>
      <c r="C32" s="1018"/>
      <c r="D32" s="1018"/>
      <c r="E32" s="1018"/>
      <c r="F32" s="1018"/>
      <c r="G32" s="1018"/>
      <c r="H32" s="1018"/>
      <c r="I32" s="1018"/>
      <c r="J32" s="1018"/>
      <c r="K32" s="1018"/>
      <c r="L32" s="1018"/>
      <c r="M32" s="1018"/>
      <c r="N32" s="1018"/>
      <c r="O32" s="1018"/>
      <c r="P32" s="1019"/>
      <c r="Q32" s="1025">
        <v>3757</v>
      </c>
      <c r="R32" s="1026"/>
      <c r="S32" s="1026"/>
      <c r="T32" s="1026"/>
      <c r="U32" s="1026"/>
      <c r="V32" s="1026">
        <v>3418</v>
      </c>
      <c r="W32" s="1026"/>
      <c r="X32" s="1026"/>
      <c r="Y32" s="1026"/>
      <c r="Z32" s="1026"/>
      <c r="AA32" s="1026">
        <v>339</v>
      </c>
      <c r="AB32" s="1026"/>
      <c r="AC32" s="1026"/>
      <c r="AD32" s="1026"/>
      <c r="AE32" s="1027"/>
      <c r="AF32" s="1022">
        <v>4226</v>
      </c>
      <c r="AG32" s="1023"/>
      <c r="AH32" s="1023"/>
      <c r="AI32" s="1023"/>
      <c r="AJ32" s="1024"/>
      <c r="AK32" s="967">
        <v>273</v>
      </c>
      <c r="AL32" s="958"/>
      <c r="AM32" s="958"/>
      <c r="AN32" s="958"/>
      <c r="AO32" s="958"/>
      <c r="AP32" s="958">
        <v>2555</v>
      </c>
      <c r="AQ32" s="958"/>
      <c r="AR32" s="958"/>
      <c r="AS32" s="958"/>
      <c r="AT32" s="958"/>
      <c r="AU32" s="958">
        <v>812</v>
      </c>
      <c r="AV32" s="958"/>
      <c r="AW32" s="958"/>
      <c r="AX32" s="958"/>
      <c r="AY32" s="958"/>
      <c r="AZ32" s="1028" t="s">
        <v>490</v>
      </c>
      <c r="BA32" s="1028"/>
      <c r="BB32" s="1028"/>
      <c r="BC32" s="1028"/>
      <c r="BD32" s="1028"/>
      <c r="BE32" s="959" t="s">
        <v>394</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t="s">
        <v>396</v>
      </c>
      <c r="C33" s="1018"/>
      <c r="D33" s="1018"/>
      <c r="E33" s="1018"/>
      <c r="F33" s="1018"/>
      <c r="G33" s="1018"/>
      <c r="H33" s="1018"/>
      <c r="I33" s="1018"/>
      <c r="J33" s="1018"/>
      <c r="K33" s="1018"/>
      <c r="L33" s="1018"/>
      <c r="M33" s="1018"/>
      <c r="N33" s="1018"/>
      <c r="O33" s="1018"/>
      <c r="P33" s="1019"/>
      <c r="Q33" s="1025">
        <v>26</v>
      </c>
      <c r="R33" s="1026"/>
      <c r="S33" s="1026"/>
      <c r="T33" s="1026"/>
      <c r="U33" s="1026"/>
      <c r="V33" s="1026">
        <v>26</v>
      </c>
      <c r="W33" s="1026"/>
      <c r="X33" s="1026"/>
      <c r="Y33" s="1026"/>
      <c r="Z33" s="1026"/>
      <c r="AA33" s="1026" t="s">
        <v>564</v>
      </c>
      <c r="AB33" s="1026"/>
      <c r="AC33" s="1026"/>
      <c r="AD33" s="1026"/>
      <c r="AE33" s="1027"/>
      <c r="AF33" s="1022" t="s">
        <v>122</v>
      </c>
      <c r="AG33" s="1023"/>
      <c r="AH33" s="1023"/>
      <c r="AI33" s="1023"/>
      <c r="AJ33" s="1024"/>
      <c r="AK33" s="967">
        <v>24</v>
      </c>
      <c r="AL33" s="958"/>
      <c r="AM33" s="958"/>
      <c r="AN33" s="958"/>
      <c r="AO33" s="958"/>
      <c r="AP33" s="958" t="s">
        <v>490</v>
      </c>
      <c r="AQ33" s="958"/>
      <c r="AR33" s="958"/>
      <c r="AS33" s="958"/>
      <c r="AT33" s="958"/>
      <c r="AU33" s="958" t="s">
        <v>490</v>
      </c>
      <c r="AV33" s="958"/>
      <c r="AW33" s="958"/>
      <c r="AX33" s="958"/>
      <c r="AY33" s="958"/>
      <c r="AZ33" s="1028" t="s">
        <v>490</v>
      </c>
      <c r="BA33" s="1028"/>
      <c r="BB33" s="1028"/>
      <c r="BC33" s="1028"/>
      <c r="BD33" s="1028"/>
      <c r="BE33" s="959" t="s">
        <v>397</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398</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378</v>
      </c>
      <c r="B63" s="924" t="s">
        <v>399</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8008</v>
      </c>
      <c r="AG63" s="946"/>
      <c r="AH63" s="946"/>
      <c r="AI63" s="946"/>
      <c r="AJ63" s="1009"/>
      <c r="AK63" s="1010"/>
      <c r="AL63" s="950"/>
      <c r="AM63" s="950"/>
      <c r="AN63" s="950"/>
      <c r="AO63" s="950"/>
      <c r="AP63" s="946">
        <v>3913</v>
      </c>
      <c r="AQ63" s="946"/>
      <c r="AR63" s="946"/>
      <c r="AS63" s="946"/>
      <c r="AT63" s="946"/>
      <c r="AU63" s="946">
        <v>813</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401</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402</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550</v>
      </c>
      <c r="C68" s="973"/>
      <c r="D68" s="973"/>
      <c r="E68" s="973"/>
      <c r="F68" s="973"/>
      <c r="G68" s="973"/>
      <c r="H68" s="973"/>
      <c r="I68" s="973"/>
      <c r="J68" s="973"/>
      <c r="K68" s="973"/>
      <c r="L68" s="973"/>
      <c r="M68" s="973"/>
      <c r="N68" s="973"/>
      <c r="O68" s="973"/>
      <c r="P68" s="974"/>
      <c r="Q68" s="975">
        <v>22955</v>
      </c>
      <c r="R68" s="969"/>
      <c r="S68" s="969"/>
      <c r="T68" s="969"/>
      <c r="U68" s="969"/>
      <c r="V68" s="969">
        <v>21287</v>
      </c>
      <c r="W68" s="969"/>
      <c r="X68" s="969"/>
      <c r="Y68" s="969"/>
      <c r="Z68" s="969"/>
      <c r="AA68" s="969">
        <v>1669</v>
      </c>
      <c r="AB68" s="969"/>
      <c r="AC68" s="969"/>
      <c r="AD68" s="969"/>
      <c r="AE68" s="969"/>
      <c r="AF68" s="969">
        <v>1669</v>
      </c>
      <c r="AG68" s="969"/>
      <c r="AH68" s="969"/>
      <c r="AI68" s="969"/>
      <c r="AJ68" s="969"/>
      <c r="AK68" s="969">
        <v>162</v>
      </c>
      <c r="AL68" s="969"/>
      <c r="AM68" s="969"/>
      <c r="AN68" s="969"/>
      <c r="AO68" s="969"/>
      <c r="AP68" s="969" t="s">
        <v>563</v>
      </c>
      <c r="AQ68" s="969"/>
      <c r="AR68" s="969"/>
      <c r="AS68" s="969"/>
      <c r="AT68" s="969"/>
      <c r="AU68" s="969" t="s">
        <v>563</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551</v>
      </c>
      <c r="C69" s="962"/>
      <c r="D69" s="962"/>
      <c r="E69" s="962"/>
      <c r="F69" s="962"/>
      <c r="G69" s="962"/>
      <c r="H69" s="962"/>
      <c r="I69" s="962"/>
      <c r="J69" s="962"/>
      <c r="K69" s="962"/>
      <c r="L69" s="962"/>
      <c r="M69" s="962"/>
      <c r="N69" s="962"/>
      <c r="O69" s="962"/>
      <c r="P69" s="963"/>
      <c r="Q69" s="964">
        <v>167</v>
      </c>
      <c r="R69" s="958"/>
      <c r="S69" s="958"/>
      <c r="T69" s="958"/>
      <c r="U69" s="958"/>
      <c r="V69" s="958">
        <v>117</v>
      </c>
      <c r="W69" s="958"/>
      <c r="X69" s="958"/>
      <c r="Y69" s="958"/>
      <c r="Z69" s="958"/>
      <c r="AA69" s="958">
        <v>50</v>
      </c>
      <c r="AB69" s="958"/>
      <c r="AC69" s="958"/>
      <c r="AD69" s="958"/>
      <c r="AE69" s="958"/>
      <c r="AF69" s="958">
        <v>50</v>
      </c>
      <c r="AG69" s="958"/>
      <c r="AH69" s="958"/>
      <c r="AI69" s="958"/>
      <c r="AJ69" s="958"/>
      <c r="AK69" s="958" t="s">
        <v>563</v>
      </c>
      <c r="AL69" s="958"/>
      <c r="AM69" s="958"/>
      <c r="AN69" s="958"/>
      <c r="AO69" s="958"/>
      <c r="AP69" s="958" t="s">
        <v>563</v>
      </c>
      <c r="AQ69" s="958"/>
      <c r="AR69" s="958"/>
      <c r="AS69" s="958"/>
      <c r="AT69" s="958"/>
      <c r="AU69" s="958" t="s">
        <v>563</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552</v>
      </c>
      <c r="C70" s="962"/>
      <c r="D70" s="962"/>
      <c r="E70" s="962"/>
      <c r="F70" s="962"/>
      <c r="G70" s="962"/>
      <c r="H70" s="962"/>
      <c r="I70" s="962"/>
      <c r="J70" s="962"/>
      <c r="K70" s="962"/>
      <c r="L70" s="962"/>
      <c r="M70" s="962"/>
      <c r="N70" s="962"/>
      <c r="O70" s="962"/>
      <c r="P70" s="963"/>
      <c r="Q70" s="964">
        <v>104</v>
      </c>
      <c r="R70" s="958"/>
      <c r="S70" s="958"/>
      <c r="T70" s="958"/>
      <c r="U70" s="958"/>
      <c r="V70" s="958">
        <v>98</v>
      </c>
      <c r="W70" s="958"/>
      <c r="X70" s="958"/>
      <c r="Y70" s="958"/>
      <c r="Z70" s="958"/>
      <c r="AA70" s="958">
        <v>6</v>
      </c>
      <c r="AB70" s="958"/>
      <c r="AC70" s="958"/>
      <c r="AD70" s="958"/>
      <c r="AE70" s="958"/>
      <c r="AF70" s="958">
        <v>6</v>
      </c>
      <c r="AG70" s="958"/>
      <c r="AH70" s="958"/>
      <c r="AI70" s="958"/>
      <c r="AJ70" s="958"/>
      <c r="AK70" s="958">
        <v>2</v>
      </c>
      <c r="AL70" s="958"/>
      <c r="AM70" s="958"/>
      <c r="AN70" s="958"/>
      <c r="AO70" s="958"/>
      <c r="AP70" s="958" t="s">
        <v>563</v>
      </c>
      <c r="AQ70" s="958"/>
      <c r="AR70" s="958"/>
      <c r="AS70" s="958"/>
      <c r="AT70" s="958"/>
      <c r="AU70" s="958" t="s">
        <v>563</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553</v>
      </c>
      <c r="C71" s="962"/>
      <c r="D71" s="962"/>
      <c r="E71" s="962"/>
      <c r="F71" s="962"/>
      <c r="G71" s="962"/>
      <c r="H71" s="962"/>
      <c r="I71" s="962"/>
      <c r="J71" s="962"/>
      <c r="K71" s="962"/>
      <c r="L71" s="962"/>
      <c r="M71" s="962"/>
      <c r="N71" s="962"/>
      <c r="O71" s="962"/>
      <c r="P71" s="963"/>
      <c r="Q71" s="964">
        <v>92</v>
      </c>
      <c r="R71" s="958"/>
      <c r="S71" s="958"/>
      <c r="T71" s="958"/>
      <c r="U71" s="958"/>
      <c r="V71" s="958">
        <v>56</v>
      </c>
      <c r="W71" s="958"/>
      <c r="X71" s="958"/>
      <c r="Y71" s="958"/>
      <c r="Z71" s="958"/>
      <c r="AA71" s="958">
        <v>36</v>
      </c>
      <c r="AB71" s="958"/>
      <c r="AC71" s="958"/>
      <c r="AD71" s="958"/>
      <c r="AE71" s="958"/>
      <c r="AF71" s="958">
        <v>36</v>
      </c>
      <c r="AG71" s="958"/>
      <c r="AH71" s="958"/>
      <c r="AI71" s="958"/>
      <c r="AJ71" s="958"/>
      <c r="AK71" s="958" t="s">
        <v>563</v>
      </c>
      <c r="AL71" s="958"/>
      <c r="AM71" s="958"/>
      <c r="AN71" s="958"/>
      <c r="AO71" s="958"/>
      <c r="AP71" s="958" t="s">
        <v>563</v>
      </c>
      <c r="AQ71" s="958"/>
      <c r="AR71" s="958"/>
      <c r="AS71" s="958"/>
      <c r="AT71" s="958"/>
      <c r="AU71" s="958" t="s">
        <v>563</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554</v>
      </c>
      <c r="C72" s="962"/>
      <c r="D72" s="962"/>
      <c r="E72" s="962"/>
      <c r="F72" s="962"/>
      <c r="G72" s="962"/>
      <c r="H72" s="962"/>
      <c r="I72" s="962"/>
      <c r="J72" s="962"/>
      <c r="K72" s="962"/>
      <c r="L72" s="962"/>
      <c r="M72" s="962"/>
      <c r="N72" s="962"/>
      <c r="O72" s="962"/>
      <c r="P72" s="963"/>
      <c r="Q72" s="964">
        <v>3319</v>
      </c>
      <c r="R72" s="958"/>
      <c r="S72" s="958"/>
      <c r="T72" s="958"/>
      <c r="U72" s="958"/>
      <c r="V72" s="958">
        <v>2789</v>
      </c>
      <c r="W72" s="958"/>
      <c r="X72" s="958"/>
      <c r="Y72" s="958"/>
      <c r="Z72" s="958"/>
      <c r="AA72" s="958">
        <v>530</v>
      </c>
      <c r="AB72" s="958"/>
      <c r="AC72" s="958"/>
      <c r="AD72" s="958"/>
      <c r="AE72" s="958"/>
      <c r="AF72" s="958">
        <v>530</v>
      </c>
      <c r="AG72" s="958"/>
      <c r="AH72" s="958"/>
      <c r="AI72" s="958"/>
      <c r="AJ72" s="958"/>
      <c r="AK72" s="958">
        <v>238</v>
      </c>
      <c r="AL72" s="958"/>
      <c r="AM72" s="958"/>
      <c r="AN72" s="958"/>
      <c r="AO72" s="958"/>
      <c r="AP72" s="958" t="s">
        <v>563</v>
      </c>
      <c r="AQ72" s="958"/>
      <c r="AR72" s="958"/>
      <c r="AS72" s="958"/>
      <c r="AT72" s="958"/>
      <c r="AU72" s="958" t="s">
        <v>563</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555</v>
      </c>
      <c r="C73" s="962"/>
      <c r="D73" s="962"/>
      <c r="E73" s="962"/>
      <c r="F73" s="962"/>
      <c r="G73" s="962"/>
      <c r="H73" s="962"/>
      <c r="I73" s="962"/>
      <c r="J73" s="962"/>
      <c r="K73" s="962"/>
      <c r="L73" s="962"/>
      <c r="M73" s="962"/>
      <c r="N73" s="962"/>
      <c r="O73" s="962"/>
      <c r="P73" s="963"/>
      <c r="Q73" s="964">
        <v>798483</v>
      </c>
      <c r="R73" s="958"/>
      <c r="S73" s="958"/>
      <c r="T73" s="958"/>
      <c r="U73" s="958"/>
      <c r="V73" s="958">
        <v>787972</v>
      </c>
      <c r="W73" s="958"/>
      <c r="X73" s="958"/>
      <c r="Y73" s="958"/>
      <c r="Z73" s="958"/>
      <c r="AA73" s="958">
        <v>10511</v>
      </c>
      <c r="AB73" s="958"/>
      <c r="AC73" s="958"/>
      <c r="AD73" s="958"/>
      <c r="AE73" s="958"/>
      <c r="AF73" s="958">
        <v>10511</v>
      </c>
      <c r="AG73" s="958"/>
      <c r="AH73" s="958"/>
      <c r="AI73" s="958"/>
      <c r="AJ73" s="958"/>
      <c r="AK73" s="958">
        <v>8050</v>
      </c>
      <c r="AL73" s="958"/>
      <c r="AM73" s="958"/>
      <c r="AN73" s="958"/>
      <c r="AO73" s="958"/>
      <c r="AP73" s="958" t="s">
        <v>563</v>
      </c>
      <c r="AQ73" s="958"/>
      <c r="AR73" s="958"/>
      <c r="AS73" s="958"/>
      <c r="AT73" s="958"/>
      <c r="AU73" s="958" t="s">
        <v>563</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556</v>
      </c>
      <c r="C74" s="962"/>
      <c r="D74" s="962"/>
      <c r="E74" s="962"/>
      <c r="F74" s="962"/>
      <c r="G74" s="962"/>
      <c r="H74" s="962"/>
      <c r="I74" s="962"/>
      <c r="J74" s="962"/>
      <c r="K74" s="962"/>
      <c r="L74" s="962"/>
      <c r="M74" s="962"/>
      <c r="N74" s="962"/>
      <c r="O74" s="962"/>
      <c r="P74" s="963"/>
      <c r="Q74" s="964">
        <v>1987</v>
      </c>
      <c r="R74" s="958"/>
      <c r="S74" s="958"/>
      <c r="T74" s="958"/>
      <c r="U74" s="958"/>
      <c r="V74" s="958">
        <v>1762</v>
      </c>
      <c r="W74" s="958"/>
      <c r="X74" s="958"/>
      <c r="Y74" s="958"/>
      <c r="Z74" s="958"/>
      <c r="AA74" s="958">
        <v>225</v>
      </c>
      <c r="AB74" s="958"/>
      <c r="AC74" s="958"/>
      <c r="AD74" s="958"/>
      <c r="AE74" s="958"/>
      <c r="AF74" s="958">
        <v>127</v>
      </c>
      <c r="AG74" s="958"/>
      <c r="AH74" s="958"/>
      <c r="AI74" s="958"/>
      <c r="AJ74" s="958"/>
      <c r="AK74" s="958" t="s">
        <v>568</v>
      </c>
      <c r="AL74" s="958"/>
      <c r="AM74" s="958"/>
      <c r="AN74" s="958"/>
      <c r="AO74" s="958"/>
      <c r="AP74" s="958">
        <v>2163</v>
      </c>
      <c r="AQ74" s="958"/>
      <c r="AR74" s="958"/>
      <c r="AS74" s="958"/>
      <c r="AT74" s="958"/>
      <c r="AU74" s="958">
        <v>1933</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t="s">
        <v>557</v>
      </c>
      <c r="C75" s="962"/>
      <c r="D75" s="962"/>
      <c r="E75" s="962"/>
      <c r="F75" s="962"/>
      <c r="G75" s="962"/>
      <c r="H75" s="962"/>
      <c r="I75" s="962"/>
      <c r="J75" s="962"/>
      <c r="K75" s="962"/>
      <c r="L75" s="962"/>
      <c r="M75" s="962"/>
      <c r="N75" s="962"/>
      <c r="O75" s="962"/>
      <c r="P75" s="963"/>
      <c r="Q75" s="965">
        <v>5217</v>
      </c>
      <c r="R75" s="966"/>
      <c r="S75" s="966"/>
      <c r="T75" s="966"/>
      <c r="U75" s="967"/>
      <c r="V75" s="968">
        <v>5130</v>
      </c>
      <c r="W75" s="966"/>
      <c r="X75" s="966"/>
      <c r="Y75" s="966"/>
      <c r="Z75" s="967"/>
      <c r="AA75" s="968">
        <v>87</v>
      </c>
      <c r="AB75" s="966"/>
      <c r="AC75" s="966"/>
      <c r="AD75" s="966"/>
      <c r="AE75" s="967"/>
      <c r="AF75" s="968">
        <v>87</v>
      </c>
      <c r="AG75" s="966"/>
      <c r="AH75" s="966"/>
      <c r="AI75" s="966"/>
      <c r="AJ75" s="967"/>
      <c r="AK75" s="968" t="s">
        <v>568</v>
      </c>
      <c r="AL75" s="966"/>
      <c r="AM75" s="966"/>
      <c r="AN75" s="966"/>
      <c r="AO75" s="967"/>
      <c r="AP75" s="968">
        <v>1689</v>
      </c>
      <c r="AQ75" s="966"/>
      <c r="AR75" s="966"/>
      <c r="AS75" s="966"/>
      <c r="AT75" s="967"/>
      <c r="AU75" s="968">
        <v>1057</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t="s">
        <v>558</v>
      </c>
      <c r="C76" s="962"/>
      <c r="D76" s="962"/>
      <c r="E76" s="962"/>
      <c r="F76" s="962"/>
      <c r="G76" s="962"/>
      <c r="H76" s="962"/>
      <c r="I76" s="962"/>
      <c r="J76" s="962"/>
      <c r="K76" s="962"/>
      <c r="L76" s="962"/>
      <c r="M76" s="962"/>
      <c r="N76" s="962"/>
      <c r="O76" s="962"/>
      <c r="P76" s="963"/>
      <c r="Q76" s="965">
        <v>379</v>
      </c>
      <c r="R76" s="966"/>
      <c r="S76" s="966"/>
      <c r="T76" s="966"/>
      <c r="U76" s="967"/>
      <c r="V76" s="968">
        <v>370</v>
      </c>
      <c r="W76" s="966"/>
      <c r="X76" s="966"/>
      <c r="Y76" s="966"/>
      <c r="Z76" s="967"/>
      <c r="AA76" s="968">
        <v>9</v>
      </c>
      <c r="AB76" s="966"/>
      <c r="AC76" s="966"/>
      <c r="AD76" s="966"/>
      <c r="AE76" s="967"/>
      <c r="AF76" s="968">
        <v>9</v>
      </c>
      <c r="AG76" s="966"/>
      <c r="AH76" s="966"/>
      <c r="AI76" s="966"/>
      <c r="AJ76" s="967"/>
      <c r="AK76" s="968">
        <v>6</v>
      </c>
      <c r="AL76" s="966"/>
      <c r="AM76" s="966"/>
      <c r="AN76" s="966"/>
      <c r="AO76" s="967"/>
      <c r="AP76" s="968" t="s">
        <v>568</v>
      </c>
      <c r="AQ76" s="966"/>
      <c r="AR76" s="966"/>
      <c r="AS76" s="966"/>
      <c r="AT76" s="967"/>
      <c r="AU76" s="968" t="s">
        <v>568</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t="s">
        <v>559</v>
      </c>
      <c r="C77" s="962"/>
      <c r="D77" s="962"/>
      <c r="E77" s="962"/>
      <c r="F77" s="962"/>
      <c r="G77" s="962"/>
      <c r="H77" s="962"/>
      <c r="I77" s="962"/>
      <c r="J77" s="962"/>
      <c r="K77" s="962"/>
      <c r="L77" s="962"/>
      <c r="M77" s="962"/>
      <c r="N77" s="962"/>
      <c r="O77" s="962"/>
      <c r="P77" s="963"/>
      <c r="Q77" s="965">
        <v>303</v>
      </c>
      <c r="R77" s="966"/>
      <c r="S77" s="966"/>
      <c r="T77" s="966"/>
      <c r="U77" s="967"/>
      <c r="V77" s="968">
        <v>279</v>
      </c>
      <c r="W77" s="966"/>
      <c r="X77" s="966"/>
      <c r="Y77" s="966"/>
      <c r="Z77" s="967"/>
      <c r="AA77" s="968">
        <v>24</v>
      </c>
      <c r="AB77" s="966"/>
      <c r="AC77" s="966"/>
      <c r="AD77" s="966"/>
      <c r="AE77" s="967"/>
      <c r="AF77" s="968">
        <v>24</v>
      </c>
      <c r="AG77" s="966"/>
      <c r="AH77" s="966"/>
      <c r="AI77" s="966"/>
      <c r="AJ77" s="967"/>
      <c r="AK77" s="968" t="s">
        <v>568</v>
      </c>
      <c r="AL77" s="966"/>
      <c r="AM77" s="966"/>
      <c r="AN77" s="966"/>
      <c r="AO77" s="967"/>
      <c r="AP77" s="968" t="s">
        <v>568</v>
      </c>
      <c r="AQ77" s="966"/>
      <c r="AR77" s="966"/>
      <c r="AS77" s="966"/>
      <c r="AT77" s="967"/>
      <c r="AU77" s="968" t="s">
        <v>568</v>
      </c>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t="s">
        <v>560</v>
      </c>
      <c r="C78" s="962"/>
      <c r="D78" s="962"/>
      <c r="E78" s="962"/>
      <c r="F78" s="962"/>
      <c r="G78" s="962"/>
      <c r="H78" s="962"/>
      <c r="I78" s="962"/>
      <c r="J78" s="962"/>
      <c r="K78" s="962"/>
      <c r="L78" s="962"/>
      <c r="M78" s="962"/>
      <c r="N78" s="962"/>
      <c r="O78" s="962"/>
      <c r="P78" s="963"/>
      <c r="Q78" s="964">
        <v>16</v>
      </c>
      <c r="R78" s="958"/>
      <c r="S78" s="958"/>
      <c r="T78" s="958"/>
      <c r="U78" s="958"/>
      <c r="V78" s="958">
        <v>14</v>
      </c>
      <c r="W78" s="958"/>
      <c r="X78" s="958"/>
      <c r="Y78" s="958"/>
      <c r="Z78" s="958"/>
      <c r="AA78" s="958">
        <v>3</v>
      </c>
      <c r="AB78" s="958"/>
      <c r="AC78" s="958"/>
      <c r="AD78" s="958"/>
      <c r="AE78" s="958"/>
      <c r="AF78" s="958">
        <v>3</v>
      </c>
      <c r="AG78" s="958"/>
      <c r="AH78" s="958"/>
      <c r="AI78" s="958"/>
      <c r="AJ78" s="958"/>
      <c r="AK78" s="958">
        <v>6</v>
      </c>
      <c r="AL78" s="958"/>
      <c r="AM78" s="958"/>
      <c r="AN78" s="958"/>
      <c r="AO78" s="958"/>
      <c r="AP78" s="958" t="s">
        <v>568</v>
      </c>
      <c r="AQ78" s="958"/>
      <c r="AR78" s="958"/>
      <c r="AS78" s="958"/>
      <c r="AT78" s="958"/>
      <c r="AU78" s="958" t="s">
        <v>568</v>
      </c>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t="s">
        <v>561</v>
      </c>
      <c r="C79" s="962"/>
      <c r="D79" s="962"/>
      <c r="E79" s="962"/>
      <c r="F79" s="962"/>
      <c r="G79" s="962"/>
      <c r="H79" s="962"/>
      <c r="I79" s="962"/>
      <c r="J79" s="962"/>
      <c r="K79" s="962"/>
      <c r="L79" s="962"/>
      <c r="M79" s="962"/>
      <c r="N79" s="962"/>
      <c r="O79" s="962"/>
      <c r="P79" s="963"/>
      <c r="Q79" s="964">
        <v>189</v>
      </c>
      <c r="R79" s="958"/>
      <c r="S79" s="958"/>
      <c r="T79" s="958"/>
      <c r="U79" s="958"/>
      <c r="V79" s="958">
        <v>180</v>
      </c>
      <c r="W79" s="958"/>
      <c r="X79" s="958"/>
      <c r="Y79" s="958"/>
      <c r="Z79" s="958"/>
      <c r="AA79" s="958">
        <v>9</v>
      </c>
      <c r="AB79" s="958"/>
      <c r="AC79" s="958"/>
      <c r="AD79" s="958"/>
      <c r="AE79" s="958"/>
      <c r="AF79" s="958">
        <v>9</v>
      </c>
      <c r="AG79" s="958"/>
      <c r="AH79" s="958"/>
      <c r="AI79" s="958"/>
      <c r="AJ79" s="958"/>
      <c r="AK79" s="958" t="s">
        <v>568</v>
      </c>
      <c r="AL79" s="958"/>
      <c r="AM79" s="958"/>
      <c r="AN79" s="958"/>
      <c r="AO79" s="958"/>
      <c r="AP79" s="958" t="s">
        <v>568</v>
      </c>
      <c r="AQ79" s="958"/>
      <c r="AR79" s="958"/>
      <c r="AS79" s="958"/>
      <c r="AT79" s="958"/>
      <c r="AU79" s="958" t="s">
        <v>568</v>
      </c>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t="s">
        <v>562</v>
      </c>
      <c r="C80" s="962"/>
      <c r="D80" s="962"/>
      <c r="E80" s="962"/>
      <c r="F80" s="962"/>
      <c r="G80" s="962"/>
      <c r="H80" s="962"/>
      <c r="I80" s="962"/>
      <c r="J80" s="962"/>
      <c r="K80" s="962"/>
      <c r="L80" s="962"/>
      <c r="M80" s="962"/>
      <c r="N80" s="962"/>
      <c r="O80" s="962"/>
      <c r="P80" s="963"/>
      <c r="Q80" s="964">
        <v>3629</v>
      </c>
      <c r="R80" s="958"/>
      <c r="S80" s="958"/>
      <c r="T80" s="958"/>
      <c r="U80" s="958"/>
      <c r="V80" s="958">
        <v>3605</v>
      </c>
      <c r="W80" s="958"/>
      <c r="X80" s="958"/>
      <c r="Y80" s="958"/>
      <c r="Z80" s="958"/>
      <c r="AA80" s="958">
        <v>24</v>
      </c>
      <c r="AB80" s="958"/>
      <c r="AC80" s="958"/>
      <c r="AD80" s="958"/>
      <c r="AE80" s="958"/>
      <c r="AF80" s="958">
        <v>5050</v>
      </c>
      <c r="AG80" s="958"/>
      <c r="AH80" s="958"/>
      <c r="AI80" s="958"/>
      <c r="AJ80" s="958"/>
      <c r="AK80" s="958" t="s">
        <v>568</v>
      </c>
      <c r="AL80" s="958"/>
      <c r="AM80" s="958"/>
      <c r="AN80" s="958"/>
      <c r="AO80" s="958"/>
      <c r="AP80" s="958">
        <v>2607</v>
      </c>
      <c r="AQ80" s="958"/>
      <c r="AR80" s="958"/>
      <c r="AS80" s="958"/>
      <c r="AT80" s="958"/>
      <c r="AU80" s="958" t="s">
        <v>568</v>
      </c>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378</v>
      </c>
      <c r="B88" s="924" t="s">
        <v>403</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18111</v>
      </c>
      <c r="AG88" s="946"/>
      <c r="AH88" s="946"/>
      <c r="AI88" s="946"/>
      <c r="AJ88" s="946"/>
      <c r="AK88" s="950"/>
      <c r="AL88" s="950"/>
      <c r="AM88" s="950"/>
      <c r="AN88" s="950"/>
      <c r="AO88" s="950"/>
      <c r="AP88" s="946">
        <v>6459</v>
      </c>
      <c r="AQ88" s="946"/>
      <c r="AR88" s="946"/>
      <c r="AS88" s="946"/>
      <c r="AT88" s="946"/>
      <c r="AU88" s="946">
        <v>2990</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924" t="s">
        <v>404</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488</v>
      </c>
      <c r="CS102" s="940"/>
      <c r="CT102" s="940"/>
      <c r="CU102" s="940"/>
      <c r="CV102" s="941"/>
      <c r="CW102" s="939" t="s">
        <v>575</v>
      </c>
      <c r="CX102" s="940"/>
      <c r="CY102" s="940"/>
      <c r="CZ102" s="940"/>
      <c r="DA102" s="941"/>
      <c r="DB102" s="939" t="s">
        <v>575</v>
      </c>
      <c r="DC102" s="940"/>
      <c r="DD102" s="940"/>
      <c r="DE102" s="940"/>
      <c r="DF102" s="941"/>
      <c r="DG102" s="939" t="s">
        <v>575</v>
      </c>
      <c r="DH102" s="940"/>
      <c r="DI102" s="940"/>
      <c r="DJ102" s="940"/>
      <c r="DK102" s="941"/>
      <c r="DL102" s="939" t="s">
        <v>575</v>
      </c>
      <c r="DM102" s="940"/>
      <c r="DN102" s="940"/>
      <c r="DO102" s="940"/>
      <c r="DP102" s="941"/>
      <c r="DQ102" s="939" t="s">
        <v>575</v>
      </c>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405</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406</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409</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410</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411</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412</v>
      </c>
      <c r="AB109" s="883"/>
      <c r="AC109" s="883"/>
      <c r="AD109" s="883"/>
      <c r="AE109" s="884"/>
      <c r="AF109" s="885" t="s">
        <v>413</v>
      </c>
      <c r="AG109" s="883"/>
      <c r="AH109" s="883"/>
      <c r="AI109" s="883"/>
      <c r="AJ109" s="884"/>
      <c r="AK109" s="885" t="s">
        <v>294</v>
      </c>
      <c r="AL109" s="883"/>
      <c r="AM109" s="883"/>
      <c r="AN109" s="883"/>
      <c r="AO109" s="884"/>
      <c r="AP109" s="885" t="s">
        <v>414</v>
      </c>
      <c r="AQ109" s="883"/>
      <c r="AR109" s="883"/>
      <c r="AS109" s="883"/>
      <c r="AT109" s="916"/>
      <c r="AU109" s="882" t="s">
        <v>411</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412</v>
      </c>
      <c r="BR109" s="883"/>
      <c r="BS109" s="883"/>
      <c r="BT109" s="883"/>
      <c r="BU109" s="884"/>
      <c r="BV109" s="885" t="s">
        <v>413</v>
      </c>
      <c r="BW109" s="883"/>
      <c r="BX109" s="883"/>
      <c r="BY109" s="883"/>
      <c r="BZ109" s="884"/>
      <c r="CA109" s="885" t="s">
        <v>294</v>
      </c>
      <c r="CB109" s="883"/>
      <c r="CC109" s="883"/>
      <c r="CD109" s="883"/>
      <c r="CE109" s="884"/>
      <c r="CF109" s="923" t="s">
        <v>414</v>
      </c>
      <c r="CG109" s="923"/>
      <c r="CH109" s="923"/>
      <c r="CI109" s="923"/>
      <c r="CJ109" s="923"/>
      <c r="CK109" s="885" t="s">
        <v>415</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412</v>
      </c>
      <c r="DH109" s="883"/>
      <c r="DI109" s="883"/>
      <c r="DJ109" s="883"/>
      <c r="DK109" s="884"/>
      <c r="DL109" s="885" t="s">
        <v>413</v>
      </c>
      <c r="DM109" s="883"/>
      <c r="DN109" s="883"/>
      <c r="DO109" s="883"/>
      <c r="DP109" s="884"/>
      <c r="DQ109" s="885" t="s">
        <v>294</v>
      </c>
      <c r="DR109" s="883"/>
      <c r="DS109" s="883"/>
      <c r="DT109" s="883"/>
      <c r="DU109" s="884"/>
      <c r="DV109" s="885" t="s">
        <v>414</v>
      </c>
      <c r="DW109" s="883"/>
      <c r="DX109" s="883"/>
      <c r="DY109" s="883"/>
      <c r="DZ109" s="916"/>
    </row>
    <row r="110" spans="1:131" s="212" customFormat="1" ht="26.25" customHeight="1" x14ac:dyDescent="0.2">
      <c r="A110" s="794" t="s">
        <v>416</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3080297</v>
      </c>
      <c r="AB110" s="876"/>
      <c r="AC110" s="876"/>
      <c r="AD110" s="876"/>
      <c r="AE110" s="877"/>
      <c r="AF110" s="878">
        <v>3200838</v>
      </c>
      <c r="AG110" s="876"/>
      <c r="AH110" s="876"/>
      <c r="AI110" s="876"/>
      <c r="AJ110" s="877"/>
      <c r="AK110" s="878">
        <v>3265722</v>
      </c>
      <c r="AL110" s="876"/>
      <c r="AM110" s="876"/>
      <c r="AN110" s="876"/>
      <c r="AO110" s="877"/>
      <c r="AP110" s="879">
        <v>10.6</v>
      </c>
      <c r="AQ110" s="880"/>
      <c r="AR110" s="880"/>
      <c r="AS110" s="880"/>
      <c r="AT110" s="881"/>
      <c r="AU110" s="917" t="s">
        <v>69</v>
      </c>
      <c r="AV110" s="918"/>
      <c r="AW110" s="918"/>
      <c r="AX110" s="918"/>
      <c r="AY110" s="918"/>
      <c r="AZ110" s="847" t="s">
        <v>417</v>
      </c>
      <c r="BA110" s="795"/>
      <c r="BB110" s="795"/>
      <c r="BC110" s="795"/>
      <c r="BD110" s="795"/>
      <c r="BE110" s="795"/>
      <c r="BF110" s="795"/>
      <c r="BG110" s="795"/>
      <c r="BH110" s="795"/>
      <c r="BI110" s="795"/>
      <c r="BJ110" s="795"/>
      <c r="BK110" s="795"/>
      <c r="BL110" s="795"/>
      <c r="BM110" s="795"/>
      <c r="BN110" s="795"/>
      <c r="BO110" s="795"/>
      <c r="BP110" s="796"/>
      <c r="BQ110" s="848">
        <v>31159440</v>
      </c>
      <c r="BR110" s="829"/>
      <c r="BS110" s="829"/>
      <c r="BT110" s="829"/>
      <c r="BU110" s="829"/>
      <c r="BV110" s="829">
        <v>29647325</v>
      </c>
      <c r="BW110" s="829"/>
      <c r="BX110" s="829"/>
      <c r="BY110" s="829"/>
      <c r="BZ110" s="829"/>
      <c r="CA110" s="829">
        <v>28372294</v>
      </c>
      <c r="CB110" s="829"/>
      <c r="CC110" s="829"/>
      <c r="CD110" s="829"/>
      <c r="CE110" s="829"/>
      <c r="CF110" s="853">
        <v>91.8</v>
      </c>
      <c r="CG110" s="854"/>
      <c r="CH110" s="854"/>
      <c r="CI110" s="854"/>
      <c r="CJ110" s="854"/>
      <c r="CK110" s="913" t="s">
        <v>418</v>
      </c>
      <c r="CL110" s="806"/>
      <c r="CM110" s="847" t="s">
        <v>419</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579605</v>
      </c>
      <c r="DH110" s="829"/>
      <c r="DI110" s="829"/>
      <c r="DJ110" s="829"/>
      <c r="DK110" s="829"/>
      <c r="DL110" s="829">
        <v>515204</v>
      </c>
      <c r="DM110" s="829"/>
      <c r="DN110" s="829"/>
      <c r="DO110" s="829"/>
      <c r="DP110" s="829"/>
      <c r="DQ110" s="829">
        <v>450802</v>
      </c>
      <c r="DR110" s="829"/>
      <c r="DS110" s="829"/>
      <c r="DT110" s="829"/>
      <c r="DU110" s="829"/>
      <c r="DV110" s="830">
        <v>1.5</v>
      </c>
      <c r="DW110" s="830"/>
      <c r="DX110" s="830"/>
      <c r="DY110" s="830"/>
      <c r="DZ110" s="831"/>
    </row>
    <row r="111" spans="1:131" s="212" customFormat="1" ht="26.25" customHeight="1" x14ac:dyDescent="0.2">
      <c r="A111" s="761" t="s">
        <v>420</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421</v>
      </c>
      <c r="BA111" s="739"/>
      <c r="BB111" s="739"/>
      <c r="BC111" s="739"/>
      <c r="BD111" s="739"/>
      <c r="BE111" s="739"/>
      <c r="BF111" s="739"/>
      <c r="BG111" s="739"/>
      <c r="BH111" s="739"/>
      <c r="BI111" s="739"/>
      <c r="BJ111" s="739"/>
      <c r="BK111" s="739"/>
      <c r="BL111" s="739"/>
      <c r="BM111" s="739"/>
      <c r="BN111" s="739"/>
      <c r="BO111" s="739"/>
      <c r="BP111" s="740"/>
      <c r="BQ111" s="803">
        <v>1006670</v>
      </c>
      <c r="BR111" s="804"/>
      <c r="BS111" s="804"/>
      <c r="BT111" s="804"/>
      <c r="BU111" s="804"/>
      <c r="BV111" s="804">
        <v>932581</v>
      </c>
      <c r="BW111" s="804"/>
      <c r="BX111" s="804"/>
      <c r="BY111" s="804"/>
      <c r="BZ111" s="804"/>
      <c r="CA111" s="804">
        <v>1050632</v>
      </c>
      <c r="CB111" s="804"/>
      <c r="CC111" s="804"/>
      <c r="CD111" s="804"/>
      <c r="CE111" s="804"/>
      <c r="CF111" s="862">
        <v>3.4</v>
      </c>
      <c r="CG111" s="863"/>
      <c r="CH111" s="863"/>
      <c r="CI111" s="863"/>
      <c r="CJ111" s="863"/>
      <c r="CK111" s="914"/>
      <c r="CL111" s="808"/>
      <c r="CM111" s="802" t="s">
        <v>422</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423</v>
      </c>
      <c r="B112" s="900"/>
      <c r="C112" s="739" t="s">
        <v>424</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425</v>
      </c>
      <c r="BA112" s="739"/>
      <c r="BB112" s="739"/>
      <c r="BC112" s="739"/>
      <c r="BD112" s="739"/>
      <c r="BE112" s="739"/>
      <c r="BF112" s="739"/>
      <c r="BG112" s="739"/>
      <c r="BH112" s="739"/>
      <c r="BI112" s="739"/>
      <c r="BJ112" s="739"/>
      <c r="BK112" s="739"/>
      <c r="BL112" s="739"/>
      <c r="BM112" s="739"/>
      <c r="BN112" s="739"/>
      <c r="BO112" s="739"/>
      <c r="BP112" s="740"/>
      <c r="BQ112" s="803">
        <v>822342</v>
      </c>
      <c r="BR112" s="804"/>
      <c r="BS112" s="804"/>
      <c r="BT112" s="804"/>
      <c r="BU112" s="804"/>
      <c r="BV112" s="804">
        <v>813210</v>
      </c>
      <c r="BW112" s="804"/>
      <c r="BX112" s="804"/>
      <c r="BY112" s="804"/>
      <c r="BZ112" s="804"/>
      <c r="CA112" s="804">
        <v>813717</v>
      </c>
      <c r="CB112" s="804"/>
      <c r="CC112" s="804"/>
      <c r="CD112" s="804"/>
      <c r="CE112" s="804"/>
      <c r="CF112" s="862">
        <v>2.6</v>
      </c>
      <c r="CG112" s="863"/>
      <c r="CH112" s="863"/>
      <c r="CI112" s="863"/>
      <c r="CJ112" s="863"/>
      <c r="CK112" s="914"/>
      <c r="CL112" s="808"/>
      <c r="CM112" s="802" t="s">
        <v>426</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v>398000</v>
      </c>
      <c r="DH112" s="804"/>
      <c r="DI112" s="804"/>
      <c r="DJ112" s="804"/>
      <c r="DK112" s="804"/>
      <c r="DL112" s="804">
        <v>398000</v>
      </c>
      <c r="DM112" s="804"/>
      <c r="DN112" s="804"/>
      <c r="DO112" s="804"/>
      <c r="DP112" s="804"/>
      <c r="DQ112" s="804">
        <v>590142</v>
      </c>
      <c r="DR112" s="804"/>
      <c r="DS112" s="804"/>
      <c r="DT112" s="804"/>
      <c r="DU112" s="804"/>
      <c r="DV112" s="781">
        <v>1.9</v>
      </c>
      <c r="DW112" s="781"/>
      <c r="DX112" s="781"/>
      <c r="DY112" s="781"/>
      <c r="DZ112" s="782"/>
    </row>
    <row r="113" spans="1:130" s="212" customFormat="1" ht="26.25" customHeight="1" x14ac:dyDescent="0.2">
      <c r="A113" s="901"/>
      <c r="B113" s="902"/>
      <c r="C113" s="739" t="s">
        <v>427</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91679</v>
      </c>
      <c r="AB113" s="906"/>
      <c r="AC113" s="906"/>
      <c r="AD113" s="906"/>
      <c r="AE113" s="907"/>
      <c r="AF113" s="908">
        <v>86767</v>
      </c>
      <c r="AG113" s="906"/>
      <c r="AH113" s="906"/>
      <c r="AI113" s="906"/>
      <c r="AJ113" s="907"/>
      <c r="AK113" s="908">
        <v>82015</v>
      </c>
      <c r="AL113" s="906"/>
      <c r="AM113" s="906"/>
      <c r="AN113" s="906"/>
      <c r="AO113" s="907"/>
      <c r="AP113" s="909">
        <v>0.3</v>
      </c>
      <c r="AQ113" s="910"/>
      <c r="AR113" s="910"/>
      <c r="AS113" s="910"/>
      <c r="AT113" s="911"/>
      <c r="AU113" s="919"/>
      <c r="AV113" s="920"/>
      <c r="AW113" s="920"/>
      <c r="AX113" s="920"/>
      <c r="AY113" s="920"/>
      <c r="AZ113" s="802" t="s">
        <v>428</v>
      </c>
      <c r="BA113" s="739"/>
      <c r="BB113" s="739"/>
      <c r="BC113" s="739"/>
      <c r="BD113" s="739"/>
      <c r="BE113" s="739"/>
      <c r="BF113" s="739"/>
      <c r="BG113" s="739"/>
      <c r="BH113" s="739"/>
      <c r="BI113" s="739"/>
      <c r="BJ113" s="739"/>
      <c r="BK113" s="739"/>
      <c r="BL113" s="739"/>
      <c r="BM113" s="739"/>
      <c r="BN113" s="739"/>
      <c r="BO113" s="739"/>
      <c r="BP113" s="740"/>
      <c r="BQ113" s="803">
        <v>3619853</v>
      </c>
      <c r="BR113" s="804"/>
      <c r="BS113" s="804"/>
      <c r="BT113" s="804"/>
      <c r="BU113" s="804"/>
      <c r="BV113" s="804">
        <v>3184454</v>
      </c>
      <c r="BW113" s="804"/>
      <c r="BX113" s="804"/>
      <c r="BY113" s="804"/>
      <c r="BZ113" s="804"/>
      <c r="CA113" s="804">
        <v>2990777</v>
      </c>
      <c r="CB113" s="804"/>
      <c r="CC113" s="804"/>
      <c r="CD113" s="804"/>
      <c r="CE113" s="804"/>
      <c r="CF113" s="862">
        <v>9.6999999999999993</v>
      </c>
      <c r="CG113" s="863"/>
      <c r="CH113" s="863"/>
      <c r="CI113" s="863"/>
      <c r="CJ113" s="863"/>
      <c r="CK113" s="914"/>
      <c r="CL113" s="808"/>
      <c r="CM113" s="802" t="s">
        <v>429</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v>29065</v>
      </c>
      <c r="DH113" s="767"/>
      <c r="DI113" s="767"/>
      <c r="DJ113" s="767"/>
      <c r="DK113" s="768"/>
      <c r="DL113" s="769">
        <v>19377</v>
      </c>
      <c r="DM113" s="767"/>
      <c r="DN113" s="767"/>
      <c r="DO113" s="767"/>
      <c r="DP113" s="768"/>
      <c r="DQ113" s="769">
        <v>9688</v>
      </c>
      <c r="DR113" s="767"/>
      <c r="DS113" s="767"/>
      <c r="DT113" s="767"/>
      <c r="DU113" s="768"/>
      <c r="DV113" s="811">
        <v>0</v>
      </c>
      <c r="DW113" s="812"/>
      <c r="DX113" s="812"/>
      <c r="DY113" s="812"/>
      <c r="DZ113" s="813"/>
    </row>
    <row r="114" spans="1:130" s="212" customFormat="1" ht="26.25" customHeight="1" x14ac:dyDescent="0.2">
      <c r="A114" s="901"/>
      <c r="B114" s="902"/>
      <c r="C114" s="739" t="s">
        <v>430</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380306</v>
      </c>
      <c r="AB114" s="767"/>
      <c r="AC114" s="767"/>
      <c r="AD114" s="767"/>
      <c r="AE114" s="768"/>
      <c r="AF114" s="769">
        <v>382499</v>
      </c>
      <c r="AG114" s="767"/>
      <c r="AH114" s="767"/>
      <c r="AI114" s="767"/>
      <c r="AJ114" s="768"/>
      <c r="AK114" s="769">
        <v>401081</v>
      </c>
      <c r="AL114" s="767"/>
      <c r="AM114" s="767"/>
      <c r="AN114" s="767"/>
      <c r="AO114" s="768"/>
      <c r="AP114" s="811">
        <v>1.3</v>
      </c>
      <c r="AQ114" s="812"/>
      <c r="AR114" s="812"/>
      <c r="AS114" s="812"/>
      <c r="AT114" s="813"/>
      <c r="AU114" s="919"/>
      <c r="AV114" s="920"/>
      <c r="AW114" s="920"/>
      <c r="AX114" s="920"/>
      <c r="AY114" s="920"/>
      <c r="AZ114" s="802" t="s">
        <v>431</v>
      </c>
      <c r="BA114" s="739"/>
      <c r="BB114" s="739"/>
      <c r="BC114" s="739"/>
      <c r="BD114" s="739"/>
      <c r="BE114" s="739"/>
      <c r="BF114" s="739"/>
      <c r="BG114" s="739"/>
      <c r="BH114" s="739"/>
      <c r="BI114" s="739"/>
      <c r="BJ114" s="739"/>
      <c r="BK114" s="739"/>
      <c r="BL114" s="739"/>
      <c r="BM114" s="739"/>
      <c r="BN114" s="739"/>
      <c r="BO114" s="739"/>
      <c r="BP114" s="740"/>
      <c r="BQ114" s="803">
        <v>5395838</v>
      </c>
      <c r="BR114" s="804"/>
      <c r="BS114" s="804"/>
      <c r="BT114" s="804"/>
      <c r="BU114" s="804"/>
      <c r="BV114" s="804">
        <v>5702331</v>
      </c>
      <c r="BW114" s="804"/>
      <c r="BX114" s="804"/>
      <c r="BY114" s="804"/>
      <c r="BZ114" s="804"/>
      <c r="CA114" s="804">
        <v>5588482</v>
      </c>
      <c r="CB114" s="804"/>
      <c r="CC114" s="804"/>
      <c r="CD114" s="804"/>
      <c r="CE114" s="804"/>
      <c r="CF114" s="862">
        <v>18.100000000000001</v>
      </c>
      <c r="CG114" s="863"/>
      <c r="CH114" s="863"/>
      <c r="CI114" s="863"/>
      <c r="CJ114" s="863"/>
      <c r="CK114" s="914"/>
      <c r="CL114" s="808"/>
      <c r="CM114" s="802" t="s">
        <v>432</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433</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74451</v>
      </c>
      <c r="AB115" s="906"/>
      <c r="AC115" s="906"/>
      <c r="AD115" s="906"/>
      <c r="AE115" s="907"/>
      <c r="AF115" s="908">
        <v>74462</v>
      </c>
      <c r="AG115" s="906"/>
      <c r="AH115" s="906"/>
      <c r="AI115" s="906"/>
      <c r="AJ115" s="907"/>
      <c r="AK115" s="908">
        <v>88870</v>
      </c>
      <c r="AL115" s="906"/>
      <c r="AM115" s="906"/>
      <c r="AN115" s="906"/>
      <c r="AO115" s="907"/>
      <c r="AP115" s="909">
        <v>0.3</v>
      </c>
      <c r="AQ115" s="910"/>
      <c r="AR115" s="910"/>
      <c r="AS115" s="910"/>
      <c r="AT115" s="911"/>
      <c r="AU115" s="919"/>
      <c r="AV115" s="920"/>
      <c r="AW115" s="920"/>
      <c r="AX115" s="920"/>
      <c r="AY115" s="920"/>
      <c r="AZ115" s="802" t="s">
        <v>434</v>
      </c>
      <c r="BA115" s="739"/>
      <c r="BB115" s="739"/>
      <c r="BC115" s="739"/>
      <c r="BD115" s="739"/>
      <c r="BE115" s="739"/>
      <c r="BF115" s="739"/>
      <c r="BG115" s="739"/>
      <c r="BH115" s="739"/>
      <c r="BI115" s="739"/>
      <c r="BJ115" s="739"/>
      <c r="BK115" s="739"/>
      <c r="BL115" s="739"/>
      <c r="BM115" s="739"/>
      <c r="BN115" s="739"/>
      <c r="BO115" s="739"/>
      <c r="BP115" s="740"/>
      <c r="BQ115" s="803">
        <v>1522</v>
      </c>
      <c r="BR115" s="804"/>
      <c r="BS115" s="804"/>
      <c r="BT115" s="804"/>
      <c r="BU115" s="804"/>
      <c r="BV115" s="804">
        <v>788</v>
      </c>
      <c r="BW115" s="804"/>
      <c r="BX115" s="804"/>
      <c r="BY115" s="804"/>
      <c r="BZ115" s="804"/>
      <c r="CA115" s="804" t="s">
        <v>122</v>
      </c>
      <c r="CB115" s="804"/>
      <c r="CC115" s="804"/>
      <c r="CD115" s="804"/>
      <c r="CE115" s="804"/>
      <c r="CF115" s="862" t="s">
        <v>122</v>
      </c>
      <c r="CG115" s="863"/>
      <c r="CH115" s="863"/>
      <c r="CI115" s="863"/>
      <c r="CJ115" s="863"/>
      <c r="CK115" s="914"/>
      <c r="CL115" s="808"/>
      <c r="CM115" s="802" t="s">
        <v>435</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436</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437</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438</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439</v>
      </c>
      <c r="Z117" s="884"/>
      <c r="AA117" s="889">
        <v>3626733</v>
      </c>
      <c r="AB117" s="890"/>
      <c r="AC117" s="890"/>
      <c r="AD117" s="890"/>
      <c r="AE117" s="891"/>
      <c r="AF117" s="892">
        <v>3744566</v>
      </c>
      <c r="AG117" s="890"/>
      <c r="AH117" s="890"/>
      <c r="AI117" s="890"/>
      <c r="AJ117" s="891"/>
      <c r="AK117" s="892">
        <v>3837688</v>
      </c>
      <c r="AL117" s="890"/>
      <c r="AM117" s="890"/>
      <c r="AN117" s="890"/>
      <c r="AO117" s="891"/>
      <c r="AP117" s="893"/>
      <c r="AQ117" s="894"/>
      <c r="AR117" s="894"/>
      <c r="AS117" s="894"/>
      <c r="AT117" s="895"/>
      <c r="AU117" s="919"/>
      <c r="AV117" s="920"/>
      <c r="AW117" s="920"/>
      <c r="AX117" s="920"/>
      <c r="AY117" s="920"/>
      <c r="AZ117" s="850" t="s">
        <v>440</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441</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415</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412</v>
      </c>
      <c r="AB118" s="883"/>
      <c r="AC118" s="883"/>
      <c r="AD118" s="883"/>
      <c r="AE118" s="884"/>
      <c r="AF118" s="885" t="s">
        <v>413</v>
      </c>
      <c r="AG118" s="883"/>
      <c r="AH118" s="883"/>
      <c r="AI118" s="883"/>
      <c r="AJ118" s="884"/>
      <c r="AK118" s="885" t="s">
        <v>294</v>
      </c>
      <c r="AL118" s="883"/>
      <c r="AM118" s="883"/>
      <c r="AN118" s="883"/>
      <c r="AO118" s="884"/>
      <c r="AP118" s="886" t="s">
        <v>414</v>
      </c>
      <c r="AQ118" s="887"/>
      <c r="AR118" s="887"/>
      <c r="AS118" s="887"/>
      <c r="AT118" s="888"/>
      <c r="AU118" s="919"/>
      <c r="AV118" s="920"/>
      <c r="AW118" s="920"/>
      <c r="AX118" s="920"/>
      <c r="AY118" s="920"/>
      <c r="AZ118" s="825" t="s">
        <v>442</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443</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418</v>
      </c>
      <c r="B119" s="806"/>
      <c r="C119" s="847" t="s">
        <v>419</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64401</v>
      </c>
      <c r="AB119" s="876"/>
      <c r="AC119" s="876"/>
      <c r="AD119" s="876"/>
      <c r="AE119" s="877"/>
      <c r="AF119" s="878">
        <v>64401</v>
      </c>
      <c r="AG119" s="876"/>
      <c r="AH119" s="876"/>
      <c r="AI119" s="876"/>
      <c r="AJ119" s="877"/>
      <c r="AK119" s="878">
        <v>64401</v>
      </c>
      <c r="AL119" s="876"/>
      <c r="AM119" s="876"/>
      <c r="AN119" s="876"/>
      <c r="AO119" s="877"/>
      <c r="AP119" s="879">
        <v>0.2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444</v>
      </c>
      <c r="BP119" s="865"/>
      <c r="BQ119" s="866">
        <v>42005665</v>
      </c>
      <c r="BR119" s="832"/>
      <c r="BS119" s="832"/>
      <c r="BT119" s="832"/>
      <c r="BU119" s="832"/>
      <c r="BV119" s="832">
        <v>40280689</v>
      </c>
      <c r="BW119" s="832"/>
      <c r="BX119" s="832"/>
      <c r="BY119" s="832"/>
      <c r="BZ119" s="832"/>
      <c r="CA119" s="832">
        <v>38815902</v>
      </c>
      <c r="CB119" s="832"/>
      <c r="CC119" s="832"/>
      <c r="CD119" s="832"/>
      <c r="CE119" s="832"/>
      <c r="CF119" s="735"/>
      <c r="CG119" s="736"/>
      <c r="CH119" s="736"/>
      <c r="CI119" s="736"/>
      <c r="CJ119" s="821"/>
      <c r="CK119" s="915"/>
      <c r="CL119" s="810"/>
      <c r="CM119" s="825" t="s">
        <v>445</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422</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446</v>
      </c>
      <c r="AV120" s="868"/>
      <c r="AW120" s="868"/>
      <c r="AX120" s="868"/>
      <c r="AY120" s="869"/>
      <c r="AZ120" s="847" t="s">
        <v>447</v>
      </c>
      <c r="BA120" s="795"/>
      <c r="BB120" s="795"/>
      <c r="BC120" s="795"/>
      <c r="BD120" s="795"/>
      <c r="BE120" s="795"/>
      <c r="BF120" s="795"/>
      <c r="BG120" s="795"/>
      <c r="BH120" s="795"/>
      <c r="BI120" s="795"/>
      <c r="BJ120" s="795"/>
      <c r="BK120" s="795"/>
      <c r="BL120" s="795"/>
      <c r="BM120" s="795"/>
      <c r="BN120" s="795"/>
      <c r="BO120" s="795"/>
      <c r="BP120" s="796"/>
      <c r="BQ120" s="848">
        <v>18802652</v>
      </c>
      <c r="BR120" s="829"/>
      <c r="BS120" s="829"/>
      <c r="BT120" s="829"/>
      <c r="BU120" s="829"/>
      <c r="BV120" s="829">
        <v>18225503</v>
      </c>
      <c r="BW120" s="829"/>
      <c r="BX120" s="829"/>
      <c r="BY120" s="829"/>
      <c r="BZ120" s="829"/>
      <c r="CA120" s="829">
        <v>16908337</v>
      </c>
      <c r="CB120" s="829"/>
      <c r="CC120" s="829"/>
      <c r="CD120" s="829"/>
      <c r="CE120" s="829"/>
      <c r="CF120" s="853">
        <v>54.7</v>
      </c>
      <c r="CG120" s="854"/>
      <c r="CH120" s="854"/>
      <c r="CI120" s="854"/>
      <c r="CJ120" s="854"/>
      <c r="CK120" s="855" t="s">
        <v>448</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v>817676</v>
      </c>
      <c r="DH120" s="829"/>
      <c r="DI120" s="829"/>
      <c r="DJ120" s="829"/>
      <c r="DK120" s="829"/>
      <c r="DL120" s="829">
        <v>811887</v>
      </c>
      <c r="DM120" s="829"/>
      <c r="DN120" s="829"/>
      <c r="DO120" s="829"/>
      <c r="DP120" s="829"/>
      <c r="DQ120" s="829">
        <v>812359</v>
      </c>
      <c r="DR120" s="829"/>
      <c r="DS120" s="829"/>
      <c r="DT120" s="829"/>
      <c r="DU120" s="829"/>
      <c r="DV120" s="830">
        <v>2.6</v>
      </c>
      <c r="DW120" s="830"/>
      <c r="DX120" s="830"/>
      <c r="DY120" s="830"/>
      <c r="DZ120" s="831"/>
    </row>
    <row r="121" spans="1:130" s="212" customFormat="1" ht="26.25" customHeight="1" x14ac:dyDescent="0.2">
      <c r="A121" s="807"/>
      <c r="B121" s="808"/>
      <c r="C121" s="850" t="s">
        <v>449</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v>9688</v>
      </c>
      <c r="AB121" s="767"/>
      <c r="AC121" s="767"/>
      <c r="AD121" s="767"/>
      <c r="AE121" s="768"/>
      <c r="AF121" s="769">
        <v>9688</v>
      </c>
      <c r="AG121" s="767"/>
      <c r="AH121" s="767"/>
      <c r="AI121" s="767"/>
      <c r="AJ121" s="768"/>
      <c r="AK121" s="769">
        <v>24469</v>
      </c>
      <c r="AL121" s="767"/>
      <c r="AM121" s="767"/>
      <c r="AN121" s="767"/>
      <c r="AO121" s="768"/>
      <c r="AP121" s="811">
        <v>0.1</v>
      </c>
      <c r="AQ121" s="812"/>
      <c r="AR121" s="812"/>
      <c r="AS121" s="812"/>
      <c r="AT121" s="813"/>
      <c r="AU121" s="870"/>
      <c r="AV121" s="871"/>
      <c r="AW121" s="871"/>
      <c r="AX121" s="871"/>
      <c r="AY121" s="872"/>
      <c r="AZ121" s="802" t="s">
        <v>450</v>
      </c>
      <c r="BA121" s="739"/>
      <c r="BB121" s="739"/>
      <c r="BC121" s="739"/>
      <c r="BD121" s="739"/>
      <c r="BE121" s="739"/>
      <c r="BF121" s="739"/>
      <c r="BG121" s="739"/>
      <c r="BH121" s="739"/>
      <c r="BI121" s="739"/>
      <c r="BJ121" s="739"/>
      <c r="BK121" s="739"/>
      <c r="BL121" s="739"/>
      <c r="BM121" s="739"/>
      <c r="BN121" s="739"/>
      <c r="BO121" s="739"/>
      <c r="BP121" s="740"/>
      <c r="BQ121" s="803">
        <v>4611060</v>
      </c>
      <c r="BR121" s="804"/>
      <c r="BS121" s="804"/>
      <c r="BT121" s="804"/>
      <c r="BU121" s="804"/>
      <c r="BV121" s="804">
        <v>4173297</v>
      </c>
      <c r="BW121" s="804"/>
      <c r="BX121" s="804"/>
      <c r="BY121" s="804"/>
      <c r="BZ121" s="804"/>
      <c r="CA121" s="804">
        <v>3806352</v>
      </c>
      <c r="CB121" s="804"/>
      <c r="CC121" s="804"/>
      <c r="CD121" s="804"/>
      <c r="CE121" s="804"/>
      <c r="CF121" s="862">
        <v>12.3</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v>1435</v>
      </c>
      <c r="DH121" s="804"/>
      <c r="DI121" s="804"/>
      <c r="DJ121" s="804"/>
      <c r="DK121" s="804"/>
      <c r="DL121" s="804">
        <v>1323</v>
      </c>
      <c r="DM121" s="804"/>
      <c r="DN121" s="804"/>
      <c r="DO121" s="804"/>
      <c r="DP121" s="804"/>
      <c r="DQ121" s="804">
        <v>1358</v>
      </c>
      <c r="DR121" s="804"/>
      <c r="DS121" s="804"/>
      <c r="DT121" s="804"/>
      <c r="DU121" s="804"/>
      <c r="DV121" s="781">
        <v>0</v>
      </c>
      <c r="DW121" s="781"/>
      <c r="DX121" s="781"/>
      <c r="DY121" s="781"/>
      <c r="DZ121" s="782"/>
    </row>
    <row r="122" spans="1:130" s="212" customFormat="1" ht="26.25" customHeight="1" x14ac:dyDescent="0.2">
      <c r="A122" s="807"/>
      <c r="B122" s="808"/>
      <c r="C122" s="802" t="s">
        <v>432</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451</v>
      </c>
      <c r="BA122" s="826"/>
      <c r="BB122" s="826"/>
      <c r="BC122" s="826"/>
      <c r="BD122" s="826"/>
      <c r="BE122" s="826"/>
      <c r="BF122" s="826"/>
      <c r="BG122" s="826"/>
      <c r="BH122" s="826"/>
      <c r="BI122" s="826"/>
      <c r="BJ122" s="826"/>
      <c r="BK122" s="826"/>
      <c r="BL122" s="826"/>
      <c r="BM122" s="826"/>
      <c r="BN122" s="826"/>
      <c r="BO122" s="826"/>
      <c r="BP122" s="827"/>
      <c r="BQ122" s="866">
        <v>29443918</v>
      </c>
      <c r="BR122" s="832"/>
      <c r="BS122" s="832"/>
      <c r="BT122" s="832"/>
      <c r="BU122" s="832"/>
      <c r="BV122" s="832">
        <v>27751775</v>
      </c>
      <c r="BW122" s="832"/>
      <c r="BX122" s="832"/>
      <c r="BY122" s="832"/>
      <c r="BZ122" s="832"/>
      <c r="CA122" s="832">
        <v>25969992</v>
      </c>
      <c r="CB122" s="832"/>
      <c r="CC122" s="832"/>
      <c r="CD122" s="832"/>
      <c r="CE122" s="832"/>
      <c r="CF122" s="833">
        <v>84</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438</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452</v>
      </c>
      <c r="BP123" s="865"/>
      <c r="BQ123" s="819">
        <v>52857630</v>
      </c>
      <c r="BR123" s="820"/>
      <c r="BS123" s="820"/>
      <c r="BT123" s="820"/>
      <c r="BU123" s="820"/>
      <c r="BV123" s="820">
        <v>50150575</v>
      </c>
      <c r="BW123" s="820"/>
      <c r="BX123" s="820"/>
      <c r="BY123" s="820"/>
      <c r="BZ123" s="820"/>
      <c r="CA123" s="820">
        <v>46684681</v>
      </c>
      <c r="CB123" s="820"/>
      <c r="CC123" s="820"/>
      <c r="CD123" s="820"/>
      <c r="CE123" s="820"/>
      <c r="CF123" s="735"/>
      <c r="CG123" s="736"/>
      <c r="CH123" s="736"/>
      <c r="CI123" s="736"/>
      <c r="CJ123" s="821"/>
      <c r="CK123" s="856"/>
      <c r="CL123" s="842"/>
      <c r="CM123" s="842"/>
      <c r="CN123" s="842"/>
      <c r="CO123" s="843"/>
      <c r="CP123" s="822" t="s">
        <v>392</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441</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v>362</v>
      </c>
      <c r="AB124" s="767"/>
      <c r="AC124" s="767"/>
      <c r="AD124" s="767"/>
      <c r="AE124" s="768"/>
      <c r="AF124" s="769">
        <v>373</v>
      </c>
      <c r="AG124" s="767"/>
      <c r="AH124" s="767"/>
      <c r="AI124" s="767"/>
      <c r="AJ124" s="768"/>
      <c r="AK124" s="769" t="s">
        <v>122</v>
      </c>
      <c r="AL124" s="767"/>
      <c r="AM124" s="767"/>
      <c r="AN124" s="767"/>
      <c r="AO124" s="768"/>
      <c r="AP124" s="811" t="s">
        <v>122</v>
      </c>
      <c r="AQ124" s="812"/>
      <c r="AR124" s="812"/>
      <c r="AS124" s="812"/>
      <c r="AT124" s="813"/>
      <c r="AU124" s="814" t="s">
        <v>453</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454</v>
      </c>
      <c r="CQ124" s="823"/>
      <c r="CR124" s="823"/>
      <c r="CS124" s="823"/>
      <c r="CT124" s="823"/>
      <c r="CU124" s="823"/>
      <c r="CV124" s="823"/>
      <c r="CW124" s="823"/>
      <c r="CX124" s="823"/>
      <c r="CY124" s="823"/>
      <c r="CZ124" s="823"/>
      <c r="DA124" s="823"/>
      <c r="DB124" s="823"/>
      <c r="DC124" s="823"/>
      <c r="DD124" s="823"/>
      <c r="DE124" s="823"/>
      <c r="DF124" s="824"/>
      <c r="DG124" s="750">
        <v>3231</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443</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455</v>
      </c>
      <c r="CL125" s="839"/>
      <c r="CM125" s="839"/>
      <c r="CN125" s="839"/>
      <c r="CO125" s="840"/>
      <c r="CP125" s="847" t="s">
        <v>456</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445</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457</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458</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459</v>
      </c>
      <c r="AY127" s="799"/>
      <c r="AZ127" s="799"/>
      <c r="BA127" s="799"/>
      <c r="BB127" s="799"/>
      <c r="BC127" s="799"/>
      <c r="BD127" s="799"/>
      <c r="BE127" s="800"/>
      <c r="BF127" s="798" t="s">
        <v>460</v>
      </c>
      <c r="BG127" s="799"/>
      <c r="BH127" s="799"/>
      <c r="BI127" s="799"/>
      <c r="BJ127" s="799"/>
      <c r="BK127" s="799"/>
      <c r="BL127" s="800"/>
      <c r="BM127" s="798" t="s">
        <v>461</v>
      </c>
      <c r="BN127" s="799"/>
      <c r="BO127" s="799"/>
      <c r="BP127" s="799"/>
      <c r="BQ127" s="799"/>
      <c r="BR127" s="799"/>
      <c r="BS127" s="800"/>
      <c r="BT127" s="798" t="s">
        <v>462</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463</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464</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465</v>
      </c>
      <c r="X128" s="785"/>
      <c r="Y128" s="785"/>
      <c r="Z128" s="786"/>
      <c r="AA128" s="787">
        <v>379609</v>
      </c>
      <c r="AB128" s="788"/>
      <c r="AC128" s="788"/>
      <c r="AD128" s="788"/>
      <c r="AE128" s="789"/>
      <c r="AF128" s="790">
        <v>505768</v>
      </c>
      <c r="AG128" s="788"/>
      <c r="AH128" s="788"/>
      <c r="AI128" s="788"/>
      <c r="AJ128" s="789"/>
      <c r="AK128" s="790">
        <v>547732</v>
      </c>
      <c r="AL128" s="788"/>
      <c r="AM128" s="788"/>
      <c r="AN128" s="788"/>
      <c r="AO128" s="789"/>
      <c r="AP128" s="791"/>
      <c r="AQ128" s="792"/>
      <c r="AR128" s="792"/>
      <c r="AS128" s="792"/>
      <c r="AT128" s="793"/>
      <c r="AU128" s="214"/>
      <c r="AV128" s="214"/>
      <c r="AW128" s="214"/>
      <c r="AX128" s="794" t="s">
        <v>466</v>
      </c>
      <c r="AY128" s="795"/>
      <c r="AZ128" s="795"/>
      <c r="BA128" s="795"/>
      <c r="BB128" s="795"/>
      <c r="BC128" s="795"/>
      <c r="BD128" s="795"/>
      <c r="BE128" s="796"/>
      <c r="BF128" s="773" t="s">
        <v>122</v>
      </c>
      <c r="BG128" s="774"/>
      <c r="BH128" s="774"/>
      <c r="BI128" s="774"/>
      <c r="BJ128" s="774"/>
      <c r="BK128" s="774"/>
      <c r="BL128" s="797"/>
      <c r="BM128" s="773">
        <v>11.67</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467</v>
      </c>
      <c r="CQ128" s="717"/>
      <c r="CR128" s="717"/>
      <c r="CS128" s="717"/>
      <c r="CT128" s="717"/>
      <c r="CU128" s="717"/>
      <c r="CV128" s="717"/>
      <c r="CW128" s="717"/>
      <c r="CX128" s="717"/>
      <c r="CY128" s="717"/>
      <c r="CZ128" s="717"/>
      <c r="DA128" s="717"/>
      <c r="DB128" s="717"/>
      <c r="DC128" s="717"/>
      <c r="DD128" s="717"/>
      <c r="DE128" s="717"/>
      <c r="DF128" s="718"/>
      <c r="DG128" s="777">
        <v>1522</v>
      </c>
      <c r="DH128" s="778"/>
      <c r="DI128" s="778"/>
      <c r="DJ128" s="778"/>
      <c r="DK128" s="778"/>
      <c r="DL128" s="778">
        <v>788</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468</v>
      </c>
      <c r="X129" s="764"/>
      <c r="Y129" s="764"/>
      <c r="Z129" s="765"/>
      <c r="AA129" s="766">
        <v>31786985</v>
      </c>
      <c r="AB129" s="767"/>
      <c r="AC129" s="767"/>
      <c r="AD129" s="767"/>
      <c r="AE129" s="768"/>
      <c r="AF129" s="769">
        <v>32596211</v>
      </c>
      <c r="AG129" s="767"/>
      <c r="AH129" s="767"/>
      <c r="AI129" s="767"/>
      <c r="AJ129" s="768"/>
      <c r="AK129" s="769">
        <v>33357339</v>
      </c>
      <c r="AL129" s="767"/>
      <c r="AM129" s="767"/>
      <c r="AN129" s="767"/>
      <c r="AO129" s="768"/>
      <c r="AP129" s="770"/>
      <c r="AQ129" s="771"/>
      <c r="AR129" s="771"/>
      <c r="AS129" s="771"/>
      <c r="AT129" s="772"/>
      <c r="AU129" s="215"/>
      <c r="AV129" s="215"/>
      <c r="AW129" s="215"/>
      <c r="AX129" s="738" t="s">
        <v>469</v>
      </c>
      <c r="AY129" s="739"/>
      <c r="AZ129" s="739"/>
      <c r="BA129" s="739"/>
      <c r="BB129" s="739"/>
      <c r="BC129" s="739"/>
      <c r="BD129" s="739"/>
      <c r="BE129" s="740"/>
      <c r="BF129" s="757" t="s">
        <v>122</v>
      </c>
      <c r="BG129" s="758"/>
      <c r="BH129" s="758"/>
      <c r="BI129" s="758"/>
      <c r="BJ129" s="758"/>
      <c r="BK129" s="758"/>
      <c r="BL129" s="759"/>
      <c r="BM129" s="757">
        <v>16.670000000000002</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470</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471</v>
      </c>
      <c r="X130" s="764"/>
      <c r="Y130" s="764"/>
      <c r="Z130" s="765"/>
      <c r="AA130" s="766">
        <v>2674610</v>
      </c>
      <c r="AB130" s="767"/>
      <c r="AC130" s="767"/>
      <c r="AD130" s="767"/>
      <c r="AE130" s="768"/>
      <c r="AF130" s="769">
        <v>2605456</v>
      </c>
      <c r="AG130" s="767"/>
      <c r="AH130" s="767"/>
      <c r="AI130" s="767"/>
      <c r="AJ130" s="768"/>
      <c r="AK130" s="769">
        <v>2456620</v>
      </c>
      <c r="AL130" s="767"/>
      <c r="AM130" s="767"/>
      <c r="AN130" s="767"/>
      <c r="AO130" s="768"/>
      <c r="AP130" s="770"/>
      <c r="AQ130" s="771"/>
      <c r="AR130" s="771"/>
      <c r="AS130" s="771"/>
      <c r="AT130" s="772"/>
      <c r="AU130" s="215"/>
      <c r="AV130" s="215"/>
      <c r="AW130" s="215"/>
      <c r="AX130" s="738" t="s">
        <v>472</v>
      </c>
      <c r="AY130" s="739"/>
      <c r="AZ130" s="739"/>
      <c r="BA130" s="739"/>
      <c r="BB130" s="739"/>
      <c r="BC130" s="739"/>
      <c r="BD130" s="739"/>
      <c r="BE130" s="740"/>
      <c r="BF130" s="741">
        <v>2.2000000000000002</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473</v>
      </c>
      <c r="X131" s="748"/>
      <c r="Y131" s="748"/>
      <c r="Z131" s="749"/>
      <c r="AA131" s="750">
        <v>29112375</v>
      </c>
      <c r="AB131" s="751"/>
      <c r="AC131" s="751"/>
      <c r="AD131" s="751"/>
      <c r="AE131" s="752"/>
      <c r="AF131" s="753">
        <v>29990755</v>
      </c>
      <c r="AG131" s="751"/>
      <c r="AH131" s="751"/>
      <c r="AI131" s="751"/>
      <c r="AJ131" s="752"/>
      <c r="AK131" s="753">
        <v>30900719</v>
      </c>
      <c r="AL131" s="751"/>
      <c r="AM131" s="751"/>
      <c r="AN131" s="751"/>
      <c r="AO131" s="752"/>
      <c r="AP131" s="754"/>
      <c r="AQ131" s="755"/>
      <c r="AR131" s="755"/>
      <c r="AS131" s="755"/>
      <c r="AT131" s="756"/>
      <c r="AU131" s="215"/>
      <c r="AV131" s="215"/>
      <c r="AW131" s="215"/>
      <c r="AX131" s="716" t="s">
        <v>474</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475</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476</v>
      </c>
      <c r="W132" s="729"/>
      <c r="X132" s="729"/>
      <c r="Y132" s="729"/>
      <c r="Z132" s="730"/>
      <c r="AA132" s="731">
        <v>1.9665668350000001</v>
      </c>
      <c r="AB132" s="732"/>
      <c r="AC132" s="732"/>
      <c r="AD132" s="732"/>
      <c r="AE132" s="733"/>
      <c r="AF132" s="734">
        <v>2.1117916430000001</v>
      </c>
      <c r="AG132" s="732"/>
      <c r="AH132" s="732"/>
      <c r="AI132" s="732"/>
      <c r="AJ132" s="733"/>
      <c r="AK132" s="734">
        <v>2.6968182669999998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477</v>
      </c>
      <c r="W133" s="708"/>
      <c r="X133" s="708"/>
      <c r="Y133" s="708"/>
      <c r="Z133" s="709"/>
      <c r="AA133" s="710">
        <v>1.6</v>
      </c>
      <c r="AB133" s="711"/>
      <c r="AC133" s="711"/>
      <c r="AD133" s="711"/>
      <c r="AE133" s="712"/>
      <c r="AF133" s="710">
        <v>1.7</v>
      </c>
      <c r="AG133" s="711"/>
      <c r="AH133" s="711"/>
      <c r="AI133" s="711"/>
      <c r="AJ133" s="712"/>
      <c r="AK133" s="710">
        <v>2.2000000000000002</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TNoZD0vtpZg3ugr/1XjnMNIl8FLbISbs1maVLqu1MdDGZJUnH/Xh5f5qsKWZC2vgDxe2Pcu+7l88mL5+oOzItQ==" saltValue="VB/no5WIosxPthhHaPFEJ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478</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nb+PL+Ut2LwJ2WW+rsXSaup8djiHLt8pir2lbx3Ua6TBM5YfXra3CGWJfNpP3AuKhSirykbtmGroBMXsVz588w==" saltValue="Jukwau0ksFE73Vlt6Hn8F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Lg7akMOzpJ9MqLxrUtuBeA+ZHcjRWzwQ9yazh3BIlYxuuLo+15sgMNkbExX8eiKf3fBrKgIOyqbeRwlKnTm36w==" saltValue="x+m4eaHr5ByZR8lFeZHrI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480</v>
      </c>
      <c r="AL6" s="248"/>
      <c r="AM6" s="248"/>
      <c r="AN6" s="248"/>
    </row>
    <row r="7" spans="1:46" ht="13.5" customHeight="1" x14ac:dyDescent="0.2">
      <c r="A7" s="247"/>
      <c r="AK7" s="250"/>
      <c r="AL7" s="251"/>
      <c r="AM7" s="251"/>
      <c r="AN7" s="252"/>
      <c r="AO7" s="1105" t="s">
        <v>481</v>
      </c>
      <c r="AP7" s="253"/>
      <c r="AQ7" s="254" t="s">
        <v>482</v>
      </c>
      <c r="AR7" s="255"/>
    </row>
    <row r="8" spans="1:46" ht="13.2" x14ac:dyDescent="0.2">
      <c r="A8" s="247"/>
      <c r="AK8" s="256"/>
      <c r="AL8" s="257"/>
      <c r="AM8" s="257"/>
      <c r="AN8" s="258"/>
      <c r="AO8" s="1106"/>
      <c r="AP8" s="259" t="s">
        <v>483</v>
      </c>
      <c r="AQ8" s="260" t="s">
        <v>484</v>
      </c>
      <c r="AR8" s="261" t="s">
        <v>485</v>
      </c>
    </row>
    <row r="9" spans="1:46" ht="13.2" x14ac:dyDescent="0.2">
      <c r="A9" s="247"/>
      <c r="AK9" s="1117" t="s">
        <v>486</v>
      </c>
      <c r="AL9" s="1118"/>
      <c r="AM9" s="1118"/>
      <c r="AN9" s="1119"/>
      <c r="AO9" s="262">
        <v>9854331</v>
      </c>
      <c r="AP9" s="262">
        <v>58136</v>
      </c>
      <c r="AQ9" s="263">
        <v>66742</v>
      </c>
      <c r="AR9" s="264">
        <v>-12.9</v>
      </c>
    </row>
    <row r="10" spans="1:46" ht="13.5" customHeight="1" x14ac:dyDescent="0.2">
      <c r="A10" s="247"/>
      <c r="AK10" s="1117" t="s">
        <v>487</v>
      </c>
      <c r="AL10" s="1118"/>
      <c r="AM10" s="1118"/>
      <c r="AN10" s="1119"/>
      <c r="AO10" s="265">
        <v>2487183</v>
      </c>
      <c r="AP10" s="265">
        <v>14673</v>
      </c>
      <c r="AQ10" s="266">
        <v>1287</v>
      </c>
      <c r="AR10" s="267">
        <v>1040.0999999999999</v>
      </c>
    </row>
    <row r="11" spans="1:46" ht="13.5" customHeight="1" x14ac:dyDescent="0.2">
      <c r="A11" s="247"/>
      <c r="AK11" s="1117" t="s">
        <v>488</v>
      </c>
      <c r="AL11" s="1118"/>
      <c r="AM11" s="1118"/>
      <c r="AN11" s="1119"/>
      <c r="AO11" s="265">
        <v>3852</v>
      </c>
      <c r="AP11" s="265">
        <v>23</v>
      </c>
      <c r="AQ11" s="266">
        <v>1074</v>
      </c>
      <c r="AR11" s="267">
        <v>-97.9</v>
      </c>
    </row>
    <row r="12" spans="1:46" ht="13.5" customHeight="1" x14ac:dyDescent="0.2">
      <c r="A12" s="247"/>
      <c r="AK12" s="1117" t="s">
        <v>489</v>
      </c>
      <c r="AL12" s="1118"/>
      <c r="AM12" s="1118"/>
      <c r="AN12" s="1119"/>
      <c r="AO12" s="265" t="s">
        <v>490</v>
      </c>
      <c r="AP12" s="265" t="s">
        <v>490</v>
      </c>
      <c r="AQ12" s="266">
        <v>41</v>
      </c>
      <c r="AR12" s="267" t="s">
        <v>490</v>
      </c>
    </row>
    <row r="13" spans="1:46" ht="13.5" customHeight="1" x14ac:dyDescent="0.2">
      <c r="A13" s="247"/>
      <c r="AK13" s="1117" t="s">
        <v>491</v>
      </c>
      <c r="AL13" s="1118"/>
      <c r="AM13" s="1118"/>
      <c r="AN13" s="1119"/>
      <c r="AO13" s="265">
        <v>500827</v>
      </c>
      <c r="AP13" s="265">
        <v>2955</v>
      </c>
      <c r="AQ13" s="266">
        <v>2303</v>
      </c>
      <c r="AR13" s="267">
        <v>28.3</v>
      </c>
    </row>
    <row r="14" spans="1:46" ht="13.5" customHeight="1" x14ac:dyDescent="0.2">
      <c r="A14" s="247"/>
      <c r="AK14" s="1117" t="s">
        <v>492</v>
      </c>
      <c r="AL14" s="1118"/>
      <c r="AM14" s="1118"/>
      <c r="AN14" s="1119"/>
      <c r="AO14" s="265">
        <v>100722</v>
      </c>
      <c r="AP14" s="265">
        <v>594</v>
      </c>
      <c r="AQ14" s="266">
        <v>1496</v>
      </c>
      <c r="AR14" s="267">
        <v>-60.3</v>
      </c>
    </row>
    <row r="15" spans="1:46" ht="13.5" customHeight="1" x14ac:dyDescent="0.2">
      <c r="A15" s="247"/>
      <c r="AK15" s="1120" t="s">
        <v>493</v>
      </c>
      <c r="AL15" s="1121"/>
      <c r="AM15" s="1121"/>
      <c r="AN15" s="1122"/>
      <c r="AO15" s="265">
        <v>-501846</v>
      </c>
      <c r="AP15" s="265">
        <v>-2961</v>
      </c>
      <c r="AQ15" s="266">
        <v>-3858</v>
      </c>
      <c r="AR15" s="267">
        <v>-23.3</v>
      </c>
    </row>
    <row r="16" spans="1:46" ht="13.2" x14ac:dyDescent="0.2">
      <c r="A16" s="247"/>
      <c r="AK16" s="1120" t="s">
        <v>177</v>
      </c>
      <c r="AL16" s="1121"/>
      <c r="AM16" s="1121"/>
      <c r="AN16" s="1122"/>
      <c r="AO16" s="265">
        <v>12445069</v>
      </c>
      <c r="AP16" s="265">
        <v>73420</v>
      </c>
      <c r="AQ16" s="266">
        <v>69084</v>
      </c>
      <c r="AR16" s="267">
        <v>6.3</v>
      </c>
    </row>
    <row r="17" spans="1:46" ht="13.2" x14ac:dyDescent="0.2">
      <c r="A17" s="247"/>
    </row>
    <row r="18" spans="1:46" ht="13.2" x14ac:dyDescent="0.2">
      <c r="A18" s="247"/>
      <c r="AQ18" s="268"/>
      <c r="AR18" s="268"/>
    </row>
    <row r="19" spans="1:46" ht="13.2" x14ac:dyDescent="0.2">
      <c r="A19" s="247"/>
      <c r="AK19" s="243" t="s">
        <v>494</v>
      </c>
    </row>
    <row r="20" spans="1:46" ht="13.2" x14ac:dyDescent="0.2">
      <c r="A20" s="247"/>
      <c r="AK20" s="269"/>
      <c r="AL20" s="270"/>
      <c r="AM20" s="270"/>
      <c r="AN20" s="271"/>
      <c r="AO20" s="272" t="s">
        <v>495</v>
      </c>
      <c r="AP20" s="273" t="s">
        <v>496</v>
      </c>
      <c r="AQ20" s="274" t="s">
        <v>497</v>
      </c>
      <c r="AR20" s="275"/>
    </row>
    <row r="21" spans="1:46" s="248" customFormat="1" ht="13.2" x14ac:dyDescent="0.2">
      <c r="A21" s="276"/>
      <c r="AK21" s="1123" t="s">
        <v>498</v>
      </c>
      <c r="AL21" s="1124"/>
      <c r="AM21" s="1124"/>
      <c r="AN21" s="1125"/>
      <c r="AO21" s="277">
        <v>5.34</v>
      </c>
      <c r="AP21" s="278">
        <v>6.14</v>
      </c>
      <c r="AQ21" s="279">
        <v>-0.8</v>
      </c>
      <c r="AS21" s="280"/>
      <c r="AT21" s="276"/>
    </row>
    <row r="22" spans="1:46" s="248" customFormat="1" ht="13.2" x14ac:dyDescent="0.2">
      <c r="A22" s="276"/>
      <c r="AK22" s="1123" t="s">
        <v>499</v>
      </c>
      <c r="AL22" s="1124"/>
      <c r="AM22" s="1124"/>
      <c r="AN22" s="1125"/>
      <c r="AO22" s="281">
        <v>98.2</v>
      </c>
      <c r="AP22" s="282">
        <v>99.7</v>
      </c>
      <c r="AQ22" s="283">
        <v>-1.5</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500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502</v>
      </c>
      <c r="AL29" s="248"/>
      <c r="AM29" s="248"/>
      <c r="AN29" s="248"/>
      <c r="AS29" s="290"/>
    </row>
    <row r="30" spans="1:46" ht="13.5" customHeight="1" x14ac:dyDescent="0.2">
      <c r="A30" s="247"/>
      <c r="AK30" s="250"/>
      <c r="AL30" s="251"/>
      <c r="AM30" s="251"/>
      <c r="AN30" s="252"/>
      <c r="AO30" s="1105" t="s">
        <v>481</v>
      </c>
      <c r="AP30" s="253"/>
      <c r="AQ30" s="254" t="s">
        <v>482</v>
      </c>
      <c r="AR30" s="255"/>
    </row>
    <row r="31" spans="1:46" ht="13.2" x14ac:dyDescent="0.2">
      <c r="A31" s="247"/>
      <c r="AK31" s="256"/>
      <c r="AL31" s="257"/>
      <c r="AM31" s="257"/>
      <c r="AN31" s="258"/>
      <c r="AO31" s="1106"/>
      <c r="AP31" s="259" t="s">
        <v>483</v>
      </c>
      <c r="AQ31" s="260" t="s">
        <v>484</v>
      </c>
      <c r="AR31" s="261" t="s">
        <v>485</v>
      </c>
    </row>
    <row r="32" spans="1:46" ht="27" customHeight="1" x14ac:dyDescent="0.2">
      <c r="A32" s="247"/>
      <c r="AK32" s="1107" t="s">
        <v>503</v>
      </c>
      <c r="AL32" s="1108"/>
      <c r="AM32" s="1108"/>
      <c r="AN32" s="1109"/>
      <c r="AO32" s="291">
        <v>3265722</v>
      </c>
      <c r="AP32" s="291">
        <v>19266</v>
      </c>
      <c r="AQ32" s="292">
        <v>26372</v>
      </c>
      <c r="AR32" s="293">
        <v>-26.9</v>
      </c>
    </row>
    <row r="33" spans="1:46" ht="13.5" customHeight="1" x14ac:dyDescent="0.2">
      <c r="A33" s="247"/>
      <c r="AK33" s="1107" t="s">
        <v>504</v>
      </c>
      <c r="AL33" s="1108"/>
      <c r="AM33" s="1108"/>
      <c r="AN33" s="1109"/>
      <c r="AO33" s="291" t="s">
        <v>490</v>
      </c>
      <c r="AP33" s="291" t="s">
        <v>490</v>
      </c>
      <c r="AQ33" s="292">
        <v>3</v>
      </c>
      <c r="AR33" s="293" t="s">
        <v>490</v>
      </c>
    </row>
    <row r="34" spans="1:46" ht="27" customHeight="1" x14ac:dyDescent="0.2">
      <c r="A34" s="247"/>
      <c r="AK34" s="1107" t="s">
        <v>505</v>
      </c>
      <c r="AL34" s="1108"/>
      <c r="AM34" s="1108"/>
      <c r="AN34" s="1109"/>
      <c r="AO34" s="291" t="s">
        <v>490</v>
      </c>
      <c r="AP34" s="291" t="s">
        <v>490</v>
      </c>
      <c r="AQ34" s="292">
        <v>27</v>
      </c>
      <c r="AR34" s="293" t="s">
        <v>490</v>
      </c>
    </row>
    <row r="35" spans="1:46" ht="27" customHeight="1" x14ac:dyDescent="0.2">
      <c r="A35" s="247"/>
      <c r="AK35" s="1107" t="s">
        <v>506</v>
      </c>
      <c r="AL35" s="1108"/>
      <c r="AM35" s="1108"/>
      <c r="AN35" s="1109"/>
      <c r="AO35" s="291">
        <v>82015</v>
      </c>
      <c r="AP35" s="291">
        <v>484</v>
      </c>
      <c r="AQ35" s="292">
        <v>5235</v>
      </c>
      <c r="AR35" s="293">
        <v>-90.8</v>
      </c>
    </row>
    <row r="36" spans="1:46" ht="27" customHeight="1" x14ac:dyDescent="0.2">
      <c r="A36" s="247"/>
      <c r="AK36" s="1107" t="s">
        <v>507</v>
      </c>
      <c r="AL36" s="1108"/>
      <c r="AM36" s="1108"/>
      <c r="AN36" s="1109"/>
      <c r="AO36" s="291">
        <v>401081</v>
      </c>
      <c r="AP36" s="291">
        <v>2366</v>
      </c>
      <c r="AQ36" s="292">
        <v>476</v>
      </c>
      <c r="AR36" s="293">
        <v>397.1</v>
      </c>
    </row>
    <row r="37" spans="1:46" ht="13.5" customHeight="1" x14ac:dyDescent="0.2">
      <c r="A37" s="247"/>
      <c r="AK37" s="1107" t="s">
        <v>508</v>
      </c>
      <c r="AL37" s="1108"/>
      <c r="AM37" s="1108"/>
      <c r="AN37" s="1109"/>
      <c r="AO37" s="291">
        <v>88870</v>
      </c>
      <c r="AP37" s="291">
        <v>524</v>
      </c>
      <c r="AQ37" s="292">
        <v>969</v>
      </c>
      <c r="AR37" s="293">
        <v>-45.9</v>
      </c>
    </row>
    <row r="38" spans="1:46" ht="27" customHeight="1" x14ac:dyDescent="0.2">
      <c r="A38" s="247"/>
      <c r="AK38" s="1110" t="s">
        <v>509</v>
      </c>
      <c r="AL38" s="1111"/>
      <c r="AM38" s="1111"/>
      <c r="AN38" s="1112"/>
      <c r="AO38" s="294" t="s">
        <v>490</v>
      </c>
      <c r="AP38" s="294" t="s">
        <v>490</v>
      </c>
      <c r="AQ38" s="295" t="s">
        <v>490</v>
      </c>
      <c r="AR38" s="283" t="s">
        <v>490</v>
      </c>
      <c r="AS38" s="290"/>
    </row>
    <row r="39" spans="1:46" ht="13.2" x14ac:dyDescent="0.2">
      <c r="A39" s="247"/>
      <c r="AK39" s="1110" t="s">
        <v>510</v>
      </c>
      <c r="AL39" s="1111"/>
      <c r="AM39" s="1111"/>
      <c r="AN39" s="1112"/>
      <c r="AO39" s="291">
        <v>-547732</v>
      </c>
      <c r="AP39" s="291">
        <v>-3231</v>
      </c>
      <c r="AQ39" s="292">
        <v>-7307</v>
      </c>
      <c r="AR39" s="293">
        <v>-55.8</v>
      </c>
      <c r="AS39" s="290"/>
    </row>
    <row r="40" spans="1:46" ht="27" customHeight="1" x14ac:dyDescent="0.2">
      <c r="A40" s="247"/>
      <c r="AK40" s="1107" t="s">
        <v>511</v>
      </c>
      <c r="AL40" s="1108"/>
      <c r="AM40" s="1108"/>
      <c r="AN40" s="1109"/>
      <c r="AO40" s="291">
        <v>-2456620</v>
      </c>
      <c r="AP40" s="291">
        <v>-14493</v>
      </c>
      <c r="AQ40" s="292">
        <v>-17667</v>
      </c>
      <c r="AR40" s="293">
        <v>-18</v>
      </c>
      <c r="AS40" s="290"/>
    </row>
    <row r="41" spans="1:46" ht="13.2" x14ac:dyDescent="0.2">
      <c r="A41" s="247"/>
      <c r="AK41" s="1113" t="s">
        <v>287</v>
      </c>
      <c r="AL41" s="1114"/>
      <c r="AM41" s="1114"/>
      <c r="AN41" s="1115"/>
      <c r="AO41" s="291">
        <v>833336</v>
      </c>
      <c r="AP41" s="291">
        <v>4916</v>
      </c>
      <c r="AQ41" s="292">
        <v>8108</v>
      </c>
      <c r="AR41" s="293">
        <v>-39.4</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512</v>
      </c>
    </row>
    <row r="48" spans="1:46" ht="13.2" x14ac:dyDescent="0.2">
      <c r="A48" s="247"/>
      <c r="AK48" s="301" t="s">
        <v>513</v>
      </c>
      <c r="AL48" s="301"/>
      <c r="AM48" s="301"/>
      <c r="AN48" s="301"/>
      <c r="AO48" s="301"/>
      <c r="AP48" s="301"/>
      <c r="AQ48" s="302"/>
      <c r="AR48" s="301"/>
    </row>
    <row r="49" spans="1:44" ht="13.5" customHeight="1" x14ac:dyDescent="0.2">
      <c r="A49" s="247"/>
      <c r="AK49" s="303"/>
      <c r="AL49" s="304"/>
      <c r="AM49" s="1100" t="s">
        <v>481</v>
      </c>
      <c r="AN49" s="1102" t="s">
        <v>514</v>
      </c>
      <c r="AO49" s="1103"/>
      <c r="AP49" s="1103"/>
      <c r="AQ49" s="1103"/>
      <c r="AR49" s="1104"/>
    </row>
    <row r="50" spans="1:44" ht="13.2" x14ac:dyDescent="0.2">
      <c r="A50" s="247"/>
      <c r="AK50" s="305"/>
      <c r="AL50" s="306"/>
      <c r="AM50" s="1101"/>
      <c r="AN50" s="307" t="s">
        <v>515</v>
      </c>
      <c r="AO50" s="308" t="s">
        <v>516</v>
      </c>
      <c r="AP50" s="309" t="s">
        <v>517</v>
      </c>
      <c r="AQ50" s="310" t="s">
        <v>518</v>
      </c>
      <c r="AR50" s="311" t="s">
        <v>519</v>
      </c>
    </row>
    <row r="51" spans="1:44" ht="13.2" x14ac:dyDescent="0.2">
      <c r="A51" s="247"/>
      <c r="AK51" s="303" t="s">
        <v>520</v>
      </c>
      <c r="AL51" s="304"/>
      <c r="AM51" s="312">
        <v>3252828</v>
      </c>
      <c r="AN51" s="313">
        <v>18735</v>
      </c>
      <c r="AO51" s="314">
        <v>-36.1</v>
      </c>
      <c r="AP51" s="315">
        <v>39221</v>
      </c>
      <c r="AQ51" s="316">
        <v>4.2</v>
      </c>
      <c r="AR51" s="317">
        <v>-40.299999999999997</v>
      </c>
    </row>
    <row r="52" spans="1:44" ht="13.2" x14ac:dyDescent="0.2">
      <c r="A52" s="247"/>
      <c r="AK52" s="318"/>
      <c r="AL52" s="319" t="s">
        <v>521</v>
      </c>
      <c r="AM52" s="320">
        <v>1286487</v>
      </c>
      <c r="AN52" s="321">
        <v>7410</v>
      </c>
      <c r="AO52" s="322">
        <v>-56.6</v>
      </c>
      <c r="AP52" s="323">
        <v>24821</v>
      </c>
      <c r="AQ52" s="324">
        <v>-0.5</v>
      </c>
      <c r="AR52" s="325">
        <v>-56.1</v>
      </c>
    </row>
    <row r="53" spans="1:44" ht="13.2" x14ac:dyDescent="0.2">
      <c r="A53" s="247"/>
      <c r="AK53" s="303" t="s">
        <v>522</v>
      </c>
      <c r="AL53" s="304"/>
      <c r="AM53" s="312">
        <v>2575662</v>
      </c>
      <c r="AN53" s="313">
        <v>14955</v>
      </c>
      <c r="AO53" s="314">
        <v>-20.2</v>
      </c>
      <c r="AP53" s="315">
        <v>38566</v>
      </c>
      <c r="AQ53" s="316">
        <v>-1.7</v>
      </c>
      <c r="AR53" s="317">
        <v>-18.5</v>
      </c>
    </row>
    <row r="54" spans="1:44" ht="13.2" x14ac:dyDescent="0.2">
      <c r="A54" s="247"/>
      <c r="AK54" s="318"/>
      <c r="AL54" s="319" t="s">
        <v>521</v>
      </c>
      <c r="AM54" s="320">
        <v>782570</v>
      </c>
      <c r="AN54" s="321">
        <v>4544</v>
      </c>
      <c r="AO54" s="322">
        <v>-38.700000000000003</v>
      </c>
      <c r="AP54" s="323">
        <v>24059</v>
      </c>
      <c r="AQ54" s="324">
        <v>-3.1</v>
      </c>
      <c r="AR54" s="325">
        <v>-35.6</v>
      </c>
    </row>
    <row r="55" spans="1:44" ht="13.2" x14ac:dyDescent="0.2">
      <c r="A55" s="247"/>
      <c r="AK55" s="303" t="s">
        <v>523</v>
      </c>
      <c r="AL55" s="304"/>
      <c r="AM55" s="312">
        <v>3946517</v>
      </c>
      <c r="AN55" s="313">
        <v>23017</v>
      </c>
      <c r="AO55" s="314">
        <v>53.9</v>
      </c>
      <c r="AP55" s="315">
        <v>35156</v>
      </c>
      <c r="AQ55" s="316">
        <v>-8.8000000000000007</v>
      </c>
      <c r="AR55" s="317">
        <v>62.7</v>
      </c>
    </row>
    <row r="56" spans="1:44" ht="13.2" x14ac:dyDescent="0.2">
      <c r="A56" s="247"/>
      <c r="AK56" s="318"/>
      <c r="AL56" s="319" t="s">
        <v>521</v>
      </c>
      <c r="AM56" s="320">
        <v>2434252</v>
      </c>
      <c r="AN56" s="321">
        <v>14197</v>
      </c>
      <c r="AO56" s="322">
        <v>212.4</v>
      </c>
      <c r="AP56" s="323">
        <v>22430</v>
      </c>
      <c r="AQ56" s="324">
        <v>-6.8</v>
      </c>
      <c r="AR56" s="325">
        <v>219.2</v>
      </c>
    </row>
    <row r="57" spans="1:44" ht="13.2" x14ac:dyDescent="0.2">
      <c r="A57" s="247"/>
      <c r="AK57" s="303" t="s">
        <v>524</v>
      </c>
      <c r="AL57" s="304"/>
      <c r="AM57" s="312">
        <v>2935068</v>
      </c>
      <c r="AN57" s="313">
        <v>17224</v>
      </c>
      <c r="AO57" s="314">
        <v>-25.2</v>
      </c>
      <c r="AP57" s="315">
        <v>37029</v>
      </c>
      <c r="AQ57" s="316">
        <v>5.3</v>
      </c>
      <c r="AR57" s="317">
        <v>-30.5</v>
      </c>
    </row>
    <row r="58" spans="1:44" ht="13.2" x14ac:dyDescent="0.2">
      <c r="A58" s="247"/>
      <c r="AK58" s="318"/>
      <c r="AL58" s="319" t="s">
        <v>521</v>
      </c>
      <c r="AM58" s="320">
        <v>1708089</v>
      </c>
      <c r="AN58" s="321">
        <v>10024</v>
      </c>
      <c r="AO58" s="322">
        <v>-29.4</v>
      </c>
      <c r="AP58" s="323">
        <v>23232</v>
      </c>
      <c r="AQ58" s="324">
        <v>3.6</v>
      </c>
      <c r="AR58" s="325">
        <v>-33</v>
      </c>
    </row>
    <row r="59" spans="1:44" ht="13.2" x14ac:dyDescent="0.2">
      <c r="A59" s="247"/>
      <c r="AK59" s="303" t="s">
        <v>525</v>
      </c>
      <c r="AL59" s="304"/>
      <c r="AM59" s="312">
        <v>3514478</v>
      </c>
      <c r="AN59" s="313">
        <v>20734</v>
      </c>
      <c r="AO59" s="314">
        <v>20.399999999999999</v>
      </c>
      <c r="AP59" s="315">
        <v>44805</v>
      </c>
      <c r="AQ59" s="316">
        <v>21</v>
      </c>
      <c r="AR59" s="317">
        <v>-0.6</v>
      </c>
    </row>
    <row r="60" spans="1:44" ht="13.2" x14ac:dyDescent="0.2">
      <c r="A60" s="247"/>
      <c r="AK60" s="318"/>
      <c r="AL60" s="319" t="s">
        <v>521</v>
      </c>
      <c r="AM60" s="320">
        <v>1964435</v>
      </c>
      <c r="AN60" s="321">
        <v>11589</v>
      </c>
      <c r="AO60" s="322">
        <v>15.6</v>
      </c>
      <c r="AP60" s="323">
        <v>29857</v>
      </c>
      <c r="AQ60" s="324">
        <v>28.5</v>
      </c>
      <c r="AR60" s="325">
        <v>-12.9</v>
      </c>
    </row>
    <row r="61" spans="1:44" ht="13.2" x14ac:dyDescent="0.2">
      <c r="A61" s="247"/>
      <c r="AK61" s="303" t="s">
        <v>526</v>
      </c>
      <c r="AL61" s="326"/>
      <c r="AM61" s="312">
        <v>3244911</v>
      </c>
      <c r="AN61" s="313">
        <v>18933</v>
      </c>
      <c r="AO61" s="314">
        <v>-1.4</v>
      </c>
      <c r="AP61" s="315">
        <v>38955</v>
      </c>
      <c r="AQ61" s="327">
        <v>4</v>
      </c>
      <c r="AR61" s="317">
        <v>-5.4</v>
      </c>
    </row>
    <row r="62" spans="1:44" ht="13.2" x14ac:dyDescent="0.2">
      <c r="A62" s="247"/>
      <c r="AK62" s="318"/>
      <c r="AL62" s="319" t="s">
        <v>521</v>
      </c>
      <c r="AM62" s="320">
        <v>1635167</v>
      </c>
      <c r="AN62" s="321">
        <v>9553</v>
      </c>
      <c r="AO62" s="322">
        <v>20.7</v>
      </c>
      <c r="AP62" s="323">
        <v>24880</v>
      </c>
      <c r="AQ62" s="324">
        <v>4.3</v>
      </c>
      <c r="AR62" s="325">
        <v>16.399999999999999</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bS9HT78FviyebGr008Z4NukrYH6GPD1l5vsHT/ij7svCD2hpt55U9EkSgaeeEU/IRTufhQ4/A7v1HEyU6vo+pA==" saltValue="8RXLBxdXKgBq/NNfc1GKU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478</v>
      </c>
    </row>
    <row r="121" spans="125:125" ht="13.5" hidden="1" customHeight="1" x14ac:dyDescent="0.2">
      <c r="DU121" s="241"/>
    </row>
  </sheetData>
  <sheetProtection algorithmName="SHA-512" hashValue="V9aaPMSYbAftO97F6Jv9CoVSAWksMpWWFkJl+oQfAFOtQ70TrOyibe1gTtioeedrEf1wuZSOjBNzaJDK7G1VYg==" saltValue="Rx/ZjdSR0MMwxUZAv6ZA0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478</v>
      </c>
    </row>
  </sheetData>
  <sheetProtection algorithmName="SHA-512" hashValue="lAfIv+GFPSMtWnq3m8kbjx/spsZB6KYAn7J0W+BDBrnfkEm7YBY0blFB4COJAKs8dYddZpyDsVPGlPaTIF2ljg==" saltValue="d8qUgZZhyT+6ZeLHB2g+Y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26" t="s">
        <v>3</v>
      </c>
      <c r="D47" s="1126"/>
      <c r="E47" s="1127"/>
      <c r="F47" s="11">
        <v>13.1</v>
      </c>
      <c r="G47" s="12">
        <v>15.75</v>
      </c>
      <c r="H47" s="12">
        <v>24.93</v>
      </c>
      <c r="I47" s="12">
        <v>22</v>
      </c>
      <c r="J47" s="13">
        <v>17.21</v>
      </c>
    </row>
    <row r="48" spans="2:10" ht="57.75" customHeight="1" x14ac:dyDescent="0.2">
      <c r="B48" s="14"/>
      <c r="C48" s="1128" t="s">
        <v>4</v>
      </c>
      <c r="D48" s="1128"/>
      <c r="E48" s="1129"/>
      <c r="F48" s="15">
        <v>5.29</v>
      </c>
      <c r="G48" s="16">
        <v>9.14</v>
      </c>
      <c r="H48" s="16">
        <v>8.33</v>
      </c>
      <c r="I48" s="16">
        <v>7.06</v>
      </c>
      <c r="J48" s="17">
        <v>7.69</v>
      </c>
    </row>
    <row r="49" spans="2:10" ht="57.75" customHeight="1" thickBot="1" x14ac:dyDescent="0.25">
      <c r="B49" s="18"/>
      <c r="C49" s="1130" t="s">
        <v>5</v>
      </c>
      <c r="D49" s="1130"/>
      <c r="E49" s="1131"/>
      <c r="F49" s="19">
        <v>0.14000000000000001</v>
      </c>
      <c r="G49" s="20">
        <v>7.45</v>
      </c>
      <c r="H49" s="20">
        <v>7.79</v>
      </c>
      <c r="I49" s="20" t="s">
        <v>533</v>
      </c>
      <c r="J49" s="21" t="s">
        <v>534</v>
      </c>
    </row>
    <row r="50" spans="2:10" ht="13.2" x14ac:dyDescent="0.2"/>
  </sheetData>
  <sheetProtection algorithmName="SHA-512" hashValue="NXoowqNp1HGRxhKVGYTOIiiu6gdLKuY20hRtN7zs3IURD+lcv3oGgtpp9xmzm9VIEFTINXjfJBEd8XPlPXJBtA==" saltValue="Ziu7SvjHrHAdpxE+cBzy9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2026-03-19T04:47:53Z</cp:lastPrinted>
  <dcterms:created xsi:type="dcterms:W3CDTF">2026-02-23T05:38:35Z</dcterms:created>
  <dcterms:modified xsi:type="dcterms:W3CDTF">2026-03-19T04:48:12Z</dcterms:modified>
  <cp:category/>
</cp:coreProperties>
</file>