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51020919\Desktop\"/>
    </mc:Choice>
  </mc:AlternateContent>
  <xr:revisionPtr revIDLastSave="0" documentId="8_{73E0B5D0-17C2-4336-BF17-4D0B67AAEABF}"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
51</v>
      </c>
      <c r="E2" s="144"/>
      <c r="F2" s="145" t="s">
        <v>
564</v>
      </c>
      <c r="G2" s="146"/>
      <c r="H2" s="147"/>
    </row>
    <row r="3" spans="1:8" x14ac:dyDescent="0.2">
      <c r="A3" s="143" t="s">
        <v>
557</v>
      </c>
      <c r="B3" s="148"/>
      <c r="C3" s="149"/>
      <c r="D3" s="150">
        <v>
22177</v>
      </c>
      <c r="E3" s="151"/>
      <c r="F3" s="152">
        <v>
41080</v>
      </c>
      <c r="G3" s="153"/>
      <c r="H3" s="154"/>
    </row>
    <row r="4" spans="1:8" x14ac:dyDescent="0.2">
      <c r="A4" s="155"/>
      <c r="B4" s="156"/>
      <c r="C4" s="157"/>
      <c r="D4" s="158">
        <v>
13382</v>
      </c>
      <c r="E4" s="159"/>
      <c r="F4" s="160">
        <v>
27265</v>
      </c>
      <c r="G4" s="161"/>
      <c r="H4" s="162"/>
    </row>
    <row r="5" spans="1:8" x14ac:dyDescent="0.2">
      <c r="A5" s="143" t="s">
        <v>
559</v>
      </c>
      <c r="B5" s="148"/>
      <c r="C5" s="149"/>
      <c r="D5" s="150">
        <v>
18008</v>
      </c>
      <c r="E5" s="151"/>
      <c r="F5" s="152">
        <v>
33173</v>
      </c>
      <c r="G5" s="153"/>
      <c r="H5" s="154"/>
    </row>
    <row r="6" spans="1:8" x14ac:dyDescent="0.2">
      <c r="A6" s="155"/>
      <c r="B6" s="156"/>
      <c r="C6" s="157"/>
      <c r="D6" s="158">
        <v>
13445</v>
      </c>
      <c r="E6" s="159"/>
      <c r="F6" s="160">
        <v>
20353</v>
      </c>
      <c r="G6" s="161"/>
      <c r="H6" s="162"/>
    </row>
    <row r="7" spans="1:8" x14ac:dyDescent="0.2">
      <c r="A7" s="143" t="s">
        <v>
560</v>
      </c>
      <c r="B7" s="148"/>
      <c r="C7" s="149"/>
      <c r="D7" s="150">
        <v>
29319</v>
      </c>
      <c r="E7" s="151"/>
      <c r="F7" s="152">
        <v>
37644</v>
      </c>
      <c r="G7" s="153"/>
      <c r="H7" s="154"/>
    </row>
    <row r="8" spans="1:8" x14ac:dyDescent="0.2">
      <c r="A8" s="155"/>
      <c r="B8" s="156"/>
      <c r="C8" s="157"/>
      <c r="D8" s="158">
        <v>
17058</v>
      </c>
      <c r="E8" s="159"/>
      <c r="F8" s="160">
        <v>
24939</v>
      </c>
      <c r="G8" s="161"/>
      <c r="H8" s="162"/>
    </row>
    <row r="9" spans="1:8" x14ac:dyDescent="0.2">
      <c r="A9" s="143" t="s">
        <v>
561</v>
      </c>
      <c r="B9" s="148"/>
      <c r="C9" s="149"/>
      <c r="D9" s="150">
        <v>
18735</v>
      </c>
      <c r="E9" s="151"/>
      <c r="F9" s="152">
        <v>
39221</v>
      </c>
      <c r="G9" s="153"/>
      <c r="H9" s="154"/>
    </row>
    <row r="10" spans="1:8" x14ac:dyDescent="0.2">
      <c r="A10" s="155"/>
      <c r="B10" s="156"/>
      <c r="C10" s="157"/>
      <c r="D10" s="158">
        <v>
7410</v>
      </c>
      <c r="E10" s="159"/>
      <c r="F10" s="160">
        <v>
24821</v>
      </c>
      <c r="G10" s="161"/>
      <c r="H10" s="162"/>
    </row>
    <row r="11" spans="1:8" x14ac:dyDescent="0.2">
      <c r="A11" s="143" t="s">
        <v>
562</v>
      </c>
      <c r="B11" s="148"/>
      <c r="C11" s="149"/>
      <c r="D11" s="150">
        <v>
14955</v>
      </c>
      <c r="E11" s="151"/>
      <c r="F11" s="152">
        <v>
38566</v>
      </c>
      <c r="G11" s="153"/>
      <c r="H11" s="154"/>
    </row>
    <row r="12" spans="1:8" x14ac:dyDescent="0.2">
      <c r="A12" s="155"/>
      <c r="B12" s="156"/>
      <c r="C12" s="163"/>
      <c r="D12" s="158">
        <v>
4544</v>
      </c>
      <c r="E12" s="159"/>
      <c r="F12" s="160">
        <v>
24059</v>
      </c>
      <c r="G12" s="161"/>
      <c r="H12" s="162"/>
    </row>
    <row r="13" spans="1:8" x14ac:dyDescent="0.2">
      <c r="A13" s="143"/>
      <c r="B13" s="148"/>
      <c r="C13" s="149"/>
      <c r="D13" s="150">
        <v>
20639</v>
      </c>
      <c r="E13" s="151"/>
      <c r="F13" s="152">
        <v>
37937</v>
      </c>
      <c r="G13" s="164"/>
      <c r="H13" s="154"/>
    </row>
    <row r="14" spans="1:8" x14ac:dyDescent="0.2">
      <c r="A14" s="155"/>
      <c r="B14" s="156"/>
      <c r="C14" s="157"/>
      <c r="D14" s="158">
        <v>
11168</v>
      </c>
      <c r="E14" s="159"/>
      <c r="F14" s="160">
        <v>
24287</v>
      </c>
      <c r="G14" s="161"/>
      <c r="H14" s="162"/>
    </row>
    <row r="17" spans="1:11" x14ac:dyDescent="0.2">
      <c r="A17" s="139" t="s">
        <v>
52</v>
      </c>
    </row>
    <row r="18" spans="1:11" x14ac:dyDescent="0.2">
      <c r="A18" s="165"/>
      <c r="B18" s="165" t="str">
        <f>
実質収支比率等に係る経年分析!F$46</f>
        <v>
H29</v>
      </c>
      <c r="C18" s="165" t="str">
        <f>
実質収支比率等に係る経年分析!G$46</f>
        <v>
H30</v>
      </c>
      <c r="D18" s="165" t="str">
        <f>
実質収支比率等に係る経年分析!H$46</f>
        <v>
R01</v>
      </c>
      <c r="E18" s="165" t="str">
        <f>
実質収支比率等に係る経年分析!I$46</f>
        <v>
R02</v>
      </c>
      <c r="F18" s="165" t="str">
        <f>
実質収支比率等に係る経年分析!J$46</f>
        <v>
R03</v>
      </c>
    </row>
    <row r="19" spans="1:11" x14ac:dyDescent="0.2">
      <c r="A19" s="165" t="s">
        <v>
53</v>
      </c>
      <c r="B19" s="165">
        <f>
ROUND(VALUE(SUBSTITUTE(実質収支比率等に係る経年分析!F$48,"▲","-")),2)</f>
        <v>
7.21</v>
      </c>
      <c r="C19" s="165">
        <f>
ROUND(VALUE(SUBSTITUTE(実質収支比率等に係る経年分析!G$48,"▲","-")),2)</f>
        <v>
4.51</v>
      </c>
      <c r="D19" s="165">
        <f>
ROUND(VALUE(SUBSTITUTE(実質収支比率等に係る経年分析!H$48,"▲","-")),2)</f>
        <v>
5.0199999999999996</v>
      </c>
      <c r="E19" s="165">
        <f>
ROUND(VALUE(SUBSTITUTE(実質収支比率等に係る経年分析!I$48,"▲","-")),2)</f>
        <v>
5.29</v>
      </c>
      <c r="F19" s="165">
        <f>
ROUND(VALUE(SUBSTITUTE(実質収支比率等に係る経年分析!J$48,"▲","-")),2)</f>
        <v>
9.14</v>
      </c>
    </row>
    <row r="20" spans="1:11" x14ac:dyDescent="0.2">
      <c r="A20" s="165" t="s">
        <v>
54</v>
      </c>
      <c r="B20" s="165">
        <f>
ROUND(VALUE(SUBSTITUTE(実質収支比率等に係る経年分析!F$47,"▲","-")),2)</f>
        <v>
20.170000000000002</v>
      </c>
      <c r="C20" s="165">
        <f>
ROUND(VALUE(SUBSTITUTE(実質収支比率等に係る経年分析!G$47,"▲","-")),2)</f>
        <v>
18.39</v>
      </c>
      <c r="D20" s="165">
        <f>
ROUND(VALUE(SUBSTITUTE(実質収支比率等に係る経年分析!H$47,"▲","-")),2)</f>
        <v>
13.56</v>
      </c>
      <c r="E20" s="165">
        <f>
ROUND(VALUE(SUBSTITUTE(実質収支比率等に係る経年分析!I$47,"▲","-")),2)</f>
        <v>
13.1</v>
      </c>
      <c r="F20" s="165">
        <f>
ROUND(VALUE(SUBSTITUTE(実質収支比率等に係る経年分析!J$47,"▲","-")),2)</f>
        <v>
15.75</v>
      </c>
    </row>
    <row r="21" spans="1:11" x14ac:dyDescent="0.2">
      <c r="A21" s="165" t="s">
        <v>
55</v>
      </c>
      <c r="B21" s="165">
        <f>
IF(ISNUMBER(VALUE(SUBSTITUTE(実質収支比率等に係る経年分析!F$49,"▲","-"))),ROUND(VALUE(SUBSTITUTE(実質収支比率等に係る経年分析!F$49,"▲","-")),2),NA())</f>
        <v>
-6.22</v>
      </c>
      <c r="C21" s="165">
        <f>
IF(ISNUMBER(VALUE(SUBSTITUTE(実質収支比率等に係る経年分析!G$49,"▲","-"))),ROUND(VALUE(SUBSTITUTE(実質収支比率等に係る経年分析!G$49,"▲","-")),2),NA())</f>
        <v>
-2.96</v>
      </c>
      <c r="D21" s="165">
        <f>
IF(ISNUMBER(VALUE(SUBSTITUTE(実質収支比率等に係る経年分析!H$49,"▲","-"))),ROUND(VALUE(SUBSTITUTE(実質収支比率等に係る経年分析!H$49,"▲","-")),2),NA())</f>
        <v>
-4.1399999999999997</v>
      </c>
      <c r="E21" s="165">
        <f>
IF(ISNUMBER(VALUE(SUBSTITUTE(実質収支比率等に係る経年分析!I$49,"▲","-"))),ROUND(VALUE(SUBSTITUTE(実質収支比率等に係る経年分析!I$49,"▲","-")),2),NA())</f>
        <v>
0.14000000000000001</v>
      </c>
      <c r="F21" s="165">
        <f>
IF(ISNUMBER(VALUE(SUBSTITUTE(実質収支比率等に係る経年分析!J$49,"▲","-"))),ROUND(VALUE(SUBSTITUTE(実質収支比率等に係る経年分析!J$49,"▲","-")),2),NA())</f>
        <v>
7.45</v>
      </c>
    </row>
    <row r="24" spans="1:11" x14ac:dyDescent="0.2">
      <c r="A24" s="139" t="s">
        <v>
56</v>
      </c>
    </row>
    <row r="25" spans="1:11" x14ac:dyDescent="0.2">
      <c r="A25" s="166"/>
      <c r="B25" s="166" t="str">
        <f>
連結実質赤字比率に係る赤字・黒字の構成分析!F$33</f>
        <v>
H29</v>
      </c>
      <c r="C25" s="166"/>
      <c r="D25" s="166" t="str">
        <f>
連結実質赤字比率に係る赤字・黒字の構成分析!G$33</f>
        <v>
H30</v>
      </c>
      <c r="E25" s="166"/>
      <c r="F25" s="166" t="str">
        <f>
連結実質赤字比率に係る赤字・黒字の構成分析!H$33</f>
        <v>
R01</v>
      </c>
      <c r="G25" s="166"/>
      <c r="H25" s="166" t="str">
        <f>
連結実質赤字比率に係る赤字・黒字の構成分析!I$33</f>
        <v>
R02</v>
      </c>
      <c r="I25" s="166"/>
      <c r="J25" s="166" t="str">
        <f>
連結実質赤字比率に係る赤字・黒字の構成分析!J$33</f>
        <v>
R03</v>
      </c>
      <c r="K25" s="166"/>
    </row>
    <row r="26" spans="1:11" x14ac:dyDescent="0.2">
      <c r="A26" s="166"/>
      <c r="B26" s="166" t="s">
        <v>
57</v>
      </c>
      <c r="C26" s="166" t="s">
        <v>
58</v>
      </c>
      <c r="D26" s="166" t="s">
        <v>
57</v>
      </c>
      <c r="E26" s="166" t="s">
        <v>
58</v>
      </c>
      <c r="F26" s="166" t="s">
        <v>
57</v>
      </c>
      <c r="G26" s="166" t="s">
        <v>
58</v>
      </c>
      <c r="H26" s="166" t="s">
        <v>
57</v>
      </c>
      <c r="I26" s="166" t="s">
        <v>
58</v>
      </c>
      <c r="J26" s="166" t="s">
        <v>
57</v>
      </c>
      <c r="K26" s="166" t="s">
        <v>
58</v>
      </c>
    </row>
    <row r="27" spans="1:11" x14ac:dyDescent="0.2">
      <c r="A27" s="166" t="str">
        <f>
IF(連結実質赤字比率に係る赤字・黒字の構成分析!C$43="",NA(),連結実質赤字比率に係る赤字・黒字の構成分析!C$43)</f>
        <v>
その他会計（黒字）</v>
      </c>
      <c r="B27" s="166" t="e">
        <f>
IF(ROUND(VALUE(SUBSTITUTE(連結実質赤字比率に係る赤字・黒字の構成分析!F$43,"▲", "-")), 2) &lt; 0, ABS(ROUND(VALUE(SUBSTITUTE(連結実質赤字比率に係る赤字・黒字の構成分析!F$43,"▲", "-")), 2)), NA())</f>
        <v>
#N/A</v>
      </c>
      <c r="C27" s="166">
        <f>
IF(ROUND(VALUE(SUBSTITUTE(連結実質赤字比率に係る赤字・黒字の構成分析!F$43,"▲", "-")), 2) &gt;= 0, ABS(ROUND(VALUE(SUBSTITUTE(連結実質赤字比率に係る赤字・黒字の構成分析!F$43,"▲", "-")), 2)), NA())</f>
        <v>
0</v>
      </c>
      <c r="D27" s="166" t="e">
        <f>
IF(ROUND(VALUE(SUBSTITUTE(連結実質赤字比率に係る赤字・黒字の構成分析!G$43,"▲", "-")), 2) &lt; 0, ABS(ROUND(VALUE(SUBSTITUTE(連結実質赤字比率に係る赤字・黒字の構成分析!G$43,"▲", "-")), 2)), NA())</f>
        <v>
#N/A</v>
      </c>
      <c r="E27" s="166">
        <f>
IF(ROUND(VALUE(SUBSTITUTE(連結実質赤字比率に係る赤字・黒字の構成分析!G$43,"▲", "-")), 2) &gt;= 0, ABS(ROUND(VALUE(SUBSTITUTE(連結実質赤字比率に係る赤字・黒字の構成分析!G$43,"▲", "-")), 2)), NA())</f>
        <v>
0</v>
      </c>
      <c r="F27" s="166" t="e">
        <f>
IF(ROUND(VALUE(SUBSTITUTE(連結実質赤字比率に係る赤字・黒字の構成分析!H$43,"▲", "-")), 2) &lt; 0, ABS(ROUND(VALUE(SUBSTITUTE(連結実質赤字比率に係る赤字・黒字の構成分析!H$43,"▲", "-")), 2)), NA())</f>
        <v>
#N/A</v>
      </c>
      <c r="G27" s="166">
        <f>
IF(ROUND(VALUE(SUBSTITUTE(連結実質赤字比率に係る赤字・黒字の構成分析!H$43,"▲", "-")), 2) &gt;= 0, ABS(ROUND(VALUE(SUBSTITUTE(連結実質赤字比率に係る赤字・黒字の構成分析!H$43,"▲", "-")), 2)), NA())</f>
        <v>
0</v>
      </c>
      <c r="H27" s="166" t="e">
        <f>
IF(ROUND(VALUE(SUBSTITUTE(連結実質赤字比率に係る赤字・黒字の構成分析!I$43,"▲", "-")), 2) &lt; 0, ABS(ROUND(VALUE(SUBSTITUTE(連結実質赤字比率に係る赤字・黒字の構成分析!I$43,"▲", "-")), 2)), NA())</f>
        <v>
#N/A</v>
      </c>
      <c r="I27" s="166">
        <f>
IF(ROUND(VALUE(SUBSTITUTE(連結実質赤字比率に係る赤字・黒字の構成分析!I$43,"▲", "-")), 2) &gt;= 0, ABS(ROUND(VALUE(SUBSTITUTE(連結実質赤字比率に係る赤字・黒字の構成分析!I$43,"▲", "-")), 2)), NA())</f>
        <v>
0</v>
      </c>
      <c r="J27" s="166" t="e">
        <f>
IF(ROUND(VALUE(SUBSTITUTE(連結実質赤字比率に係る赤字・黒字の構成分析!J$43,"▲", "-")), 2) &lt; 0, ABS(ROUND(VALUE(SUBSTITUTE(連結実質赤字比率に係る赤字・黒字の構成分析!J$43,"▲", "-")), 2)), NA())</f>
        <v>
#N/A</v>
      </c>
      <c r="K27" s="166">
        <f>
IF(ROUND(VALUE(SUBSTITUTE(連結実質赤字比率に係る赤字・黒字の構成分析!J$43,"▲", "-")), 2) &gt;= 0, ABS(ROUND(VALUE(SUBSTITUTE(連結実質赤字比率に係る赤字・黒字の構成分析!J$43,"▲", "-")), 2)), NA())</f>
        <v>
0</v>
      </c>
    </row>
    <row r="28" spans="1:11" x14ac:dyDescent="0.2">
      <c r="A28" s="166" t="str">
        <f>
IF(連結実質赤字比率に係る赤字・黒字の構成分析!C$42="",NA(),連結実質赤字比率に係る赤字・黒字の構成分析!C$42)</f>
        <v>
その他会計（赤字）</v>
      </c>
      <c r="B28" s="166" t="e">
        <f>
IF(ROUND(VALUE(SUBSTITUTE(連結実質赤字比率に係る赤字・黒字の構成分析!F$42,"▲", "-")), 2) &lt; 0, ABS(ROUND(VALUE(SUBSTITUTE(連結実質赤字比率に係る赤字・黒字の構成分析!F$42,"▲", "-")), 2)), NA())</f>
        <v>
#VALUE!</v>
      </c>
      <c r="C28" s="166" t="e">
        <f>
IF(ROUND(VALUE(SUBSTITUTE(連結実質赤字比率に係る赤字・黒字の構成分析!F$42,"▲", "-")), 2) &gt;= 0, ABS(ROUND(VALUE(SUBSTITUTE(連結実質赤字比率に係る赤字・黒字の構成分析!F$42,"▲", "-")), 2)), NA())</f>
        <v>
#VALUE!</v>
      </c>
      <c r="D28" s="166" t="e">
        <f>
IF(ROUND(VALUE(SUBSTITUTE(連結実質赤字比率に係る赤字・黒字の構成分析!G$42,"▲", "-")), 2) &lt; 0, ABS(ROUND(VALUE(SUBSTITUTE(連結実質赤字比率に係る赤字・黒字の構成分析!G$42,"▲", "-")), 2)), NA())</f>
        <v>
#VALUE!</v>
      </c>
      <c r="E28" s="166" t="e">
        <f>
IF(ROUND(VALUE(SUBSTITUTE(連結実質赤字比率に係る赤字・黒字の構成分析!G$42,"▲", "-")), 2) &gt;= 0, ABS(ROUND(VALUE(SUBSTITUTE(連結実質赤字比率に係る赤字・黒字の構成分析!G$42,"▲", "-")), 2)), NA())</f>
        <v>
#VALUE!</v>
      </c>
      <c r="F28" s="166" t="e">
        <f>
IF(ROUND(VALUE(SUBSTITUTE(連結実質赤字比率に係る赤字・黒字の構成分析!H$42,"▲", "-")), 2) &lt; 0, ABS(ROUND(VALUE(SUBSTITUTE(連結実質赤字比率に係る赤字・黒字の構成分析!H$42,"▲", "-")), 2)), NA())</f>
        <v>
#VALUE!</v>
      </c>
      <c r="G28" s="166" t="e">
        <f>
IF(ROUND(VALUE(SUBSTITUTE(連結実質赤字比率に係る赤字・黒字の構成分析!H$42,"▲", "-")), 2) &gt;= 0, ABS(ROUND(VALUE(SUBSTITUTE(連結実質赤字比率に係る赤字・黒字の構成分析!H$42,"▲", "-")), 2)), NA())</f>
        <v>
#VALUE!</v>
      </c>
      <c r="H28" s="166" t="e">
        <f>
IF(ROUND(VALUE(SUBSTITUTE(連結実質赤字比率に係る赤字・黒字の構成分析!I$42,"▲", "-")), 2) &lt; 0, ABS(ROUND(VALUE(SUBSTITUTE(連結実質赤字比率に係る赤字・黒字の構成分析!I$42,"▲", "-")), 2)), NA())</f>
        <v>
#VALUE!</v>
      </c>
      <c r="I28" s="166" t="e">
        <f>
IF(ROUND(VALUE(SUBSTITUTE(連結実質赤字比率に係る赤字・黒字の構成分析!I$42,"▲", "-")), 2) &gt;= 0, ABS(ROUND(VALUE(SUBSTITUTE(連結実質赤字比率に係る赤字・黒字の構成分析!I$42,"▲", "-")), 2)), NA())</f>
        <v>
#VALUE!</v>
      </c>
      <c r="J28" s="166" t="e">
        <f>
IF(ROUND(VALUE(SUBSTITUTE(連結実質赤字比率に係る赤字・黒字の構成分析!J$42,"▲", "-")), 2) &lt; 0, ABS(ROUND(VALUE(SUBSTITUTE(連結実質赤字比率に係る赤字・黒字の構成分析!J$42,"▲", "-")), 2)), NA())</f>
        <v>
#VALUE!</v>
      </c>
      <c r="K28" s="166" t="e">
        <f>
IF(ROUND(VALUE(SUBSTITUTE(連結実質赤字比率に係る赤字・黒字の構成分析!J$42,"▲", "-")), 2) &gt;= 0, ABS(ROUND(VALUE(SUBSTITUTE(連結実質赤字比率に係る赤字・黒字の構成分析!J$42,"▲", "-")), 2)), NA())</f>
        <v>
#VALUE!</v>
      </c>
    </row>
    <row r="29" spans="1:11" x14ac:dyDescent="0.2">
      <c r="A29" s="166" t="str">
        <f>
IF(連結実質赤字比率に係る赤字・黒字の構成分析!C$41="",NA(),連結実質赤字比率に係る赤字・黒字の構成分析!C$41)</f>
        <v>
公共用地取得事業特別会計</v>
      </c>
      <c r="B29" s="166" t="e">
        <f>
IF(ROUND(VALUE(SUBSTITUTE(連結実質赤字比率に係る赤字・黒字の構成分析!F$41,"▲", "-")), 2) &lt; 0, ABS(ROUND(VALUE(SUBSTITUTE(連結実質赤字比率に係る赤字・黒字の構成分析!F$41,"▲", "-")), 2)), NA())</f>
        <v>
#N/A</v>
      </c>
      <c r="C29" s="166">
        <f>
IF(ROUND(VALUE(SUBSTITUTE(連結実質赤字比率に係る赤字・黒字の構成分析!F$41,"▲", "-")), 2) &gt;= 0, ABS(ROUND(VALUE(SUBSTITUTE(連結実質赤字比率に係る赤字・黒字の構成分析!F$41,"▲", "-")), 2)), NA())</f>
        <v>
0</v>
      </c>
      <c r="D29" s="166" t="e">
        <f>
IF(ROUND(VALUE(SUBSTITUTE(連結実質赤字比率に係る赤字・黒字の構成分析!G$41,"▲", "-")), 2) &lt; 0, ABS(ROUND(VALUE(SUBSTITUTE(連結実質赤字比率に係る赤字・黒字の構成分析!G$41,"▲", "-")), 2)), NA())</f>
        <v>
#N/A</v>
      </c>
      <c r="E29" s="166">
        <f>
IF(ROUND(VALUE(SUBSTITUTE(連結実質赤字比率に係る赤字・黒字の構成分析!G$41,"▲", "-")), 2) &gt;= 0, ABS(ROUND(VALUE(SUBSTITUTE(連結実質赤字比率に係る赤字・黒字の構成分析!G$41,"▲", "-")), 2)), NA())</f>
        <v>
0</v>
      </c>
      <c r="F29" s="166" t="e">
        <f>
IF(ROUND(VALUE(SUBSTITUTE(連結実質赤字比率に係る赤字・黒字の構成分析!H$41,"▲", "-")), 2) &lt; 0, ABS(ROUND(VALUE(SUBSTITUTE(連結実質赤字比率に係る赤字・黒字の構成分析!H$41,"▲", "-")), 2)), NA())</f>
        <v>
#N/A</v>
      </c>
      <c r="G29" s="166">
        <f>
IF(ROUND(VALUE(SUBSTITUTE(連結実質赤字比率に係る赤字・黒字の構成分析!H$41,"▲", "-")), 2) &gt;= 0, ABS(ROUND(VALUE(SUBSTITUTE(連結実質赤字比率に係る赤字・黒字の構成分析!H$41,"▲", "-")), 2)), NA())</f>
        <v>
0</v>
      </c>
      <c r="H29" s="166" t="e">
        <f>
IF(ROUND(VALUE(SUBSTITUTE(連結実質赤字比率に係る赤字・黒字の構成分析!I$41,"▲", "-")), 2) &lt; 0, ABS(ROUND(VALUE(SUBSTITUTE(連結実質赤字比率に係る赤字・黒字の構成分析!I$41,"▲", "-")), 2)), NA())</f>
        <v>
#N/A</v>
      </c>
      <c r="I29" s="166">
        <f>
IF(ROUND(VALUE(SUBSTITUTE(連結実質赤字比率に係る赤字・黒字の構成分析!I$41,"▲", "-")), 2) &gt;= 0, ABS(ROUND(VALUE(SUBSTITUTE(連結実質赤字比率に係る赤字・黒字の構成分析!I$41,"▲", "-")), 2)), NA())</f>
        <v>
0</v>
      </c>
      <c r="J29" s="166" t="e">
        <f>
IF(ROUND(VALUE(SUBSTITUTE(連結実質赤字比率に係る赤字・黒字の構成分析!J$41,"▲", "-")), 2) &lt; 0, ABS(ROUND(VALUE(SUBSTITUTE(連結実質赤字比率に係る赤字・黒字の構成分析!J$41,"▲", "-")), 2)), NA())</f>
        <v>
#N/A</v>
      </c>
      <c r="K29" s="166">
        <f>
IF(ROUND(VALUE(SUBSTITUTE(連結実質赤字比率に係る赤字・黒字の構成分析!J$41,"▲", "-")), 2) &gt;= 0, ABS(ROUND(VALUE(SUBSTITUTE(連結実質赤字比率に係る赤字・黒字の構成分析!J$41,"▲", "-")), 2)), NA())</f>
        <v>
0</v>
      </c>
    </row>
    <row r="30" spans="1:11" x14ac:dyDescent="0.2">
      <c r="A30" s="166" t="str">
        <f>
IF(連結実質赤字比率に係る赤字・黒字の構成分析!C$40="",NA(),連結実質赤字比率に係る赤字・黒字の構成分析!C$40)</f>
        <v>
災害共済事業特別会計</v>
      </c>
      <c r="B30" s="166" t="e">
        <f>
IF(ROUND(VALUE(SUBSTITUTE(連結実質赤字比率に係る赤字・黒字の構成分析!F$40,"▲", "-")), 2) &lt; 0, ABS(ROUND(VALUE(SUBSTITUTE(連結実質赤字比率に係る赤字・黒字の構成分析!F$40,"▲", "-")), 2)), NA())</f>
        <v>
#N/A</v>
      </c>
      <c r="C30" s="166">
        <f>
IF(ROUND(VALUE(SUBSTITUTE(連結実質赤字比率に係る赤字・黒字の構成分析!F$40,"▲", "-")), 2) &gt;= 0, ABS(ROUND(VALUE(SUBSTITUTE(連結実質赤字比率に係る赤字・黒字の構成分析!F$40,"▲", "-")), 2)), NA())</f>
        <v>
0.01</v>
      </c>
      <c r="D30" s="166" t="e">
        <f>
IF(ROUND(VALUE(SUBSTITUTE(連結実質赤字比率に係る赤字・黒字の構成分析!G$40,"▲", "-")), 2) &lt; 0, ABS(ROUND(VALUE(SUBSTITUTE(連結実質赤字比率に係る赤字・黒字の構成分析!G$40,"▲", "-")), 2)), NA())</f>
        <v>
#N/A</v>
      </c>
      <c r="E30" s="166">
        <f>
IF(ROUND(VALUE(SUBSTITUTE(連結実質赤字比率に係る赤字・黒字の構成分析!G$40,"▲", "-")), 2) &gt;= 0, ABS(ROUND(VALUE(SUBSTITUTE(連結実質赤字比率に係る赤字・黒字の構成分析!G$40,"▲", "-")), 2)), NA())</f>
        <v>
0.01</v>
      </c>
      <c r="F30" s="166" t="e">
        <f>
IF(ROUND(VALUE(SUBSTITUTE(連結実質赤字比率に係る赤字・黒字の構成分析!H$40,"▲", "-")), 2) &lt; 0, ABS(ROUND(VALUE(SUBSTITUTE(連結実質赤字比率に係る赤字・黒字の構成分析!H$40,"▲", "-")), 2)), NA())</f>
        <v>
#N/A</v>
      </c>
      <c r="G30" s="166">
        <f>
IF(ROUND(VALUE(SUBSTITUTE(連結実質赤字比率に係る赤字・黒字の構成分析!H$40,"▲", "-")), 2) &gt;= 0, ABS(ROUND(VALUE(SUBSTITUTE(連結実質赤字比率に係る赤字・黒字の構成分析!H$40,"▲", "-")), 2)), NA())</f>
        <v>
0</v>
      </c>
      <c r="H30" s="166" t="e">
        <f>
IF(ROUND(VALUE(SUBSTITUTE(連結実質赤字比率に係る赤字・黒字の構成分析!I$40,"▲", "-")), 2) &lt; 0, ABS(ROUND(VALUE(SUBSTITUTE(連結実質赤字比率に係る赤字・黒字の構成分析!I$40,"▲", "-")), 2)), NA())</f>
        <v>
#N/A</v>
      </c>
      <c r="I30" s="166">
        <f>
IF(ROUND(VALUE(SUBSTITUTE(連結実質赤字比率に係る赤字・黒字の構成分析!I$40,"▲", "-")), 2) &gt;= 0, ABS(ROUND(VALUE(SUBSTITUTE(連結実質赤字比率に係る赤字・黒字の構成分析!I$40,"▲", "-")), 2)), NA())</f>
        <v>
0.01</v>
      </c>
      <c r="J30" s="166" t="e">
        <f>
IF(ROUND(VALUE(SUBSTITUTE(連結実質赤字比率に係る赤字・黒字の構成分析!J$40,"▲", "-")), 2) &lt; 0, ABS(ROUND(VALUE(SUBSTITUTE(連結実質赤字比率に係る赤字・黒字の構成分析!J$40,"▲", "-")), 2)), NA())</f>
        <v>
#N/A</v>
      </c>
      <c r="K30" s="166">
        <f>
IF(ROUND(VALUE(SUBSTITUTE(連結実質赤字比率に係る赤字・黒字の構成分析!J$40,"▲", "-")), 2) &gt;= 0, ABS(ROUND(VALUE(SUBSTITUTE(連結実質赤字比率に係る赤字・黒字の構成分析!J$40,"▲", "-")), 2)), NA())</f>
        <v>
0.01</v>
      </c>
    </row>
    <row r="31" spans="1:11" x14ac:dyDescent="0.2">
      <c r="A31" s="166" t="str">
        <f>
IF(連結実質赤字比率に係る赤字・黒字の構成分析!C$39="",NA(),連結実質赤字比率に係る赤字・黒字の構成分析!C$39)</f>
        <v>
国民健康保険特別会計</v>
      </c>
      <c r="B31" s="166" t="e">
        <f>
IF(ROUND(VALUE(SUBSTITUTE(連結実質赤字比率に係る赤字・黒字の構成分析!F$39,"▲", "-")), 2) &lt; 0, ABS(ROUND(VALUE(SUBSTITUTE(連結実質赤字比率に係る赤字・黒字の構成分析!F$39,"▲", "-")), 2)), NA())</f>
        <v>
#N/A</v>
      </c>
      <c r="C31" s="166">
        <f>
IF(ROUND(VALUE(SUBSTITUTE(連結実質赤字比率に係る赤字・黒字の構成分析!F$39,"▲", "-")), 2) &gt;= 0, ABS(ROUND(VALUE(SUBSTITUTE(連結実質赤字比率に係る赤字・黒字の構成分析!F$39,"▲", "-")), 2)), NA())</f>
        <v>
0.54</v>
      </c>
      <c r="D31" s="166" t="e">
        <f>
IF(ROUND(VALUE(SUBSTITUTE(連結実質赤字比率に係る赤字・黒字の構成分析!G$39,"▲", "-")), 2) &lt; 0, ABS(ROUND(VALUE(SUBSTITUTE(連結実質赤字比率に係る赤字・黒字の構成分析!G$39,"▲", "-")), 2)), NA())</f>
        <v>
#N/A</v>
      </c>
      <c r="E31" s="166">
        <f>
IF(ROUND(VALUE(SUBSTITUTE(連結実質赤字比率に係る赤字・黒字の構成分析!G$39,"▲", "-")), 2) &gt;= 0, ABS(ROUND(VALUE(SUBSTITUTE(連結実質赤字比率に係る赤字・黒字の構成分析!G$39,"▲", "-")), 2)), NA())</f>
        <v>
0.06</v>
      </c>
      <c r="F31" s="166" t="e">
        <f>
IF(ROUND(VALUE(SUBSTITUTE(連結実質赤字比率に係る赤字・黒字の構成分析!H$39,"▲", "-")), 2) &lt; 0, ABS(ROUND(VALUE(SUBSTITUTE(連結実質赤字比率に係る赤字・黒字の構成分析!H$39,"▲", "-")), 2)), NA())</f>
        <v>
#N/A</v>
      </c>
      <c r="G31" s="166">
        <f>
IF(ROUND(VALUE(SUBSTITUTE(連結実質赤字比率に係る赤字・黒字の構成分析!H$39,"▲", "-")), 2) &gt;= 0, ABS(ROUND(VALUE(SUBSTITUTE(連結実質赤字比率に係る赤字・黒字の構成分析!H$39,"▲", "-")), 2)), NA())</f>
        <v>
0.02</v>
      </c>
      <c r="H31" s="166" t="e">
        <f>
IF(ROUND(VALUE(SUBSTITUTE(連結実質赤字比率に係る赤字・黒字の構成分析!I$39,"▲", "-")), 2) &lt; 0, ABS(ROUND(VALUE(SUBSTITUTE(連結実質赤字比率に係る赤字・黒字の構成分析!I$39,"▲", "-")), 2)), NA())</f>
        <v>
#N/A</v>
      </c>
      <c r="I31" s="166">
        <f>
IF(ROUND(VALUE(SUBSTITUTE(連結実質赤字比率に係る赤字・黒字の構成分析!I$39,"▲", "-")), 2) &gt;= 0, ABS(ROUND(VALUE(SUBSTITUTE(連結実質赤字比率に係る赤字・黒字の構成分析!I$39,"▲", "-")), 2)), NA())</f>
        <v>
0</v>
      </c>
      <c r="J31" s="166" t="e">
        <f>
IF(ROUND(VALUE(SUBSTITUTE(連結実質赤字比率に係る赤字・黒字の構成分析!J$39,"▲", "-")), 2) &lt; 0, ABS(ROUND(VALUE(SUBSTITUTE(連結実質赤字比率に係る赤字・黒字の構成分析!J$39,"▲", "-")), 2)), NA())</f>
        <v>
#N/A</v>
      </c>
      <c r="K31" s="166">
        <f>
IF(ROUND(VALUE(SUBSTITUTE(連結実質赤字比率に係る赤字・黒字の構成分析!J$39,"▲", "-")), 2) &gt;= 0, ABS(ROUND(VALUE(SUBSTITUTE(連結実質赤字比率に係る赤字・黒字の構成分析!J$39,"▲", "-")), 2)), NA())</f>
        <v>
0.02</v>
      </c>
    </row>
    <row r="32" spans="1:11" x14ac:dyDescent="0.2">
      <c r="A32" s="166" t="str">
        <f>
IF(連結実質赤字比率に係る赤字・黒字の構成分析!C$38="",NA(),連結実質赤字比率に係る赤字・黒字の構成分析!C$38)</f>
        <v>
後期高齢者医療特別会計</v>
      </c>
      <c r="B32" s="166" t="e">
        <f>
IF(ROUND(VALUE(SUBSTITUTE(連結実質赤字比率に係る赤字・黒字の構成分析!F$38,"▲", "-")), 2) &lt; 0, ABS(ROUND(VALUE(SUBSTITUTE(連結実質赤字比率に係る赤字・黒字の構成分析!F$38,"▲", "-")), 2)), NA())</f>
        <v>
#N/A</v>
      </c>
      <c r="C32" s="166">
        <f>
IF(ROUND(VALUE(SUBSTITUTE(連結実質赤字比率に係る赤字・黒字の構成分析!F$38,"▲", "-")), 2) &gt;= 0, ABS(ROUND(VALUE(SUBSTITUTE(連結実質赤字比率に係る赤字・黒字の構成分析!F$38,"▲", "-")), 2)), NA())</f>
        <v>
0.02</v>
      </c>
      <c r="D32" s="166" t="e">
        <f>
IF(ROUND(VALUE(SUBSTITUTE(連結実質赤字比率に係る赤字・黒字の構成分析!G$38,"▲", "-")), 2) &lt; 0, ABS(ROUND(VALUE(SUBSTITUTE(連結実質赤字比率に係る赤字・黒字の構成分析!G$38,"▲", "-")), 2)), NA())</f>
        <v>
#N/A</v>
      </c>
      <c r="E32" s="166">
        <f>
IF(ROUND(VALUE(SUBSTITUTE(連結実質赤字比率に係る赤字・黒字の構成分析!G$38,"▲", "-")), 2) &gt;= 0, ABS(ROUND(VALUE(SUBSTITUTE(連結実質赤字比率に係る赤字・黒字の構成分析!G$38,"▲", "-")), 2)), NA())</f>
        <v>
0.01</v>
      </c>
      <c r="F32" s="166" t="e">
        <f>
IF(ROUND(VALUE(SUBSTITUTE(連結実質赤字比率に係る赤字・黒字の構成分析!H$38,"▲", "-")), 2) &lt; 0, ABS(ROUND(VALUE(SUBSTITUTE(連結実質赤字比率に係る赤字・黒字の構成分析!H$38,"▲", "-")), 2)), NA())</f>
        <v>
#N/A</v>
      </c>
      <c r="G32" s="166">
        <f>
IF(ROUND(VALUE(SUBSTITUTE(連結実質赤字比率に係る赤字・黒字の構成分析!H$38,"▲", "-")), 2) &gt;= 0, ABS(ROUND(VALUE(SUBSTITUTE(連結実質赤字比率に係る赤字・黒字の構成分析!H$38,"▲", "-")), 2)), NA())</f>
        <v>
0.01</v>
      </c>
      <c r="H32" s="166" t="e">
        <f>
IF(ROUND(VALUE(SUBSTITUTE(連結実質赤字比率に係る赤字・黒字の構成分析!I$38,"▲", "-")), 2) &lt; 0, ABS(ROUND(VALUE(SUBSTITUTE(連結実質赤字比率に係る赤字・黒字の構成分析!I$38,"▲", "-")), 2)), NA())</f>
        <v>
#N/A</v>
      </c>
      <c r="I32" s="166">
        <f>
IF(ROUND(VALUE(SUBSTITUTE(連結実質赤字比率に係る赤字・黒字の構成分析!I$38,"▲", "-")), 2) &gt;= 0, ABS(ROUND(VALUE(SUBSTITUTE(連結実質赤字比率に係る赤字・黒字の構成分析!I$38,"▲", "-")), 2)), NA())</f>
        <v>
0.01</v>
      </c>
      <c r="J32" s="166" t="e">
        <f>
IF(ROUND(VALUE(SUBSTITUTE(連結実質赤字比率に係る赤字・黒字の構成分析!J$38,"▲", "-")), 2) &lt; 0, ABS(ROUND(VALUE(SUBSTITUTE(連結実質赤字比率に係る赤字・黒字の構成分析!J$38,"▲", "-")), 2)), NA())</f>
        <v>
#N/A</v>
      </c>
      <c r="K32" s="166">
        <f>
IF(ROUND(VALUE(SUBSTITUTE(連結実質赤字比率に係る赤字・黒字の構成分析!J$38,"▲", "-")), 2) &gt;= 0, ABS(ROUND(VALUE(SUBSTITUTE(連結実質赤字比率に係る赤字・黒字の構成分析!J$38,"▲", "-")), 2)), NA())</f>
        <v>
0.02</v>
      </c>
    </row>
    <row r="33" spans="1:16" x14ac:dyDescent="0.2">
      <c r="A33" s="166" t="str">
        <f>
IF(連結実質赤字比率に係る赤字・黒字の構成分析!C$37="",NA(),連結実質赤字比率に係る赤字・黒字の構成分析!C$37)</f>
        <v>
介護保険特別会計</v>
      </c>
      <c r="B33" s="166" t="e">
        <f>
IF(ROUND(VALUE(SUBSTITUTE(連結実質赤字比率に係る赤字・黒字の構成分析!F$37,"▲", "-")), 2) &lt; 0, ABS(ROUND(VALUE(SUBSTITUTE(連結実質赤字比率に係る赤字・黒字の構成分析!F$37,"▲", "-")), 2)), NA())</f>
        <v>
#N/A</v>
      </c>
      <c r="C33" s="166">
        <f>
IF(ROUND(VALUE(SUBSTITUTE(連結実質赤字比率に係る赤字・黒字の構成分析!F$37,"▲", "-")), 2) &gt;= 0, ABS(ROUND(VALUE(SUBSTITUTE(連結実質赤字比率に係る赤字・黒字の構成分析!F$37,"▲", "-")), 2)), NA())</f>
        <v>
0.4</v>
      </c>
      <c r="D33" s="166" t="e">
        <f>
IF(ROUND(VALUE(SUBSTITUTE(連結実質赤字比率に係る赤字・黒字の構成分析!G$37,"▲", "-")), 2) &lt; 0, ABS(ROUND(VALUE(SUBSTITUTE(連結実質赤字比率に係る赤字・黒字の構成分析!G$37,"▲", "-")), 2)), NA())</f>
        <v>
#N/A</v>
      </c>
      <c r="E33" s="166">
        <f>
IF(ROUND(VALUE(SUBSTITUTE(連結実質赤字比率に係る赤字・黒字の構成分析!G$37,"▲", "-")), 2) &gt;= 0, ABS(ROUND(VALUE(SUBSTITUTE(連結実質赤字比率に係る赤字・黒字の構成分析!G$37,"▲", "-")), 2)), NA())</f>
        <v>
0.02</v>
      </c>
      <c r="F33" s="166" t="e">
        <f>
IF(ROUND(VALUE(SUBSTITUTE(連結実質赤字比率に係る赤字・黒字の構成分析!H$37,"▲", "-")), 2) &lt; 0, ABS(ROUND(VALUE(SUBSTITUTE(連結実質赤字比率に係る赤字・黒字の構成分析!H$37,"▲", "-")), 2)), NA())</f>
        <v>
#N/A</v>
      </c>
      <c r="G33" s="166">
        <f>
IF(ROUND(VALUE(SUBSTITUTE(連結実質赤字比率に係る赤字・黒字の構成分析!H$37,"▲", "-")), 2) &gt;= 0, ABS(ROUND(VALUE(SUBSTITUTE(連結実質赤字比率に係る赤字・黒字の構成分析!H$37,"▲", "-")), 2)), NA())</f>
        <v>
0.17</v>
      </c>
      <c r="H33" s="166" t="e">
        <f>
IF(ROUND(VALUE(SUBSTITUTE(連結実質赤字比率に係る赤字・黒字の構成分析!I$37,"▲", "-")), 2) &lt; 0, ABS(ROUND(VALUE(SUBSTITUTE(連結実質赤字比率に係る赤字・黒字の構成分析!I$37,"▲", "-")), 2)), NA())</f>
        <v>
#N/A</v>
      </c>
      <c r="I33" s="166">
        <f>
IF(ROUND(VALUE(SUBSTITUTE(連結実質赤字比率に係る赤字・黒字の構成分析!I$37,"▲", "-")), 2) &gt;= 0, ABS(ROUND(VALUE(SUBSTITUTE(連結実質赤字比率に係る赤字・黒字の構成分析!I$37,"▲", "-")), 2)), NA())</f>
        <v>
7.0000000000000007E-2</v>
      </c>
      <c r="J33" s="166" t="e">
        <f>
IF(ROUND(VALUE(SUBSTITUTE(連結実質赤字比率に係る赤字・黒字の構成分析!J$37,"▲", "-")), 2) &lt; 0, ABS(ROUND(VALUE(SUBSTITUTE(連結実質赤字比率に係る赤字・黒字の構成分析!J$37,"▲", "-")), 2)), NA())</f>
        <v>
#N/A</v>
      </c>
      <c r="K33" s="166">
        <f>
IF(ROUND(VALUE(SUBSTITUTE(連結実質赤字比率に係る赤字・黒字の構成分析!J$37,"▲", "-")), 2) &gt;= 0, ABS(ROUND(VALUE(SUBSTITUTE(連結実質赤字比率に係る赤字・黒字の構成分析!J$37,"▲", "-")), 2)), NA())</f>
        <v>
0.64</v>
      </c>
    </row>
    <row r="34" spans="1:16" x14ac:dyDescent="0.2">
      <c r="A34" s="166" t="str">
        <f>
IF(連結実質赤字比率に係る赤字・黒字の構成分析!C$36="",NA(),連結実質赤字比率に係る赤字・黒字の構成分析!C$36)</f>
        <v>
下水道事業会計</v>
      </c>
      <c r="B34" s="166" t="e">
        <f>
IF(ROUND(VALUE(SUBSTITUTE(連結実質赤字比率に係る赤字・黒字の構成分析!F$36,"▲", "-")), 2) &lt; 0, ABS(ROUND(VALUE(SUBSTITUTE(連結実質赤字比率に係る赤字・黒字の構成分析!F$36,"▲", "-")), 2)), NA())</f>
        <v>
#N/A</v>
      </c>
      <c r="C34" s="166">
        <f>
IF(ROUND(VALUE(SUBSTITUTE(連結実質赤字比率に係る赤字・黒字の構成分析!F$36,"▲", "-")), 2) &gt;= 0, ABS(ROUND(VALUE(SUBSTITUTE(連結実質赤字比率に係る赤字・黒字の構成分析!F$36,"▲", "-")), 2)), NA())</f>
        <v>
3.7</v>
      </c>
      <c r="D34" s="166" t="e">
        <f>
IF(ROUND(VALUE(SUBSTITUTE(連結実質赤字比率に係る赤字・黒字の構成分析!G$36,"▲", "-")), 2) &lt; 0, ABS(ROUND(VALUE(SUBSTITUTE(連結実質赤字比率に係る赤字・黒字の構成分析!G$36,"▲", "-")), 2)), NA())</f>
        <v>
#N/A</v>
      </c>
      <c r="E34" s="166">
        <f>
IF(ROUND(VALUE(SUBSTITUTE(連結実質赤字比率に係る赤字・黒字の構成分析!G$36,"▲", "-")), 2) &gt;= 0, ABS(ROUND(VALUE(SUBSTITUTE(連結実質赤字比率に係る赤字・黒字の構成分析!G$36,"▲", "-")), 2)), NA())</f>
        <v>
4.8899999999999997</v>
      </c>
      <c r="F34" s="166" t="e">
        <f>
IF(ROUND(VALUE(SUBSTITUTE(連結実質赤字比率に係る赤字・黒字の構成分析!H$36,"▲", "-")), 2) &lt; 0, ABS(ROUND(VALUE(SUBSTITUTE(連結実質赤字比率に係る赤字・黒字の構成分析!H$36,"▲", "-")), 2)), NA())</f>
        <v>
#N/A</v>
      </c>
      <c r="G34" s="166">
        <f>
IF(ROUND(VALUE(SUBSTITUTE(連結実質赤字比率に係る赤字・黒字の構成分析!H$36,"▲", "-")), 2) &gt;= 0, ABS(ROUND(VALUE(SUBSTITUTE(連結実質赤字比率に係る赤字・黒字の構成分析!H$36,"▲", "-")), 2)), NA())</f>
        <v>
6.09</v>
      </c>
      <c r="H34" s="166" t="e">
        <f>
IF(ROUND(VALUE(SUBSTITUTE(連結実質赤字比率に係る赤字・黒字の構成分析!I$36,"▲", "-")), 2) &lt; 0, ABS(ROUND(VALUE(SUBSTITUTE(連結実質赤字比率に係る赤字・黒字の構成分析!I$36,"▲", "-")), 2)), NA())</f>
        <v>
#N/A</v>
      </c>
      <c r="I34" s="166">
        <f>
IF(ROUND(VALUE(SUBSTITUTE(連結実質赤字比率に係る赤字・黒字の構成分析!I$36,"▲", "-")), 2) &gt;= 0, ABS(ROUND(VALUE(SUBSTITUTE(連結実質赤字比率に係る赤字・黒字の構成分析!I$36,"▲", "-")), 2)), NA())</f>
        <v>
7.75</v>
      </c>
      <c r="J34" s="166" t="e">
        <f>
IF(ROUND(VALUE(SUBSTITUTE(連結実質赤字比率に係る赤字・黒字の構成分析!J$36,"▲", "-")), 2) &lt; 0, ABS(ROUND(VALUE(SUBSTITUTE(連結実質赤字比率に係る赤字・黒字の構成分析!J$36,"▲", "-")), 2)), NA())</f>
        <v>
#N/A</v>
      </c>
      <c r="K34" s="166">
        <f>
IF(ROUND(VALUE(SUBSTITUTE(連結実質赤字比率に係る赤字・黒字の構成分析!J$36,"▲", "-")), 2) &gt;= 0, ABS(ROUND(VALUE(SUBSTITUTE(連結実質赤字比率に係る赤字・黒字の構成分析!J$36,"▲", "-")), 2)), NA())</f>
        <v>
8.7899999999999991</v>
      </c>
    </row>
    <row r="35" spans="1:16" x14ac:dyDescent="0.2">
      <c r="A35" s="166" t="str">
        <f>
IF(連結実質赤字比率に係る赤字・黒字の構成分析!C$35="",NA(),連結実質赤字比率に係る赤字・黒字の構成分析!C$35)</f>
        <v>
一般会計</v>
      </c>
      <c r="B35" s="166" t="e">
        <f>
IF(ROUND(VALUE(SUBSTITUTE(連結実質赤字比率に係る赤字・黒字の構成分析!F$35,"▲", "-")), 2) &lt; 0, ABS(ROUND(VALUE(SUBSTITUTE(連結実質赤字比率に係る赤字・黒字の構成分析!F$35,"▲", "-")), 2)), NA())</f>
        <v>
#N/A</v>
      </c>
      <c r="C35" s="166">
        <f>
IF(ROUND(VALUE(SUBSTITUTE(連結実質赤字比率に係る赤字・黒字の構成分析!F$35,"▲", "-")), 2) &gt;= 0, ABS(ROUND(VALUE(SUBSTITUTE(連結実質赤字比率に係る赤字・黒字の構成分析!F$35,"▲", "-")), 2)), NA())</f>
        <v>
7.19</v>
      </c>
      <c r="D35" s="166" t="e">
        <f>
IF(ROUND(VALUE(SUBSTITUTE(連結実質赤字比率に係る赤字・黒字の構成分析!G$35,"▲", "-")), 2) &lt; 0, ABS(ROUND(VALUE(SUBSTITUTE(連結実質赤字比率に係る赤字・黒字の構成分析!G$35,"▲", "-")), 2)), NA())</f>
        <v>
#N/A</v>
      </c>
      <c r="E35" s="166">
        <f>
IF(ROUND(VALUE(SUBSTITUTE(連結実質赤字比率に係る赤字・黒字の構成分析!G$35,"▲", "-")), 2) &gt;= 0, ABS(ROUND(VALUE(SUBSTITUTE(連結実質赤字比率に係る赤字・黒字の構成分析!G$35,"▲", "-")), 2)), NA())</f>
        <v>
4.5</v>
      </c>
      <c r="F35" s="166" t="e">
        <f>
IF(ROUND(VALUE(SUBSTITUTE(連結実質赤字比率に係る赤字・黒字の構成分析!H$35,"▲", "-")), 2) &lt; 0, ABS(ROUND(VALUE(SUBSTITUTE(連結実質赤字比率に係る赤字・黒字の構成分析!H$35,"▲", "-")), 2)), NA())</f>
        <v>
#N/A</v>
      </c>
      <c r="G35" s="166">
        <f>
IF(ROUND(VALUE(SUBSTITUTE(連結実質赤字比率に係る赤字・黒字の構成分析!H$35,"▲", "-")), 2) &gt;= 0, ABS(ROUND(VALUE(SUBSTITUTE(連結実質赤字比率に係る赤字・黒字の構成分析!H$35,"▲", "-")), 2)), NA())</f>
        <v>
5.01</v>
      </c>
      <c r="H35" s="166" t="e">
        <f>
IF(ROUND(VALUE(SUBSTITUTE(連結実質赤字比率に係る赤字・黒字の構成分析!I$35,"▲", "-")), 2) &lt; 0, ABS(ROUND(VALUE(SUBSTITUTE(連結実質赤字比率に係る赤字・黒字の構成分析!I$35,"▲", "-")), 2)), NA())</f>
        <v>
#N/A</v>
      </c>
      <c r="I35" s="166">
        <f>
IF(ROUND(VALUE(SUBSTITUTE(連結実質赤字比率に係る赤字・黒字の構成分析!I$35,"▲", "-")), 2) &gt;= 0, ABS(ROUND(VALUE(SUBSTITUTE(連結実質赤字比率に係る赤字・黒字の構成分析!I$35,"▲", "-")), 2)), NA())</f>
        <v>
5.27</v>
      </c>
      <c r="J35" s="166" t="e">
        <f>
IF(ROUND(VALUE(SUBSTITUTE(連結実質赤字比率に係る赤字・黒字の構成分析!J$35,"▲", "-")), 2) &lt; 0, ABS(ROUND(VALUE(SUBSTITUTE(連結実質赤字比率に係る赤字・黒字の構成分析!J$35,"▲", "-")), 2)), NA())</f>
        <v>
#N/A</v>
      </c>
      <c r="K35" s="166">
        <f>
IF(ROUND(VALUE(SUBSTITUTE(連結実質赤字比率に係る赤字・黒字の構成分析!J$35,"▲", "-")), 2) &gt;= 0, ABS(ROUND(VALUE(SUBSTITUTE(連結実質赤字比率に係る赤字・黒字の構成分析!J$35,"▲", "-")), 2)), NA())</f>
        <v>
9.1199999999999992</v>
      </c>
    </row>
    <row r="36" spans="1:16" x14ac:dyDescent="0.2">
      <c r="A36" s="166" t="str">
        <f>
IF(連結実質赤字比率に係る赤字・黒字の構成分析!C$34="",NA(),連結実質赤字比率に係る赤字・黒字の構成分析!C$34)</f>
        <v>
水道事業会計</v>
      </c>
      <c r="B36" s="166" t="e">
        <f>
IF(ROUND(VALUE(SUBSTITUTE(連結実質赤字比率に係る赤字・黒字の構成分析!F$34,"▲", "-")), 2) &lt; 0, ABS(ROUND(VALUE(SUBSTITUTE(連結実質赤字比率に係る赤字・黒字の構成分析!F$34,"▲", "-")), 2)), NA())</f>
        <v>
#N/A</v>
      </c>
      <c r="C36" s="166">
        <f>
IF(ROUND(VALUE(SUBSTITUTE(連結実質赤字比率に係る赤字・黒字の構成分析!F$34,"▲", "-")), 2) &gt;= 0, ABS(ROUND(VALUE(SUBSTITUTE(連結実質赤字比率に係る赤字・黒字の構成分析!F$34,"▲", "-")), 2)), NA())</f>
        <v>
18.88</v>
      </c>
      <c r="D36" s="166" t="e">
        <f>
IF(ROUND(VALUE(SUBSTITUTE(連結実質赤字比率に係る赤字・黒字の構成分析!G$34,"▲", "-")), 2) &lt; 0, ABS(ROUND(VALUE(SUBSTITUTE(連結実質赤字比率に係る赤字・黒字の構成分析!G$34,"▲", "-")), 2)), NA())</f>
        <v>
#N/A</v>
      </c>
      <c r="E36" s="166">
        <f>
IF(ROUND(VALUE(SUBSTITUTE(連結実質赤字比率に係る赤字・黒字の構成分析!G$34,"▲", "-")), 2) &gt;= 0, ABS(ROUND(VALUE(SUBSTITUTE(連結実質赤字比率に係る赤字・黒字の構成分析!G$34,"▲", "-")), 2)), NA())</f>
        <v>
16.850000000000001</v>
      </c>
      <c r="F36" s="166" t="e">
        <f>
IF(ROUND(VALUE(SUBSTITUTE(連結実質赤字比率に係る赤字・黒字の構成分析!H$34,"▲", "-")), 2) &lt; 0, ABS(ROUND(VALUE(SUBSTITUTE(連結実質赤字比率に係る赤字・黒字の構成分析!H$34,"▲", "-")), 2)), NA())</f>
        <v>
#N/A</v>
      </c>
      <c r="G36" s="166">
        <f>
IF(ROUND(VALUE(SUBSTITUTE(連結実質赤字比率に係る赤字・黒字の構成分析!H$34,"▲", "-")), 2) &gt;= 0, ABS(ROUND(VALUE(SUBSTITUTE(連結実質赤字比率に係る赤字・黒字の構成分析!H$34,"▲", "-")), 2)), NA())</f>
        <v>
17.07</v>
      </c>
      <c r="H36" s="166" t="e">
        <f>
IF(ROUND(VALUE(SUBSTITUTE(連結実質赤字比率に係る赤字・黒字の構成分析!I$34,"▲", "-")), 2) &lt; 0, ABS(ROUND(VALUE(SUBSTITUTE(連結実質赤字比率に係る赤字・黒字の構成分析!I$34,"▲", "-")), 2)), NA())</f>
        <v>
#N/A</v>
      </c>
      <c r="I36" s="166">
        <f>
IF(ROUND(VALUE(SUBSTITUTE(連結実質赤字比率に係る赤字・黒字の構成分析!I$34,"▲", "-")), 2) &gt;= 0, ABS(ROUND(VALUE(SUBSTITUTE(連結実質赤字比率に係る赤字・黒字の構成分析!I$34,"▲", "-")), 2)), NA())</f>
        <v>
13.98</v>
      </c>
      <c r="J36" s="166" t="e">
        <f>
IF(ROUND(VALUE(SUBSTITUTE(連結実質赤字比率に係る赤字・黒字の構成分析!J$34,"▲", "-")), 2) &lt; 0, ABS(ROUND(VALUE(SUBSTITUTE(連結実質赤字比率に係る赤字・黒字の構成分析!J$34,"▲", "-")), 2)), NA())</f>
        <v>
#N/A</v>
      </c>
      <c r="K36" s="166">
        <f>
IF(ROUND(VALUE(SUBSTITUTE(連結実質赤字比率に係る赤字・黒字の構成分析!J$34,"▲", "-")), 2) &gt;= 0, ABS(ROUND(VALUE(SUBSTITUTE(連結実質赤字比率に係る赤字・黒字の構成分析!J$34,"▲", "-")), 2)), NA())</f>
        <v>
12.86</v>
      </c>
    </row>
    <row r="39" spans="1:16" x14ac:dyDescent="0.2">
      <c r="A39" s="139" t="s">
        <v>
59</v>
      </c>
    </row>
    <row r="40" spans="1:16" x14ac:dyDescent="0.2">
      <c r="A40" s="167"/>
      <c r="B40" s="167" t="str">
        <f>
'実質公債費比率（分子）の構造'!K$44</f>
        <v>
H29</v>
      </c>
      <c r="C40" s="167"/>
      <c r="D40" s="167"/>
      <c r="E40" s="167" t="str">
        <f>
'実質公債費比率（分子）の構造'!L$44</f>
        <v>
H30</v>
      </c>
      <c r="F40" s="167"/>
      <c r="G40" s="167"/>
      <c r="H40" s="167" t="str">
        <f>
'実質公債費比率（分子）の構造'!M$44</f>
        <v>
R01</v>
      </c>
      <c r="I40" s="167"/>
      <c r="J40" s="167"/>
      <c r="K40" s="167" t="str">
        <f>
'実質公債費比率（分子）の構造'!N$44</f>
        <v>
R02</v>
      </c>
      <c r="L40" s="167"/>
      <c r="M40" s="167"/>
      <c r="N40" s="167" t="str">
        <f>
'実質公債費比率（分子）の構造'!O$44</f>
        <v>
R03</v>
      </c>
      <c r="O40" s="167"/>
      <c r="P40" s="167"/>
    </row>
    <row r="41" spans="1:16" x14ac:dyDescent="0.2">
      <c r="A41" s="167"/>
      <c r="B41" s="167" t="s">
        <v>
60</v>
      </c>
      <c r="C41" s="167"/>
      <c r="D41" s="167" t="s">
        <v>
61</v>
      </c>
      <c r="E41" s="167" t="s">
        <v>
60</v>
      </c>
      <c r="F41" s="167"/>
      <c r="G41" s="167" t="s">
        <v>
61</v>
      </c>
      <c r="H41" s="167" t="s">
        <v>
60</v>
      </c>
      <c r="I41" s="167"/>
      <c r="J41" s="167" t="s">
        <v>
61</v>
      </c>
      <c r="K41" s="167" t="s">
        <v>
60</v>
      </c>
      <c r="L41" s="167"/>
      <c r="M41" s="167" t="s">
        <v>
61</v>
      </c>
      <c r="N41" s="167" t="s">
        <v>
60</v>
      </c>
      <c r="O41" s="167"/>
      <c r="P41" s="167" t="s">
        <v>
61</v>
      </c>
    </row>
    <row r="42" spans="1:16" x14ac:dyDescent="0.2">
      <c r="A42" s="167" t="s">
        <v>
62</v>
      </c>
      <c r="B42" s="167"/>
      <c r="C42" s="167"/>
      <c r="D42" s="167">
        <f>
'実質公債費比率（分子）の構造'!K$52</f>
        <v>
3053</v>
      </c>
      <c r="E42" s="167"/>
      <c r="F42" s="167"/>
      <c r="G42" s="167">
        <f>
'実質公債費比率（分子）の構造'!L$52</f>
        <v>
3137</v>
      </c>
      <c r="H42" s="167"/>
      <c r="I42" s="167"/>
      <c r="J42" s="167">
        <f>
'実質公債費比率（分子）の構造'!M$52</f>
        <v>
2984</v>
      </c>
      <c r="K42" s="167"/>
      <c r="L42" s="167"/>
      <c r="M42" s="167">
        <f>
'実質公債費比率（分子）の構造'!N$52</f>
        <v>
2909</v>
      </c>
      <c r="N42" s="167"/>
      <c r="O42" s="167"/>
      <c r="P42" s="167">
        <f>
'実質公債費比率（分子）の構造'!O$52</f>
        <v>
2993</v>
      </c>
    </row>
    <row r="43" spans="1:16" x14ac:dyDescent="0.2">
      <c r="A43" s="167" t="s">
        <v>
63</v>
      </c>
      <c r="B43" s="167" t="str">
        <f>
'実質公債費比率（分子）の構造'!K$51</f>
        <v>
-</v>
      </c>
      <c r="C43" s="167"/>
      <c r="D43" s="167"/>
      <c r="E43" s="167" t="str">
        <f>
'実質公債費比率（分子）の構造'!L$51</f>
        <v>
-</v>
      </c>
      <c r="F43" s="167"/>
      <c r="G43" s="167"/>
      <c r="H43" s="167" t="str">
        <f>
'実質公債費比率（分子）の構造'!M$51</f>
        <v>
-</v>
      </c>
      <c r="I43" s="167"/>
      <c r="J43" s="167"/>
      <c r="K43" s="167" t="str">
        <f>
'実質公債費比率（分子）の構造'!N$51</f>
        <v>
-</v>
      </c>
      <c r="L43" s="167"/>
      <c r="M43" s="167"/>
      <c r="N43" s="167" t="str">
        <f>
'実質公債費比率（分子）の構造'!O$51</f>
        <v>
-</v>
      </c>
      <c r="O43" s="167"/>
      <c r="P43" s="167"/>
    </row>
    <row r="44" spans="1:16" x14ac:dyDescent="0.2">
      <c r="A44" s="167" t="s">
        <v>
64</v>
      </c>
      <c r="B44" s="167">
        <f>
'実質公債費比率（分子）の構造'!K$50</f>
        <v>
13</v>
      </c>
      <c r="C44" s="167"/>
      <c r="D44" s="167"/>
      <c r="E44" s="167">
        <f>
'実質公債費比率（分子）の構造'!L$50</f>
        <v>
11</v>
      </c>
      <c r="F44" s="167"/>
      <c r="G44" s="167"/>
      <c r="H44" s="167">
        <f>
'実質公債費比率（分子）の構造'!M$50</f>
        <v>
42</v>
      </c>
      <c r="I44" s="167"/>
      <c r="J44" s="167"/>
      <c r="K44" s="167">
        <f>
'実質公債費比率（分子）の構造'!N$50</f>
        <v>
74</v>
      </c>
      <c r="L44" s="167"/>
      <c r="M44" s="167"/>
      <c r="N44" s="167">
        <f>
'実質公債費比率（分子）の構造'!O$50</f>
        <v>
74</v>
      </c>
      <c r="O44" s="167"/>
      <c r="P44" s="167"/>
    </row>
    <row r="45" spans="1:16" x14ac:dyDescent="0.2">
      <c r="A45" s="167" t="s">
        <v>
65</v>
      </c>
      <c r="B45" s="167">
        <f>
'実質公債費比率（分子）の構造'!K$49</f>
        <v>
361</v>
      </c>
      <c r="C45" s="167"/>
      <c r="D45" s="167"/>
      <c r="E45" s="167">
        <f>
'実質公債費比率（分子）の構造'!L$49</f>
        <v>
393</v>
      </c>
      <c r="F45" s="167"/>
      <c r="G45" s="167"/>
      <c r="H45" s="167">
        <f>
'実質公債費比率（分子）の構造'!M$49</f>
        <v>
392</v>
      </c>
      <c r="I45" s="167"/>
      <c r="J45" s="167"/>
      <c r="K45" s="167">
        <f>
'実質公債費比率（分子）の構造'!N$49</f>
        <v>
339</v>
      </c>
      <c r="L45" s="167"/>
      <c r="M45" s="167"/>
      <c r="N45" s="167">
        <f>
'実質公債費比率（分子）の構造'!O$49</f>
        <v>
359</v>
      </c>
      <c r="O45" s="167"/>
      <c r="P45" s="167"/>
    </row>
    <row r="46" spans="1:16" x14ac:dyDescent="0.2">
      <c r="A46" s="167" t="s">
        <v>
66</v>
      </c>
      <c r="B46" s="167">
        <f>
'実質公債費比率（分子）の構造'!K$48</f>
        <v>
116</v>
      </c>
      <c r="C46" s="167"/>
      <c r="D46" s="167"/>
      <c r="E46" s="167">
        <f>
'実質公債費比率（分子）の構造'!L$48</f>
        <v>
104</v>
      </c>
      <c r="F46" s="167"/>
      <c r="G46" s="167"/>
      <c r="H46" s="167">
        <f>
'実質公債費比率（分子）の構造'!M$48</f>
        <v>
99</v>
      </c>
      <c r="I46" s="167"/>
      <c r="J46" s="167"/>
      <c r="K46" s="167">
        <f>
'実質公債費比率（分子）の構造'!N$48</f>
        <v>
96</v>
      </c>
      <c r="L46" s="167"/>
      <c r="M46" s="167"/>
      <c r="N46" s="167">
        <f>
'実質公債費比率（分子）の構造'!O$48</f>
        <v>
95</v>
      </c>
      <c r="O46" s="167"/>
      <c r="P46" s="167"/>
    </row>
    <row r="47" spans="1:16" x14ac:dyDescent="0.2">
      <c r="A47" s="167" t="s">
        <v>
67</v>
      </c>
      <c r="B47" s="167" t="str">
        <f>
'実質公債費比率（分子）の構造'!K$47</f>
        <v>
-</v>
      </c>
      <c r="C47" s="167"/>
      <c r="D47" s="167"/>
      <c r="E47" s="167" t="str">
        <f>
'実質公債費比率（分子）の構造'!L$47</f>
        <v>
-</v>
      </c>
      <c r="F47" s="167"/>
      <c r="G47" s="167"/>
      <c r="H47" s="167" t="str">
        <f>
'実質公債費比率（分子）の構造'!M$47</f>
        <v>
-</v>
      </c>
      <c r="I47" s="167"/>
      <c r="J47" s="167"/>
      <c r="K47" s="167" t="str">
        <f>
'実質公債費比率（分子）の構造'!N$47</f>
        <v>
-</v>
      </c>
      <c r="L47" s="167"/>
      <c r="M47" s="167"/>
      <c r="N47" s="167" t="str">
        <f>
'実質公債費比率（分子）の構造'!O$47</f>
        <v>
-</v>
      </c>
      <c r="O47" s="167"/>
      <c r="P47" s="167"/>
    </row>
    <row r="48" spans="1:16" x14ac:dyDescent="0.2">
      <c r="A48" s="167" t="s">
        <v>
68</v>
      </c>
      <c r="B48" s="167" t="str">
        <f>
'実質公債費比率（分子）の構造'!K$46</f>
        <v>
-</v>
      </c>
      <c r="C48" s="167"/>
      <c r="D48" s="167"/>
      <c r="E48" s="167" t="str">
        <f>
'実質公債費比率（分子）の構造'!L$46</f>
        <v>
-</v>
      </c>
      <c r="F48" s="167"/>
      <c r="G48" s="167"/>
      <c r="H48" s="167" t="str">
        <f>
'実質公債費比率（分子）の構造'!M$46</f>
        <v>
-</v>
      </c>
      <c r="I48" s="167"/>
      <c r="J48" s="167"/>
      <c r="K48" s="167" t="str">
        <f>
'実質公債費比率（分子）の構造'!N$46</f>
        <v>
-</v>
      </c>
      <c r="L48" s="167"/>
      <c r="M48" s="167"/>
      <c r="N48" s="167" t="str">
        <f>
'実質公債費比率（分子）の構造'!O$46</f>
        <v>
-</v>
      </c>
      <c r="O48" s="167"/>
      <c r="P48" s="167"/>
    </row>
    <row r="49" spans="1:16" x14ac:dyDescent="0.2">
      <c r="A49" s="167" t="s">
        <v>
69</v>
      </c>
      <c r="B49" s="167">
        <f>
'実質公債費比率（分子）の構造'!K$45</f>
        <v>
3144</v>
      </c>
      <c r="C49" s="167"/>
      <c r="D49" s="167"/>
      <c r="E49" s="167">
        <f>
'実質公債費比率（分子）の構造'!L$45</f>
        <v>
2948</v>
      </c>
      <c r="F49" s="167"/>
      <c r="G49" s="167"/>
      <c r="H49" s="167">
        <f>
'実質公債費比率（分子）の構造'!M$45</f>
        <v>
2851</v>
      </c>
      <c r="I49" s="167"/>
      <c r="J49" s="167"/>
      <c r="K49" s="167">
        <f>
'実質公債費比率（分子）の構造'!N$45</f>
        <v>
2878</v>
      </c>
      <c r="L49" s="167"/>
      <c r="M49" s="167"/>
      <c r="N49" s="167">
        <f>
'実質公債費比率（分子）の構造'!O$45</f>
        <v>
2856</v>
      </c>
      <c r="O49" s="167"/>
      <c r="P49" s="167"/>
    </row>
    <row r="50" spans="1:16" x14ac:dyDescent="0.2">
      <c r="A50" s="167" t="s">
        <v>
70</v>
      </c>
      <c r="B50" s="167" t="e">
        <f>
NA()</f>
        <v>
#N/A</v>
      </c>
      <c r="C50" s="167">
        <f>
IF(ISNUMBER('実質公債費比率（分子）の構造'!K$53),'実質公債費比率（分子）の構造'!K$53,NA())</f>
        <v>
581</v>
      </c>
      <c r="D50" s="167" t="e">
        <f>
NA()</f>
        <v>
#N/A</v>
      </c>
      <c r="E50" s="167" t="e">
        <f>
NA()</f>
        <v>
#N/A</v>
      </c>
      <c r="F50" s="167">
        <f>
IF(ISNUMBER('実質公債費比率（分子）の構造'!L$53),'実質公債費比率（分子）の構造'!L$53,NA())</f>
        <v>
319</v>
      </c>
      <c r="G50" s="167" t="e">
        <f>
NA()</f>
        <v>
#N/A</v>
      </c>
      <c r="H50" s="167" t="e">
        <f>
NA()</f>
        <v>
#N/A</v>
      </c>
      <c r="I50" s="167">
        <f>
IF(ISNUMBER('実質公債費比率（分子）の構造'!M$53),'実質公債費比率（分子）の構造'!M$53,NA())</f>
        <v>
400</v>
      </c>
      <c r="J50" s="167" t="e">
        <f>
NA()</f>
        <v>
#N/A</v>
      </c>
      <c r="K50" s="167" t="e">
        <f>
NA()</f>
        <v>
#N/A</v>
      </c>
      <c r="L50" s="167">
        <f>
IF(ISNUMBER('実質公債費比率（分子）の構造'!N$53),'実質公債費比率（分子）の構造'!N$53,NA())</f>
        <v>
478</v>
      </c>
      <c r="M50" s="167" t="e">
        <f>
NA()</f>
        <v>
#N/A</v>
      </c>
      <c r="N50" s="167" t="e">
        <f>
NA()</f>
        <v>
#N/A</v>
      </c>
      <c r="O50" s="167">
        <f>
IF(ISNUMBER('実質公債費比率（分子）の構造'!O$53),'実質公債費比率（分子）の構造'!O$53,NA())</f>
        <v>
391</v>
      </c>
      <c r="P50" s="167" t="e">
        <f>
NA()</f>
        <v>
#N/A</v>
      </c>
    </row>
    <row r="53" spans="1:16" x14ac:dyDescent="0.2">
      <c r="A53" s="139" t="s">
        <v>
71</v>
      </c>
    </row>
    <row r="54" spans="1:16" x14ac:dyDescent="0.2">
      <c r="A54" s="166"/>
      <c r="B54" s="166" t="str">
        <f>
'将来負担比率（分子）の構造'!I$40</f>
        <v>
H29</v>
      </c>
      <c r="C54" s="166"/>
      <c r="D54" s="166"/>
      <c r="E54" s="166" t="str">
        <f>
'将来負担比率（分子）の構造'!J$40</f>
        <v>
H30</v>
      </c>
      <c r="F54" s="166"/>
      <c r="G54" s="166"/>
      <c r="H54" s="166" t="str">
        <f>
'将来負担比率（分子）の構造'!K$40</f>
        <v>
R01</v>
      </c>
      <c r="I54" s="166"/>
      <c r="J54" s="166"/>
      <c r="K54" s="166" t="str">
        <f>
'将来負担比率（分子）の構造'!L$40</f>
        <v>
R02</v>
      </c>
      <c r="L54" s="166"/>
      <c r="M54" s="166"/>
      <c r="N54" s="166" t="str">
        <f>
'将来負担比率（分子）の構造'!M$40</f>
        <v>
R03</v>
      </c>
      <c r="O54" s="166"/>
      <c r="P54" s="166"/>
    </row>
    <row r="55" spans="1:16" x14ac:dyDescent="0.2">
      <c r="A55" s="166"/>
      <c r="B55" s="166" t="s">
        <v>
72</v>
      </c>
      <c r="C55" s="166"/>
      <c r="D55" s="166" t="s">
        <v>
73</v>
      </c>
      <c r="E55" s="166" t="s">
        <v>
72</v>
      </c>
      <c r="F55" s="166"/>
      <c r="G55" s="166" t="s">
        <v>
73</v>
      </c>
      <c r="H55" s="166" t="s">
        <v>
72</v>
      </c>
      <c r="I55" s="166"/>
      <c r="J55" s="166" t="s">
        <v>
73</v>
      </c>
      <c r="K55" s="166" t="s">
        <v>
72</v>
      </c>
      <c r="L55" s="166"/>
      <c r="M55" s="166" t="s">
        <v>
73</v>
      </c>
      <c r="N55" s="166" t="s">
        <v>
72</v>
      </c>
      <c r="O55" s="166"/>
      <c r="P55" s="166" t="s">
        <v>
73</v>
      </c>
    </row>
    <row r="56" spans="1:16" x14ac:dyDescent="0.2">
      <c r="A56" s="166" t="s">
        <v>
42</v>
      </c>
      <c r="B56" s="166"/>
      <c r="C56" s="166"/>
      <c r="D56" s="166">
        <f>
'将来負担比率（分子）の構造'!I$52</f>
        <v>
31611</v>
      </c>
      <c r="E56" s="166"/>
      <c r="F56" s="166"/>
      <c r="G56" s="166">
        <f>
'将来負担比率（分子）の構造'!J$52</f>
        <v>
31933</v>
      </c>
      <c r="H56" s="166"/>
      <c r="I56" s="166"/>
      <c r="J56" s="166">
        <f>
'将来負担比率（分子）の構造'!K$52</f>
        <v>
31396</v>
      </c>
      <c r="K56" s="166"/>
      <c r="L56" s="166"/>
      <c r="M56" s="166">
        <f>
'将来負担比率（分子）の構造'!L$52</f>
        <v>
30686</v>
      </c>
      <c r="N56" s="166"/>
      <c r="O56" s="166"/>
      <c r="P56" s="166">
        <f>
'将来負担比率（分子）の構造'!M$52</f>
        <v>
30519</v>
      </c>
    </row>
    <row r="57" spans="1:16" x14ac:dyDescent="0.2">
      <c r="A57" s="166" t="s">
        <v>
41</v>
      </c>
      <c r="B57" s="166"/>
      <c r="C57" s="166"/>
      <c r="D57" s="166">
        <f>
'将来負担比率（分子）の構造'!I$51</f>
        <v>
1259</v>
      </c>
      <c r="E57" s="166"/>
      <c r="F57" s="166"/>
      <c r="G57" s="166">
        <f>
'将来負担比率（分子）の構造'!J$51</f>
        <v>
3909</v>
      </c>
      <c r="H57" s="166"/>
      <c r="I57" s="166"/>
      <c r="J57" s="166">
        <f>
'将来負担比率（分子）の構造'!K$51</f>
        <v>
3698</v>
      </c>
      <c r="K57" s="166"/>
      <c r="L57" s="166"/>
      <c r="M57" s="166">
        <f>
'将来負担比率（分子）の構造'!L$51</f>
        <v>
3627</v>
      </c>
      <c r="N57" s="166"/>
      <c r="O57" s="166"/>
      <c r="P57" s="166">
        <f>
'将来負担比率（分子）の構造'!M$51</f>
        <v>
3356</v>
      </c>
    </row>
    <row r="58" spans="1:16" x14ac:dyDescent="0.2">
      <c r="A58" s="166" t="s">
        <v>
40</v>
      </c>
      <c r="B58" s="166"/>
      <c r="C58" s="166"/>
      <c r="D58" s="166">
        <f>
'将来負担比率（分子）の構造'!I$50</f>
        <v>
17505</v>
      </c>
      <c r="E58" s="166"/>
      <c r="F58" s="166"/>
      <c r="G58" s="166">
        <f>
'将来負担比率（分子）の構造'!J$50</f>
        <v>
17482</v>
      </c>
      <c r="H58" s="166"/>
      <c r="I58" s="166"/>
      <c r="J58" s="166">
        <f>
'将来負担比率（分子）の構造'!K$50</f>
        <v>
15977</v>
      </c>
      <c r="K58" s="166"/>
      <c r="L58" s="166"/>
      <c r="M58" s="166">
        <f>
'将来負担比率（分子）の構造'!L$50</f>
        <v>
15916</v>
      </c>
      <c r="N58" s="166"/>
      <c r="O58" s="166"/>
      <c r="P58" s="166">
        <f>
'将来負担比率（分子）の構造'!M$50</f>
        <v>
17756</v>
      </c>
    </row>
    <row r="59" spans="1:16" x14ac:dyDescent="0.2">
      <c r="A59" s="166" t="s">
        <v>
38</v>
      </c>
      <c r="B59" s="166" t="str">
        <f>
'将来負担比率（分子）の構造'!I$49</f>
        <v>
-</v>
      </c>
      <c r="C59" s="166"/>
      <c r="D59" s="166"/>
      <c r="E59" s="166" t="str">
        <f>
'将来負担比率（分子）の構造'!J$49</f>
        <v>
-</v>
      </c>
      <c r="F59" s="166"/>
      <c r="G59" s="166"/>
      <c r="H59" s="166" t="str">
        <f>
'将来負担比率（分子）の構造'!K$49</f>
        <v>
-</v>
      </c>
      <c r="I59" s="166"/>
      <c r="J59" s="166"/>
      <c r="K59" s="166" t="str">
        <f>
'将来負担比率（分子）の構造'!L$49</f>
        <v>
-</v>
      </c>
      <c r="L59" s="166"/>
      <c r="M59" s="166"/>
      <c r="N59" s="166" t="str">
        <f>
'将来負担比率（分子）の構造'!M$49</f>
        <v>
-</v>
      </c>
      <c r="O59" s="166"/>
      <c r="P59" s="166"/>
    </row>
    <row r="60" spans="1:16" x14ac:dyDescent="0.2">
      <c r="A60" s="166" t="s">
        <v>
37</v>
      </c>
      <c r="B60" s="166" t="str">
        <f>
'将来負担比率（分子）の構造'!I$48</f>
        <v>
-</v>
      </c>
      <c r="C60" s="166"/>
      <c r="D60" s="166"/>
      <c r="E60" s="166" t="str">
        <f>
'将来負担比率（分子）の構造'!J$48</f>
        <v>
-</v>
      </c>
      <c r="F60" s="166"/>
      <c r="G60" s="166"/>
      <c r="H60" s="166" t="str">
        <f>
'将来負担比率（分子）の構造'!K$48</f>
        <v>
-</v>
      </c>
      <c r="I60" s="166"/>
      <c r="J60" s="166"/>
      <c r="K60" s="166" t="str">
        <f>
'将来負担比率（分子）の構造'!L$48</f>
        <v>
-</v>
      </c>
      <c r="L60" s="166"/>
      <c r="M60" s="166"/>
      <c r="N60" s="166" t="str">
        <f>
'将来負担比率（分子）の構造'!M$48</f>
        <v>
-</v>
      </c>
      <c r="O60" s="166"/>
      <c r="P60" s="166"/>
    </row>
    <row r="61" spans="1:16" x14ac:dyDescent="0.2">
      <c r="A61" s="166" t="s">
        <v>
35</v>
      </c>
      <c r="B61" s="166">
        <f>
'将来負担比率（分子）の構造'!I$46</f>
        <v>
9</v>
      </c>
      <c r="C61" s="166"/>
      <c r="D61" s="166"/>
      <c r="E61" s="166">
        <f>
'将来負担比率（分子）の構造'!J$46</f>
        <v>
4</v>
      </c>
      <c r="F61" s="166"/>
      <c r="G61" s="166"/>
      <c r="H61" s="166">
        <f>
'将来負担比率（分子）の構造'!K$46</f>
        <v>
1</v>
      </c>
      <c r="I61" s="166"/>
      <c r="J61" s="166"/>
      <c r="K61" s="166" t="str">
        <f>
'将来負担比率（分子）の構造'!L$46</f>
        <v>
-</v>
      </c>
      <c r="L61" s="166"/>
      <c r="M61" s="166"/>
      <c r="N61" s="166" t="str">
        <f>
'将来負担比率（分子）の構造'!M$46</f>
        <v>
-</v>
      </c>
      <c r="O61" s="166"/>
      <c r="P61" s="166"/>
    </row>
    <row r="62" spans="1:16" x14ac:dyDescent="0.2">
      <c r="A62" s="166" t="s">
        <v>
34</v>
      </c>
      <c r="B62" s="166">
        <f>
'将来負担比率（分子）の構造'!I$45</f>
        <v>
5249</v>
      </c>
      <c r="C62" s="166"/>
      <c r="D62" s="166"/>
      <c r="E62" s="166">
        <f>
'将来負担比率（分子）の構造'!J$45</f>
        <v>
4510</v>
      </c>
      <c r="F62" s="166"/>
      <c r="G62" s="166"/>
      <c r="H62" s="166">
        <f>
'将来負担比率（分子）の構造'!K$45</f>
        <v>
4650</v>
      </c>
      <c r="I62" s="166"/>
      <c r="J62" s="166"/>
      <c r="K62" s="166">
        <f>
'将来負担比率（分子）の構造'!L$45</f>
        <v>
4774</v>
      </c>
      <c r="L62" s="166"/>
      <c r="M62" s="166"/>
      <c r="N62" s="166">
        <f>
'将来負担比率（分子）の構造'!M$45</f>
        <v>
5075</v>
      </c>
      <c r="O62" s="166"/>
      <c r="P62" s="166"/>
    </row>
    <row r="63" spans="1:16" x14ac:dyDescent="0.2">
      <c r="A63" s="166" t="s">
        <v>
33</v>
      </c>
      <c r="B63" s="166">
        <f>
'将来負担比率（分子）の構造'!I$44</f>
        <v>
3633</v>
      </c>
      <c r="C63" s="166"/>
      <c r="D63" s="166"/>
      <c r="E63" s="166">
        <f>
'将来負担比率（分子）の構造'!J$44</f>
        <v>
4533</v>
      </c>
      <c r="F63" s="166"/>
      <c r="G63" s="166"/>
      <c r="H63" s="166">
        <f>
'将来負担比率（分子）の構造'!K$44</f>
        <v>
4281</v>
      </c>
      <c r="I63" s="166"/>
      <c r="J63" s="166"/>
      <c r="K63" s="166">
        <f>
'将来負担比率（分子）の構造'!L$44</f>
        <v>
4051</v>
      </c>
      <c r="L63" s="166"/>
      <c r="M63" s="166"/>
      <c r="N63" s="166">
        <f>
'将来負担比率（分子）の構造'!M$44</f>
        <v>
3839</v>
      </c>
      <c r="O63" s="166"/>
      <c r="P63" s="166"/>
    </row>
    <row r="64" spans="1:16" x14ac:dyDescent="0.2">
      <c r="A64" s="166" t="s">
        <v>
32</v>
      </c>
      <c r="B64" s="166">
        <f>
'将来負担比率（分子）の構造'!I$43</f>
        <v>
1003</v>
      </c>
      <c r="C64" s="166"/>
      <c r="D64" s="166"/>
      <c r="E64" s="166">
        <f>
'将来負担比率（分子）の構造'!J$43</f>
        <v>
924</v>
      </c>
      <c r="F64" s="166"/>
      <c r="G64" s="166"/>
      <c r="H64" s="166">
        <f>
'将来負担比率（分子）の構造'!K$43</f>
        <v>
942</v>
      </c>
      <c r="I64" s="166"/>
      <c r="J64" s="166"/>
      <c r="K64" s="166">
        <f>
'将来負担比率（分子）の構造'!L$43</f>
        <v>
852</v>
      </c>
      <c r="L64" s="166"/>
      <c r="M64" s="166"/>
      <c r="N64" s="166">
        <f>
'将来負担比率（分子）の構造'!M$43</f>
        <v>
834</v>
      </c>
      <c r="O64" s="166"/>
      <c r="P64" s="166"/>
    </row>
    <row r="65" spans="1:16" x14ac:dyDescent="0.2">
      <c r="A65" s="166" t="s">
        <v>
31</v>
      </c>
      <c r="B65" s="166">
        <f>
'将来負担比率（分子）の構造'!I$42</f>
        <v>
476</v>
      </c>
      <c r="C65" s="166"/>
      <c r="D65" s="166"/>
      <c r="E65" s="166">
        <f>
'将来負担比率（分子）の構造'!J$42</f>
        <v>
1265</v>
      </c>
      <c r="F65" s="166"/>
      <c r="G65" s="166"/>
      <c r="H65" s="166">
        <f>
'将来負担比率（分子）の構造'!K$42</f>
        <v>
1234</v>
      </c>
      <c r="I65" s="166"/>
      <c r="J65" s="166"/>
      <c r="K65" s="166">
        <f>
'将来負担比率（分子）の構造'!L$42</f>
        <v>
1155</v>
      </c>
      <c r="L65" s="166"/>
      <c r="M65" s="166"/>
      <c r="N65" s="166">
        <f>
'将来負担比率（分子）の構造'!M$42</f>
        <v>
1081</v>
      </c>
      <c r="O65" s="166"/>
      <c r="P65" s="166"/>
    </row>
    <row r="66" spans="1:16" x14ac:dyDescent="0.2">
      <c r="A66" s="166" t="s">
        <v>
30</v>
      </c>
      <c r="B66" s="166">
        <f>
'将来負担比率（分子）の構造'!I$41</f>
        <v>
30535</v>
      </c>
      <c r="C66" s="166"/>
      <c r="D66" s="166"/>
      <c r="E66" s="166">
        <f>
'将来負担比率（分子）の構造'!J$41</f>
        <v>
30221</v>
      </c>
      <c r="F66" s="166"/>
      <c r="G66" s="166"/>
      <c r="H66" s="166">
        <f>
'将来負担比率（分子）の構造'!K$41</f>
        <v>
31024</v>
      </c>
      <c r="I66" s="166"/>
      <c r="J66" s="166"/>
      <c r="K66" s="166">
        <f>
'将来負担比率（分子）の構造'!L$41</f>
        <v>
31055</v>
      </c>
      <c r="L66" s="166"/>
      <c r="M66" s="166"/>
      <c r="N66" s="166">
        <f>
'将来負担比率（分子）の構造'!M$41</f>
        <v>
31615</v>
      </c>
      <c r="O66" s="166"/>
      <c r="P66" s="166"/>
    </row>
    <row r="67" spans="1:16" x14ac:dyDescent="0.2">
      <c r="A67" s="166" t="s">
        <v>
74</v>
      </c>
      <c r="B67" s="166" t="e">
        <f>
NA()</f>
        <v>
#N/A</v>
      </c>
      <c r="C67" s="166">
        <f>
IF(ISNUMBER('将来負担比率（分子）の構造'!I$53), IF('将来負担比率（分子）の構造'!I$53 &lt; 0, 0, '将来負担比率（分子）の構造'!I$53), NA())</f>
        <v>
0</v>
      </c>
      <c r="D67" s="166" t="e">
        <f>
NA()</f>
        <v>
#N/A</v>
      </c>
      <c r="E67" s="166" t="e">
        <f>
NA()</f>
        <v>
#N/A</v>
      </c>
      <c r="F67" s="166">
        <f>
IF(ISNUMBER('将来負担比率（分子）の構造'!J$53), IF('将来負担比率（分子）の構造'!J$53 &lt; 0, 0, '将来負担比率（分子）の構造'!J$53), NA())</f>
        <v>
0</v>
      </c>
      <c r="G67" s="166" t="e">
        <f>
NA()</f>
        <v>
#N/A</v>
      </c>
      <c r="H67" s="166" t="e">
        <f>
NA()</f>
        <v>
#N/A</v>
      </c>
      <c r="I67" s="166">
        <f>
IF(ISNUMBER('将来負担比率（分子）の構造'!K$53), IF('将来負担比率（分子）の構造'!K$53 &lt; 0, 0, '将来負担比率（分子）の構造'!K$53), NA())</f>
        <v>
0</v>
      </c>
      <c r="J67" s="166" t="e">
        <f>
NA()</f>
        <v>
#N/A</v>
      </c>
      <c r="K67" s="166" t="e">
        <f>
NA()</f>
        <v>
#N/A</v>
      </c>
      <c r="L67" s="166">
        <f>
IF(ISNUMBER('将来負担比率（分子）の構造'!L$53), IF('将来負担比率（分子）の構造'!L$53 &lt; 0, 0, '将来負担比率（分子）の構造'!L$53), NA())</f>
        <v>
0</v>
      </c>
      <c r="M67" s="166" t="e">
        <f>
NA()</f>
        <v>
#N/A</v>
      </c>
      <c r="N67" s="166" t="e">
        <f>
NA()</f>
        <v>
#N/A</v>
      </c>
      <c r="O67" s="166">
        <f>
IF(ISNUMBER('将来負担比率（分子）の構造'!M$53), IF('将来負担比率（分子）の構造'!M$53 &lt; 0, 0, '将来負担比率（分子）の構造'!M$53), NA())</f>
        <v>
0</v>
      </c>
      <c r="P67" s="166" t="e">
        <f>
NA()</f>
        <v>
#N/A</v>
      </c>
    </row>
    <row r="70" spans="1:16" x14ac:dyDescent="0.2">
      <c r="A70" s="168" t="s">
        <v>
75</v>
      </c>
      <c r="B70" s="168"/>
      <c r="C70" s="168"/>
      <c r="D70" s="168"/>
      <c r="E70" s="168"/>
      <c r="F70" s="168"/>
    </row>
    <row r="71" spans="1:16" x14ac:dyDescent="0.2">
      <c r="A71" s="169"/>
      <c r="B71" s="169" t="str">
        <f>
基金残高に係る経年分析!F54</f>
        <v>
R01</v>
      </c>
      <c r="C71" s="169" t="str">
        <f>
基金残高に係る経年分析!G54</f>
        <v>
R02</v>
      </c>
      <c r="D71" s="169" t="str">
        <f>
基金残高に係る経年分析!H54</f>
        <v>
R03</v>
      </c>
    </row>
    <row r="72" spans="1:16" x14ac:dyDescent="0.2">
      <c r="A72" s="169" t="s">
        <v>
76</v>
      </c>
      <c r="B72" s="170">
        <f>
基金残高に係る経年分析!F55</f>
        <v>
4111</v>
      </c>
      <c r="C72" s="170">
        <f>
基金残高に係る経年分析!G55</f>
        <v>
4044</v>
      </c>
      <c r="D72" s="170">
        <f>
基金残高に係る経年分析!H55</f>
        <v>
5126</v>
      </c>
    </row>
    <row r="73" spans="1:16" x14ac:dyDescent="0.2">
      <c r="A73" s="169" t="s">
        <v>
77</v>
      </c>
      <c r="B73" s="170">
        <f>
基金残高に係る経年分析!F56</f>
        <v>
298</v>
      </c>
      <c r="C73" s="170">
        <f>
基金残高に係る経年分析!G56</f>
        <v>
299</v>
      </c>
      <c r="D73" s="170">
        <f>
基金残高に係る経年分析!H56</f>
        <v>
1020</v>
      </c>
    </row>
    <row r="74" spans="1:16" x14ac:dyDescent="0.2">
      <c r="A74" s="169" t="s">
        <v>
78</v>
      </c>
      <c r="B74" s="170">
        <f>
基金残高に係る経年分析!F57</f>
        <v>
7039</v>
      </c>
      <c r="C74" s="170">
        <f>
基金残高に係る経年分析!G57</f>
        <v>
7053</v>
      </c>
      <c r="D74" s="170">
        <f>
基金残高に係る経年分析!H57</f>
        <v>
7044</v>
      </c>
    </row>
  </sheetData>
  <sheetProtection algorithmName="SHA-512" hashValue="7TKetYhnB+LEQD2aevweexllKcHD3HMPUAOwUzPds6TAft9nTyWn8ENbV+NXpsue6A+E8NXz/JBYB1pc1ESiLQ==" saltValue="muKe6OIfFxHBugjS6wwPsw==" spinCount="100000" sheet="1" objects="1" scenarios="1"/>
  <phoneticPr fontId="2"/>
  <pageMargins left="0.78700000000000003" right="0.78700000000000003" top="0.98399999999999999" bottom="0.98399999999999999" header="0.51200000000000001" footer="0.51200000000000001"/>
  <headerFooter alignWithMargins="0"/>
</worksheet>
</file>

<file path=xl/sharedStrings.xml><?xml version="1.0" encoding="utf-8"?>
<sst xmlns="http://schemas.openxmlformats.org/spreadsheetml/2006/main" count="1125" uniqueCount="628">
  <si>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</si>
  <si>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</si>
  <si>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</si>
  <si>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</si>
  <si>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</si>
  <si>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</si>
  <si>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</si>
  <si>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</si>
  <si>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</si>
  <si>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</si>
  <si>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</si>
  <si>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</si>
  <si>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</si>
  <si>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</si>
  <si>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</si>
  <si>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</si>
  <si>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</si>
  <si>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</si>
  <si>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</si>
  <si>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</si>
  <si>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</si>
  <si>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</si>
  <si>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</si>
  <si>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</si>
  <si>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</si>
  <si>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</si>
  <si>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</si>
  <si>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</si>
  <si>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</si>
  <si>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</si>
  <si>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</si>
  <si>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</si>
  <si>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</si>
  <si>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</si>
  <si>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</si>
  <si>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</si>
  <si>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</si>
  <si>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</si>
  <si>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</si>
  <si>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</si>
  <si>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</si>
  <si>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</si>
  <si>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</si>
  <si>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</si>
  <si>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</si>
  <si>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</si>
  <si>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</si>
  <si>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</si>
  <si>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</si>
  <si>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</si>
  <si>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</si>
  <si>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</si>
  <si>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</si>
  <si>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</si>
  <si>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</si>
  <si>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</si>
  <si>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</si>
  <si>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</si>
  <si>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</si>
  <si>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</si>
  <si>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</si>
  <si>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</si>
  <si>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</si>
  <si>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</si>
  <si>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</si>
  <si>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</si>
  <si>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</si>
  <si>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</si>
  <si>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</si>
  <si>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</si>
  <si>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</si>
  <si>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</si>
  <si>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</si>
  <si>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</si>
  <si>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</si>
  <si>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</si>
  <si>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</si>
  <si>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</si>
  <si>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</si>
  <si>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</si>
  <si>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</si>
  <si>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</si>
  <si>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</si>
  <si>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</si>
  <si>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</si>
  <si>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</si>
  <si>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</si>
  <si>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</si>
  <si>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</si>
  <si>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</si>
  <si>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</si>
  <si>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</si>
  <si>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</si>
  <si>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</si>
  <si>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</si>
  <si>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</si>
  <si>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</si>
  <si>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</si>
  <si>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</si>
  <si>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</si>
  <si>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</si>
  <si>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</si>
  <si>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</si>
  <si>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</si>
  <si>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</si>
  <si>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</si>
  <si>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</si>
  <si>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</si>
  <si>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</si>
  <si>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</si>
  <si>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</si>
  <si>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</si>
  <si>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</si>
  <si>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</si>
  <si>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</si>
  <si>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</si>
  <si>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</si>
  <si>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</si>
  <si>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</si>
  <si>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</si>
  <si>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</si>
  <si>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</si>
  <si>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</si>
  <si>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</si>
  <si>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</si>
  <si>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</si>
  <si>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</si>
  <si>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</si>
  <si>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</si>
  <si>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</si>
  <si>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</si>
  <si>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</si>
  <si>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</si>
  <si>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</si>
  <si>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</si>
  <si>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</si>
  <si>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</si>
  <si>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</si>
  <si>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</si>
  <si>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</si>
  <si>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</si>
  <si>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</si>
  <si>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</si>
  <si>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</si>
  <si>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</si>
  <si>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</si>
  <si>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</si>
  <si>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</si>
  <si>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</si>
  <si>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</si>
  <si>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</si>
  <si>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</si>
  <si>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</si>
  <si>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</si>
  <si>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</si>
  <si>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</si>
  <si>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</si>
  <si>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</si>
  <si>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</si>
  <si>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</si>
  <si>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</si>
  <si>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</si>
  <si>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</si>
  <si>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</si>
  <si>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</si>
  <si>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</si>
  <si>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</si>
  <si>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</si>
  <si>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</si>
  <si>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</si>
  <si>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</si>
  <si>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</si>
  <si>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</si>
  <si>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</si>
  <si>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</si>
  <si>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</si>
  <si>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</si>
  <si>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</si>
  <si>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</si>
  <si>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</si>
  <si>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</si>
  <si>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</si>
  <si>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</si>
  <si>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</si>
  <si>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</si>
  <si>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</si>
  <si>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</si>
  <si>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</si>
  <si>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</si>
  <si>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</si>
  <si>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</si>
  <si>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</si>
  <si>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</si>
  <si>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</si>
  <si>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</si>
  <si>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</si>
  <si>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</si>
  <si>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</si>
  <si>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</si>
  <si>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</si>
  <si>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</si>
  <si>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</si>
  <si>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</si>
  <si>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</si>
  <si>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</si>
  <si>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</si>
  <si>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</si>
  <si>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</si>
  <si>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</si>
  <si>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</si>
  <si>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千葉県佐倉市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</si>
  <si>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</si>
  <si>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</si>
  <si>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</si>
  <si>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</si>
  <si>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</si>
  <si>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</si>
  <si>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</si>
  <si>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</si>
  <si>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</si>
  <si>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</si>
  <si>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</si>
  <si>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</si>
  <si>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</si>
  <si>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</si>
  <si>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</si>
  <si>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</si>
  <si>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</si>
  <si>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</si>
  <si>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</si>
  <si>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</si>
  <si>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</si>
  <si>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</si>
  <si>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</si>
  <si>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</si>
  <si>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</si>
  <si>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</si>
  <si>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</si>
  <si>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</si>
  <si>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</si>
  <si>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</si>
  <si>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</si>
  <si>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</si>
  <si>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</si>
  <si>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</si>
  <si>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</si>
  <si>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</si>
  <si>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</si>
  <si>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</si>
  <si>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</si>
  <si>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</si>
  <si>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</si>
  <si>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</si>
  <si>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</si>
  <si>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</si>
  <si>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</si>
  <si>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</si>
  <si>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</si>
  <si>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</si>
  <si>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</si>
  <si>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</si>
  <si>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</si>
  <si>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</si>
  <si>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</si>
  <si>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</si>
  <si>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</si>
  <si>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</si>
  <si>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</si>
  <si>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</si>
  <si>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</si>
  <si>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</si>
  <si>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</si>
  <si>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</si>
  <si>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</si>
  <si>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</si>
  <si>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</si>
  <si>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</si>
  <si>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</si>
  <si>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</si>
  <si>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</si>
  <si>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</si>
  <si>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</si>
  <si>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</si>
  <si>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</si>
  <si>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</si>
  <si>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</si>
  <si>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</si>
  <si>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</si>
  <si>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</si>
  <si>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</si>
  <si>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</si>
  <si>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</si>
  <si>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</si>
  <si>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</si>
  <si>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</si>
  <si>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</si>
  <si>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</si>
  <si>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</si>
  <si>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</si>
  <si>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</si>
  <si>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</si>
  <si>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</si>
  <si>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</si>
  <si>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</si>
  <si>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</si>
  <si>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</si>
  <si>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</si>
  <si>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</si>
  <si>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</si>
  <si>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</si>
  <si>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</si>
  <si>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</si>
  <si>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</si>
  <si>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</si>
  <si>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</si>
  <si>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</si>
  <si>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</si>
  <si>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</si>
  <si>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</si>
  <si>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</si>
  <si>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</si>
  <si>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</si>
  <si>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</si>
  <si>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</si>
  <si>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</si>
  <si>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</si>
  <si>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</si>
  <si>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</si>
  <si>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</si>
  <si>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</si>
  <si>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</si>
  <si>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</si>
  <si>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</si>
  <si>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</si>
  <si>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</si>
  <si>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</si>
  <si>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</si>
  <si>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</si>
  <si>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</si>
  <si>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</si>
  <si>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</si>
  <si>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</si>
  <si>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</si>
  <si>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</si>
  <si>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</si>
  <si>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</si>
  <si>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</si>
  <si>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</si>
  <si>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</si>
  <si>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</si>
  <si>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</si>
  <si>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</si>
  <si>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</si>
  <si>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</si>
  <si>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</si>
  <si>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</si>
  <si>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</si>
  <si>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</si>
  <si>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</si>
  <si>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</si>
  <si>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</si>
  <si>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</si>
  <si>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</si>
  <si>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</si>
  <si>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千葉県佐倉市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</si>
  <si>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</si>
  <si>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</si>
  <si>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</si>
  <si>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</si>
  <si>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</si>
  <si>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</si>
  <si>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</si>
  <si>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</si>
  <si>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</si>
  <si>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</si>
  <si>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</si>
  <si>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</si>
  <si>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</si>
  <si>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</si>
  <si>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</si>
  <si>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</si>
  <si>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</si>
  <si>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</si>
  <si>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</si>
  <si>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</si>
  <si>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</si>
  <si>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</si>
  <si>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</si>
  <si>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</si>
  <si>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</si>
  <si>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</si>
  <si>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</si>
  <si>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</si>
  <si>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</si>
  <si>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</si>
  <si>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</si>
  <si>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</si>
  <si>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</si>
  <si>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</si>
  <si>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</si>
  <si>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</si>
  <si>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</si>
  <si>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</si>
  <si>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</si>
  <si>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</si>
  <si>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</si>
  <si>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</si>
  <si>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</si>
  <si>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</si>
  <si>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</si>
  <si>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</si>
  <si>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</si>
  <si>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</si>
  <si>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</si>
  <si>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</si>
  <si>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</si>
  <si>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</si>
  <si>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</si>
  <si>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</si>
  <si>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</si>
  <si>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</si>
  <si>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</si>
  <si>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</si>
  <si>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</si>
  <si>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</si>
  <si>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</si>
  <si>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</si>
  <si>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</si>
  <si>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</si>
  <si>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</si>
  <si>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</si>
  <si>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</si>
  <si>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</si>
  <si>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</si>
  <si>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</si>
  <si>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</si>
  <si>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</si>
  <si>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</si>
  <si>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</si>
  <si>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</si>
  <si>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</si>
  <si>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</si>
  <si>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</si>
  <si>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</si>
  <si>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</si>
  <si>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</si>
  <si>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</si>
  <si>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</si>
  <si>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</si>
  <si>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</si>
  <si>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</si>
  <si>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</si>
  <si>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</si>
  <si>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</si>
  <si>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</si>
  <si>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</si>
  <si>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</si>
  <si>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</si>
  <si>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</si>
  <si>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</si>
  <si>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</si>
  <si>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</si>
  <si>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</si>
  <si>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</si>
  <si>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</si>
  <si>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</si>
  <si>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</si>
  <si>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</si>
  <si>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</si>
  <si>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</si>
  <si>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</si>
  <si>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</si>
  <si>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</si>
  <si>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</si>
  <si>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</si>
  <si>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</si>
  <si>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</si>
  <si>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</si>
  <si>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</si>
  <si>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</si>
  <si>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</si>
  <si>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</si>
  <si>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</si>
  <si>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</si>
  <si>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</si>
  <si>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</si>
  <si>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</si>
  <si>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</si>
  <si>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</si>
  <si>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</si>
  <si>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</si>
  <si>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</si>
  <si>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</si>
  <si>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</si>
  <si>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</si>
  <si>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</si>
  <si>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</si>
  <si>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</si>
  <si>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</si>
  <si>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</si>
  <si>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</si>
  <si>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</si>
  <si>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</si>
  <si>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</si>
  <si>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</si>
  <si>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</si>
  <si>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</si>
  <si>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</si>
  <si>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</si>
  <si>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</si>
  <si>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</si>
  <si>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</si>
  <si>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</si>
  <si>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</si>
  <si>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</si>
  <si>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</si>
  <si>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</si>
  <si>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</si>
  <si>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</si>
  <si>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</si>
  <si>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</si>
  <si>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</si>
  <si>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</si>
  <si>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</si>
  <si>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</si>
  <si>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</si>
  <si>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</si>
  <si>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</si>
  <si>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</si>
  <si>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</si>
  <si>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</si>
  <si>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</si>
  <si>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</si>
  <si>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</si>
  <si>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</si>
  <si>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</si>
  <si>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</si>
  <si>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</si>
  <si>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</si>
  <si>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</si>
  <si>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</si>
  <si>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</si>
  <si>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</si>
  <si>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</si>
  <si>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</si>
  <si>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</si>
  <si>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</si>
  <si>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</si>
  <si>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</si>
  <si>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</si>
  <si>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</si>
  <si>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</si>
  <si>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</si>
  <si>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</si>
  <si>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</si>
  <si>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</si>
  <si>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</si>
  <si>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</si>
  <si>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</si>
  <si>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</si>
  <si>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</si>
  <si>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</si>
  <si>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</si>
  <si>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</si>
  <si>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</si>
  <si>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</si>
  <si>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</si>
  <si>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</si>
  <si>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</si>
  <si>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</si>
  <si>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</si>
  <si>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</si>
  <si>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6.22</t>
  </si>
  <si>
    <t>▲ 2.96</t>
  </si>
  <si>
    <t>▲ 4.14</t>
  </si>
  <si>
    <t>水道事業会計</t>
  </si>
  <si>
    <t>一般会計</t>
  </si>
  <si>
    <t>下水道事業会計</t>
  </si>
  <si>
    <t>介護保険特別会計</t>
  </si>
  <si>
    <t>後期高齢者医療特別会計</t>
  </si>
  <si>
    <t>国民健康保険特別会計</t>
  </si>
  <si>
    <t>災害共済事業特別会計</t>
  </si>
  <si>
    <t>公共用地取得事業特別会計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</si>
  <si>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</si>
  <si>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</si>
  <si>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</si>
  <si>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</si>
  <si>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</si>
  <si>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</si>
  <si>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</si>
  <si>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</si>
  <si>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佐倉市、酒々井町清掃組合（一般会計）</t>
  </si>
  <si>
    <t>佐倉市八街市酒々井町消防組合（一般会計）</t>
  </si>
  <si>
    <t>印旛利根川水防事務組合（一般会計）</t>
  </si>
  <si>
    <t>印旛郡市広域市町村圏事務組合（一般会計）</t>
  </si>
  <si>
    <t>印旛郡市広域市町村圏事務組合（水道用水供給事業会計）</t>
  </si>
  <si>
    <t>佐倉国際交流基金</t>
  </si>
  <si>
    <t>佐倉緑の基金</t>
  </si>
  <si>
    <t>印旛郡市文化財センター</t>
  </si>
  <si>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</si>
  <si>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</si>
  <si>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</si>
  <si>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</si>
  <si>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</si>
  <si>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</si>
  <si>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 xml:space="preserve">-  </t>
  </si>
  <si>
    <t xml:space="preserve">-  </t>
    <phoneticPr fontId="2"/>
  </si>
  <si>
    <t>印旛衛生施設管理組合（一般会計）</t>
    <phoneticPr fontId="2"/>
  </si>
  <si>
    <t>佐倉市、四街道市、酒々井町葬祭組合（一般会計）</t>
    <phoneticPr fontId="2"/>
  </si>
  <si>
    <t>-</t>
    <phoneticPr fontId="2"/>
  </si>
  <si>
    <t>-</t>
    <phoneticPr fontId="2"/>
  </si>
  <si>
    <t>庁舎建設基金</t>
    <phoneticPr fontId="2"/>
  </si>
  <si>
    <t>ふるさと事業基金</t>
    <phoneticPr fontId="2"/>
  </si>
  <si>
    <t>保健福祉振興基金</t>
    <phoneticPr fontId="2"/>
  </si>
  <si>
    <t>みどりのまちづくり基金</t>
    <phoneticPr fontId="2"/>
  </si>
  <si>
    <t>公共施設整備基金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</si>
  <si>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</si>
  <si>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</si>
  <si>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</si>
  <si>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有形固定資産減価償却率は類似団体内平均値より低い値ではあるが、令和３年度における対前年度伸び率については類似団体（１.１ポイントの上昇）を上回り１.３ポイントの上昇となっている。
それぞれ公共施設の個別計画を策定しており、今後は老朽化含めて対策に取り組んでいく。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</si>
  <si>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</si>
  <si>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</si>
  <si>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</si>
  <si>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</si>
  <si>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</si>
  <si>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</si>
  <si>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令和３年度の実質公債費比率（３か年平均）は１.４％（前年度比±０.０％）、類似団体内平均値より低い値である。
令和３年度の実質公債費比率（単年度）は１.３％（令和２年度１.６９％）、普通交付税額及び臨時財政対策債発行可能額が引き上げられたことにより、標準財政規模が大きくなったため、単年度の実質公債費比率は減少した。（将来負担比率は数値なし）</t>
    <rPh sb="16" eb="19">
      <t>ネンヘイキン</t>
    </rPh>
    <rPh sb="26" eb="30">
      <t>ゼンネンドヒ</t>
    </rPh>
    <rPh sb="79" eb="81">
      <t>レイワ</t>
    </rPh>
    <rPh sb="82" eb="84">
      <t>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</si>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</sst>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4"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5E8D72-F444-4DA7-9E94-D1395CE3EAF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5C5A-4764-8676-03BEE73242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22177</c:v>
                </c:pt>
                <c:pt idx="1">
                  <c:v>18008</c:v>
                </c:pt>
                <c:pt idx="2">
                  <c:v>29319</c:v>
                </c:pt>
                <c:pt idx="3">
                  <c:v>18735</c:v>
                </c:pt>
                <c:pt idx="4">
                  <c:v>14955</c:v>
                </c:pt>
              </c:numCache>
            </c:numRef>
          </c:val>
          <c:smooth val="0"/>
          <c:extLst>
            <c:ext xmlns:c16="http://schemas.microsoft.com/office/drawing/2014/chart" uri="{C3380CC4-5D6E-409C-BE32-E72D297353CC}">
              <c16:uniqueId val="{00000001-5C5A-4764-8676-03BEE73242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7.21</c:v>
                </c:pt>
                <c:pt idx="1">
                  <c:v>4.51</c:v>
                </c:pt>
                <c:pt idx="2">
                  <c:v>5.0199999999999996</c:v>
                </c:pt>
                <c:pt idx="3">
                  <c:v>5.29</c:v>
                </c:pt>
                <c:pt idx="4">
                  <c:v>9.14</c:v>
                </c:pt>
              </c:numCache>
            </c:numRef>
          </c:val>
          <c:extLst>
            <c:ext xmlns:c16="http://schemas.microsoft.com/office/drawing/2014/chart" uri="{C3380CC4-5D6E-409C-BE32-E72D297353CC}">
              <c16:uniqueId val="{00000000-4270-4406-811B-607B91A48C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20.170000000000002</c:v>
                </c:pt>
                <c:pt idx="1">
                  <c:v>18.39</c:v>
                </c:pt>
                <c:pt idx="2">
                  <c:v>13.56</c:v>
                </c:pt>
                <c:pt idx="3">
                  <c:v>13.1</c:v>
                </c:pt>
                <c:pt idx="4">
                  <c:v>15.75</c:v>
                </c:pt>
              </c:numCache>
            </c:numRef>
          </c:val>
          <c:extLst>
            <c:ext xmlns:c16="http://schemas.microsoft.com/office/drawing/2014/chart" uri="{C3380CC4-5D6E-409C-BE32-E72D297353CC}">
              <c16:uniqueId val="{00000001-4270-4406-811B-607B91A48C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-6.22</c:v>
                </c:pt>
                <c:pt idx="1">
                  <c:v>-2.96</c:v>
                </c:pt>
                <c:pt idx="2">
                  <c:v>-4.1399999999999997</c:v>
                </c:pt>
                <c:pt idx="3">
                  <c:v>0.14000000000000001</c:v>
                </c:pt>
                <c:pt idx="4">
                  <c:v>7.45</c:v>
                </c:pt>
              </c:numCache>
            </c:numRef>
          </c:val>
          <c:smooth val="0"/>
          <c:extLst>
            <c:ext xmlns:c16="http://schemas.microsoft.com/office/drawing/2014/chart" uri="{C3380CC4-5D6E-409C-BE32-E72D297353CC}">
              <c16:uniqueId val="{00000002-4270-4406-811B-607B91A48C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400-4EEF-BF71-39D9277FB5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00-4EEF-BF71-39D9277FB532}"/>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400-4EEF-BF71-39D9277FB532}"/>
            </c:ext>
          </c:extLst>
        </c:ser>
        <c:ser>
          <c:idx val="3"/>
          <c:order val="3"/>
          <c:tx>
            <c:strRef>
              <c:f>データシート!$A$30</c:f>
              <c:strCache>
                <c:ptCount val="1"/>
                <c:pt idx="0">
                  <c:v>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D400-4EEF-BF71-39D9277FB53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0.54</c:v>
                </c:pt>
                <c:pt idx="2">
                  <c:v>#N/A</c:v>
                </c:pt>
                <c:pt idx="3">
                  <c:v>0.06</c:v>
                </c:pt>
                <c:pt idx="4">
                  <c:v>#N/A</c:v>
                </c:pt>
                <c:pt idx="5">
                  <c:v>0.02</c:v>
                </c:pt>
                <c:pt idx="6">
                  <c:v>#N/A</c:v>
                </c:pt>
                <c:pt idx="7">
                  <c:v>0</c:v>
                </c:pt>
                <c:pt idx="8">
                  <c:v>#N/A</c:v>
                </c:pt>
                <c:pt idx="9">
                  <c:v>0.02</c:v>
                </c:pt>
              </c:numCache>
            </c:numRef>
          </c:val>
          <c:extLst>
            <c:ext xmlns:c16="http://schemas.microsoft.com/office/drawing/2014/chart" uri="{C3380CC4-5D6E-409C-BE32-E72D297353CC}">
              <c16:uniqueId val="{00000004-D400-4EEF-BF71-39D9277FB53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D400-4EEF-BF71-39D9277FB53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0.02</c:v>
                </c:pt>
                <c:pt idx="4">
                  <c:v>#N/A</c:v>
                </c:pt>
                <c:pt idx="5">
                  <c:v>0.17</c:v>
                </c:pt>
                <c:pt idx="6">
                  <c:v>#N/A</c:v>
                </c:pt>
                <c:pt idx="7">
                  <c:v>7.0000000000000007E-2</c:v>
                </c:pt>
                <c:pt idx="8">
                  <c:v>#N/A</c:v>
                </c:pt>
                <c:pt idx="9">
                  <c:v>0.64</c:v>
                </c:pt>
              </c:numCache>
            </c:numRef>
          </c:val>
          <c:extLst>
            <c:ext xmlns:c16="http://schemas.microsoft.com/office/drawing/2014/chart" uri="{C3380CC4-5D6E-409C-BE32-E72D297353CC}">
              <c16:uniqueId val="{00000006-D400-4EEF-BF71-39D9277FB53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c:v>
                </c:pt>
                <c:pt idx="2">
                  <c:v>#N/A</c:v>
                </c:pt>
                <c:pt idx="3">
                  <c:v>4.8899999999999997</c:v>
                </c:pt>
                <c:pt idx="4">
                  <c:v>#N/A</c:v>
                </c:pt>
                <c:pt idx="5">
                  <c:v>6.09</c:v>
                </c:pt>
                <c:pt idx="6">
                  <c:v>#N/A</c:v>
                </c:pt>
                <c:pt idx="7">
                  <c:v>7.75</c:v>
                </c:pt>
                <c:pt idx="8">
                  <c:v>#N/A</c:v>
                </c:pt>
                <c:pt idx="9">
                  <c:v>8.7899999999999991</c:v>
                </c:pt>
              </c:numCache>
            </c:numRef>
          </c:val>
          <c:extLst>
            <c:ext xmlns:c16="http://schemas.microsoft.com/office/drawing/2014/chart" uri="{C3380CC4-5D6E-409C-BE32-E72D297353CC}">
              <c16:uniqueId val="{00000007-D400-4EEF-BF71-39D9277FB53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7.19</c:v>
                </c:pt>
                <c:pt idx="2">
                  <c:v>#N/A</c:v>
                </c:pt>
                <c:pt idx="3">
                  <c:v>4.5</c:v>
                </c:pt>
                <c:pt idx="4">
                  <c:v>#N/A</c:v>
                </c:pt>
                <c:pt idx="5">
                  <c:v>5.01</c:v>
                </c:pt>
                <c:pt idx="6">
                  <c:v>#N/A</c:v>
                </c:pt>
                <c:pt idx="7">
                  <c:v>5.27</c:v>
                </c:pt>
                <c:pt idx="8">
                  <c:v>#N/A</c:v>
                </c:pt>
                <c:pt idx="9">
                  <c:v>9.1199999999999992</c:v>
                </c:pt>
              </c:numCache>
            </c:numRef>
          </c:val>
          <c:extLst>
            <c:ext xmlns:c16="http://schemas.microsoft.com/office/drawing/2014/chart" uri="{C3380CC4-5D6E-409C-BE32-E72D297353CC}">
              <c16:uniqueId val="{00000008-D400-4EEF-BF71-39D9277FB53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18.88</c:v>
                </c:pt>
                <c:pt idx="2">
                  <c:v>#N/A</c:v>
                </c:pt>
                <c:pt idx="3">
                  <c:v>16.850000000000001</c:v>
                </c:pt>
                <c:pt idx="4">
                  <c:v>#N/A</c:v>
                </c:pt>
                <c:pt idx="5">
                  <c:v>17.07</c:v>
                </c:pt>
                <c:pt idx="6">
                  <c:v>#N/A</c:v>
                </c:pt>
                <c:pt idx="7">
                  <c:v>13.98</c:v>
                </c:pt>
                <c:pt idx="8">
                  <c:v>#N/A</c:v>
                </c:pt>
                <c:pt idx="9">
                  <c:v>12.86</c:v>
                </c:pt>
              </c:numCache>
            </c:numRef>
          </c:val>
          <c:extLst>
            <c:ext xmlns:c16="http://schemas.microsoft.com/office/drawing/2014/chart" uri="{C3380CC4-5D6E-409C-BE32-E72D297353CC}">
              <c16:uniqueId val="{00000009-D400-4EEF-BF71-39D9277FB5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3053</c:v>
                </c:pt>
                <c:pt idx="5">
                  <c:v>3137</c:v>
                </c:pt>
                <c:pt idx="8">
                  <c:v>2984</c:v>
                </c:pt>
                <c:pt idx="11">
                  <c:v>2909</c:v>
                </c:pt>
                <c:pt idx="14">
                  <c:v>2993</c:v>
                </c:pt>
              </c:numCache>
            </c:numRef>
          </c:val>
          <c:extLst>
            <c:ext xmlns:c16="http://schemas.microsoft.com/office/drawing/2014/chart" uri="{C3380CC4-5D6E-409C-BE32-E72D297353CC}">
              <c16:uniqueId val="{00000000-6CE2-4074-A0A1-BF1E928EDA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E2-4074-A0A1-BF1E928EDA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11</c:v>
                </c:pt>
                <c:pt idx="6">
                  <c:v>42</c:v>
                </c:pt>
                <c:pt idx="9">
                  <c:v>74</c:v>
                </c:pt>
                <c:pt idx="12">
                  <c:v>74</c:v>
                </c:pt>
              </c:numCache>
            </c:numRef>
          </c:val>
          <c:extLst>
            <c:ext xmlns:c16="http://schemas.microsoft.com/office/drawing/2014/chart" uri="{C3380CC4-5D6E-409C-BE32-E72D297353CC}">
              <c16:uniqueId val="{00000002-6CE2-4074-A0A1-BF1E928EDA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361</c:v>
                </c:pt>
                <c:pt idx="3">
                  <c:v>393</c:v>
                </c:pt>
                <c:pt idx="6">
                  <c:v>392</c:v>
                </c:pt>
                <c:pt idx="9">
                  <c:v>339</c:v>
                </c:pt>
                <c:pt idx="12">
                  <c:v>359</c:v>
                </c:pt>
              </c:numCache>
            </c:numRef>
          </c:val>
          <c:extLst>
            <c:ext xmlns:c16="http://schemas.microsoft.com/office/drawing/2014/chart" uri="{C3380CC4-5D6E-409C-BE32-E72D297353CC}">
              <c16:uniqueId val="{00000003-6CE2-4074-A0A1-BF1E928EDA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116</c:v>
                </c:pt>
                <c:pt idx="3">
                  <c:v>104</c:v>
                </c:pt>
                <c:pt idx="6">
                  <c:v>99</c:v>
                </c:pt>
                <c:pt idx="9">
                  <c:v>96</c:v>
                </c:pt>
                <c:pt idx="12">
                  <c:v>95</c:v>
                </c:pt>
              </c:numCache>
            </c:numRef>
          </c:val>
          <c:extLst>
            <c:ext xmlns:c16="http://schemas.microsoft.com/office/drawing/2014/chart" uri="{C3380CC4-5D6E-409C-BE32-E72D297353CC}">
              <c16:uniqueId val="{00000004-6CE2-4074-A0A1-BF1E928EDA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E2-4074-A0A1-BF1E928EDA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E2-4074-A0A1-BF1E928EDA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3144</c:v>
                </c:pt>
                <c:pt idx="3">
                  <c:v>2948</c:v>
                </c:pt>
                <c:pt idx="6">
                  <c:v>2851</c:v>
                </c:pt>
                <c:pt idx="9">
                  <c:v>2878</c:v>
                </c:pt>
                <c:pt idx="12">
                  <c:v>2856</c:v>
                </c:pt>
              </c:numCache>
            </c:numRef>
          </c:val>
          <c:extLst>
            <c:ext xmlns:c16="http://schemas.microsoft.com/office/drawing/2014/chart" uri="{C3380CC4-5D6E-409C-BE32-E72D297353CC}">
              <c16:uniqueId val="{00000007-6CE2-4074-A0A1-BF1E928EDA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581</c:v>
                </c:pt>
                <c:pt idx="2">
                  <c:v>#N/A</c:v>
                </c:pt>
                <c:pt idx="3">
                  <c:v>#N/A</c:v>
                </c:pt>
                <c:pt idx="4">
                  <c:v>319</c:v>
                </c:pt>
                <c:pt idx="5">
                  <c:v>#N/A</c:v>
                </c:pt>
                <c:pt idx="6">
                  <c:v>#N/A</c:v>
                </c:pt>
                <c:pt idx="7">
                  <c:v>400</c:v>
                </c:pt>
                <c:pt idx="8">
                  <c:v>#N/A</c:v>
                </c:pt>
                <c:pt idx="9">
                  <c:v>#N/A</c:v>
                </c:pt>
                <c:pt idx="10">
                  <c:v>478</c:v>
                </c:pt>
                <c:pt idx="11">
                  <c:v>#N/A</c:v>
                </c:pt>
                <c:pt idx="12">
                  <c:v>#N/A</c:v>
                </c:pt>
                <c:pt idx="13">
                  <c:v>391</c:v>
                </c:pt>
                <c:pt idx="14">
                  <c:v>#N/A</c:v>
                </c:pt>
              </c:numCache>
            </c:numRef>
          </c:val>
          <c:smooth val="0"/>
          <c:extLst>
            <c:ext xmlns:c16="http://schemas.microsoft.com/office/drawing/2014/chart" uri="{C3380CC4-5D6E-409C-BE32-E72D297353CC}">
              <c16:uniqueId val="{00000008-6CE2-4074-A0A1-BF1E928EDA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31611</c:v>
                </c:pt>
                <c:pt idx="5">
                  <c:v>31933</c:v>
                </c:pt>
                <c:pt idx="8">
                  <c:v>31396</c:v>
                </c:pt>
                <c:pt idx="11">
                  <c:v>30686</c:v>
                </c:pt>
                <c:pt idx="14">
                  <c:v>30519</c:v>
                </c:pt>
              </c:numCache>
            </c:numRef>
          </c:val>
          <c:extLst>
            <c:ext xmlns:c16="http://schemas.microsoft.com/office/drawing/2014/chart" uri="{C3380CC4-5D6E-409C-BE32-E72D297353CC}">
              <c16:uniqueId val="{00000000-B28F-4157-9FB3-D9517E7632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1259</c:v>
                </c:pt>
                <c:pt idx="5">
                  <c:v>3909</c:v>
                </c:pt>
                <c:pt idx="8">
                  <c:v>3698</c:v>
                </c:pt>
                <c:pt idx="11">
                  <c:v>3627</c:v>
                </c:pt>
                <c:pt idx="14">
                  <c:v>3356</c:v>
                </c:pt>
              </c:numCache>
            </c:numRef>
          </c:val>
          <c:extLst>
            <c:ext xmlns:c16="http://schemas.microsoft.com/office/drawing/2014/chart" uri="{C3380CC4-5D6E-409C-BE32-E72D297353CC}">
              <c16:uniqueId val="{00000001-B28F-4157-9FB3-D9517E7632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17505</c:v>
                </c:pt>
                <c:pt idx="5">
                  <c:v>17482</c:v>
                </c:pt>
                <c:pt idx="8">
                  <c:v>15977</c:v>
                </c:pt>
                <c:pt idx="11">
                  <c:v>15916</c:v>
                </c:pt>
                <c:pt idx="14">
                  <c:v>17756</c:v>
                </c:pt>
              </c:numCache>
            </c:numRef>
          </c:val>
          <c:extLst>
            <c:ext xmlns:c16="http://schemas.microsoft.com/office/drawing/2014/chart" uri="{C3380CC4-5D6E-409C-BE32-E72D297353CC}">
              <c16:uniqueId val="{00000002-B28F-4157-9FB3-D9517E7632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8F-4157-9FB3-D9517E7632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8F-4157-9FB3-D9517E7632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c:v>
                </c:pt>
                <c:pt idx="3">
                  <c:v>4</c:v>
                </c:pt>
                <c:pt idx="6">
                  <c:v>1</c:v>
                </c:pt>
                <c:pt idx="9">
                  <c:v>0</c:v>
                </c:pt>
                <c:pt idx="12">
                  <c:v>0</c:v>
                </c:pt>
              </c:numCache>
            </c:numRef>
          </c:val>
          <c:extLst>
            <c:ext xmlns:c16="http://schemas.microsoft.com/office/drawing/2014/chart" uri="{C3380CC4-5D6E-409C-BE32-E72D297353CC}">
              <c16:uniqueId val="{00000005-B28F-4157-9FB3-D9517E7632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5249</c:v>
                </c:pt>
                <c:pt idx="3">
                  <c:v>4510</c:v>
                </c:pt>
                <c:pt idx="6">
                  <c:v>4650</c:v>
                </c:pt>
                <c:pt idx="9">
                  <c:v>4774</c:v>
                </c:pt>
                <c:pt idx="12">
                  <c:v>5075</c:v>
                </c:pt>
              </c:numCache>
            </c:numRef>
          </c:val>
          <c:extLst>
            <c:ext xmlns:c16="http://schemas.microsoft.com/office/drawing/2014/chart" uri="{C3380CC4-5D6E-409C-BE32-E72D297353CC}">
              <c16:uniqueId val="{00000006-B28F-4157-9FB3-D9517E7632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3633</c:v>
                </c:pt>
                <c:pt idx="3">
                  <c:v>4533</c:v>
                </c:pt>
                <c:pt idx="6">
                  <c:v>4281</c:v>
                </c:pt>
                <c:pt idx="9">
                  <c:v>4051</c:v>
                </c:pt>
                <c:pt idx="12">
                  <c:v>3839</c:v>
                </c:pt>
              </c:numCache>
            </c:numRef>
          </c:val>
          <c:extLst>
            <c:ext xmlns:c16="http://schemas.microsoft.com/office/drawing/2014/chart" uri="{C3380CC4-5D6E-409C-BE32-E72D297353CC}">
              <c16:uniqueId val="{00000007-B28F-4157-9FB3-D9517E7632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1003</c:v>
                </c:pt>
                <c:pt idx="3">
                  <c:v>924</c:v>
                </c:pt>
                <c:pt idx="6">
                  <c:v>942</c:v>
                </c:pt>
                <c:pt idx="9">
                  <c:v>852</c:v>
                </c:pt>
                <c:pt idx="12">
                  <c:v>834</c:v>
                </c:pt>
              </c:numCache>
            </c:numRef>
          </c:val>
          <c:extLst>
            <c:ext xmlns:c16="http://schemas.microsoft.com/office/drawing/2014/chart" uri="{C3380CC4-5D6E-409C-BE32-E72D297353CC}">
              <c16:uniqueId val="{00000008-B28F-4157-9FB3-D9517E7632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476</c:v>
                </c:pt>
                <c:pt idx="3">
                  <c:v>1265</c:v>
                </c:pt>
                <c:pt idx="6">
                  <c:v>1234</c:v>
                </c:pt>
                <c:pt idx="9">
                  <c:v>1155</c:v>
                </c:pt>
                <c:pt idx="12">
                  <c:v>1081</c:v>
                </c:pt>
              </c:numCache>
            </c:numRef>
          </c:val>
          <c:extLst>
            <c:ext xmlns:c16="http://schemas.microsoft.com/office/drawing/2014/chart" uri="{C3380CC4-5D6E-409C-BE32-E72D297353CC}">
              <c16:uniqueId val="{00000009-B28F-4157-9FB3-D9517E7632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30535</c:v>
                </c:pt>
                <c:pt idx="3">
                  <c:v>30221</c:v>
                </c:pt>
                <c:pt idx="6">
                  <c:v>31024</c:v>
                </c:pt>
                <c:pt idx="9">
                  <c:v>31055</c:v>
                </c:pt>
                <c:pt idx="12">
                  <c:v>31615</c:v>
                </c:pt>
              </c:numCache>
            </c:numRef>
          </c:val>
          <c:extLst>
            <c:ext xmlns:c16="http://schemas.microsoft.com/office/drawing/2014/chart" uri="{C3380CC4-5D6E-409C-BE32-E72D297353CC}">
              <c16:uniqueId val="{0000000A-B28F-4157-9FB3-D9517E7632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8F-4157-9FB3-D9517E7632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4111</c:v>
                </c:pt>
                <c:pt idx="1">
                  <c:v>4044</c:v>
                </c:pt>
                <c:pt idx="2">
                  <c:v>5126</c:v>
                </c:pt>
              </c:numCache>
            </c:numRef>
          </c:val>
          <c:extLst>
            <c:ext xmlns:c16="http://schemas.microsoft.com/office/drawing/2014/chart" uri="{C3380CC4-5D6E-409C-BE32-E72D297353CC}">
              <c16:uniqueId val="{00000000-9F48-4B52-BFEA-0B569E4D8C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298</c:v>
                </c:pt>
                <c:pt idx="1">
                  <c:v>299</c:v>
                </c:pt>
                <c:pt idx="2">
                  <c:v>1020</c:v>
                </c:pt>
              </c:numCache>
            </c:numRef>
          </c:val>
          <c:extLst>
            <c:ext xmlns:c16="http://schemas.microsoft.com/office/drawing/2014/chart" uri="{C3380CC4-5D6E-409C-BE32-E72D297353CC}">
              <c16:uniqueId val="{00000001-9F48-4B52-BFEA-0B569E4D8C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7039</c:v>
                </c:pt>
                <c:pt idx="1">
                  <c:v>7053</c:v>
                </c:pt>
                <c:pt idx="2">
                  <c:v>7044</c:v>
                </c:pt>
              </c:numCache>
            </c:numRef>
          </c:val>
          <c:extLst>
            <c:ext xmlns:c16="http://schemas.microsoft.com/office/drawing/2014/chart" uri="{C3380CC4-5D6E-409C-BE32-E72D297353CC}">
              <c16:uniqueId val="{00000002-9F48-4B52-BFEA-0B569E4D8C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{07D3B39B-8191-4FA2-9938-AC41B693AB48}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304-4224-BE74-4B716C21C5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{B04B682C-DD18-4CE9-B032-D586001076FA}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04-4224-BE74-4B716C21C5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{7842F5B6-CF3D-4B52-A7B4-EF9E6D70BD71}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04-4224-BE74-4B716C21C5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{8B1AECB5-AAB3-4639-AE6B-91A931B42482}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04-4224-BE74-4B716C21C5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{D4705EBF-3AFA-4F23-A86B-2897EFFDA54B}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04-4224-BE74-4B716C21C5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{1B241F61-4769-46F1-93BB-FF451F34CE76}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304-4224-BE74-4B716C21C5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{63C02566-F3D4-4E9B-AFB1-4EFCA9AF71D8}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304-4224-BE74-4B716C21C5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{01BB8320-5E0A-46A2-ABCD-A224E7F3FDA2}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304-4224-BE74-4B716C21C5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{0B69AC2E-1F59-4789-91F6-9B0711B3DC52}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304-4224-BE74-4B716C21C5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51.5</c:v>
                </c:pt>
                <c:pt idx="16">
                  <c:v>52.7</c:v>
                </c:pt>
                <c:pt idx="24">
                  <c:v>54.2</c:v>
                </c:pt>
                <c:pt idx="32">
                  <c:v>55.5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04-4224-BE74-4B716C21C5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{F61F6E7F-803A-479F-8CD9-E6E593D5AB6A}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304-4224-BE74-4B716C21C5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{15998C68-4B57-46EA-8022-6B351BFF5D49}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04-4224-BE74-4B716C21C5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{9157DED8-C8B3-486B-A928-F1972E15F4BF}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04-4224-BE74-4B716C21C5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{C4D1A690-5C2B-49B7-AA5B-25FF1C2323D6}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04-4224-BE74-4B716C21C5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{F6647784-4AF4-4201-B776-28063C5B549A}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04-4224-BE74-4B716C21C5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{B5F20252-0ACC-43BB-982D-8044BD0C099C}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304-4224-BE74-4B716C21C5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{AF6612AE-A035-4088-887B-FA055A765801}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304-4224-BE74-4B716C21C5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{B3FF67D5-BE12-4AD2-AF27-8BF65219E8ED}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304-4224-BE74-4B716C21C5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{B1E8D199-849E-4190-859F-95F9A356FF1D}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304-4224-BE74-4B716C21C5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E304-4224-BE74-4B716C21C5A5}"/>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{52DC43CB-A40B-475E-BA16-BEEB80E63021}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EBC-4546-8264-1F92411818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{8F6BDE85-F724-43B8-B36A-F4B7282ED7B1}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BC-4546-8264-1F92411818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{64940E38-D873-473B-A71D-AF974938F2A1}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BC-4546-8264-1F92411818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{5D1A3D58-DF86-42F3-A385-3D9F60A85D33}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BC-4546-8264-1F92411818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{78FF5243-1917-4232-84D4-ED878028C373}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BC-4546-8264-1F924118182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{BEAD89D6-F56B-41A7-B467-B3DFAE1230DA}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EBC-4546-8264-1F924118182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{788F16FE-29F7-4C97-AF62-D9C2A4D47E02}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EBC-4546-8264-1F924118182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{B641ECA3-83EB-48AE-90DE-86E73521D050}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EBC-4546-8264-1F924118182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{AF08CACF-6D55-4BE1-8F15-B7E8A4792269}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EBC-4546-8264-1F92411818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1.9</c:v>
                </c:pt>
                <c:pt idx="16">
                  <c:v>1.6</c:v>
                </c:pt>
                <c:pt idx="24">
                  <c:v>1.4</c:v>
                </c:pt>
                <c:pt idx="32">
                  <c:v>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BC-4546-8264-1F92411818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{C691AF02-D81B-462A-A3C8-9E927A40A8E7}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EBC-4546-8264-1F92411818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{013AE194-305B-4A05-8F5B-BE9FF7A46562}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BC-4546-8264-1F92411818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{2EB1A4C7-1F74-4A84-8AD2-9622A43EA3A0}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BC-4546-8264-1F92411818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{9D333834-A598-47E4-87EB-AF72B8D6255A}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BC-4546-8264-1F92411818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{049EA9DD-7441-44D1-A782-D04D38831E4D}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BC-4546-8264-1F9241181821}"/>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{0AA55682-942F-49DE-98EE-83A912645867}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EBC-4546-8264-1F9241181821}"/>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{C5EC6C09-04D2-4073-BAE6-845215BD9902}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EBC-4546-8264-1F924118182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{54BFF1C8-FC12-49F4-BD2F-AF64FBF15660}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EBC-4546-8264-1F924118182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{8591E65F-F9D5-4AC6-B884-98926B4C1893}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EBC-4546-8264-1F92411818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7EBC-4546-8264-1F9241181821}"/>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8A29DCB-AFB8-4BC3-9C82-7221DA3533FD}"/>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433EC13-3405-49E5-B05E-F1E5E63DBD46}"/>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元利償還金については、地方債の計画的な借入により借入残高の減少に努めてきたことや近年の低金利により、平成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億円を下回っている。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災害復旧や学校空調設備整備、佐倉図書館等新町活性化複合施設の整備といった大規模事業に係る借入れがあることから、今後は一時的に元利償還金が増加することが見込まれる。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年度は、一般会計等に係る地方債残高が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年度においては、臨時財政対策債や小学校トイレ改修事業に係る起債が大きく、令和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年度中における元金償還額を借入れ額が上回ったところである。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充当可能財源等については、引き続き、基金の残高を一定額確保できていることから、平成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年度から将来負担比率はマイナスとなっている。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今後も計画的な地方債の借入や借入れにあたっては交付税措置のある事業を選択するなど、将来負担を軽減させるための、中長期的な視点に立った財政運営に努めていく。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千葉県佐倉市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財政調整基金は積立額が取崩額を上回り令和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億円の増加、減債基金は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臨時財政対策債償還費（普通交付税再算定項目）分の積立を行ったことから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億円の大幅増加となった。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その他特定目的基金は全体で約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億円減少となったが、基金全体としては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今後は基金全体としての金額は一定規模を確保しながら、特定目的基金についても基金の目的に沿った活用を積極的に進めていく予定である。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庁舎建設基金：佐倉市庁舎建設費の財源に充てるため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ふるさと事業基金：市民とともに創り憩う新しいふるさとの実現を目指し、本市の個性ある施策を円滑かつ効率的に推進するため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保健福祉振興基金：本市における心豊かな地域社会の実現をめざし、福祉活動の促進及び高齢化社会の到来に対応した施策を推進するとともに、地域の振興と保健福祉の一層の向上を図るため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のまちづくり基金：良好な自然環境の保持及び快適な居住環境の創造にとって特に必要な樹林、樹木、水辺等の存する土地の取得及び維持管理等を行うことにより、みどり豊かなまちづくりを推進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公共施設整備基金：公共施設の整備の費用に充てるため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庁舎建設基金：預金利子の積み立てによる増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ふるさと事業基金：地域防犯活動推進事業、健康危機対策事業等に充てるため約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百万円の取崩しを行ったものの、寄附金の受入れ等による積立てが約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保健福祉振興基金：学童保育所施設整備事業に充てるため約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みどりのまちづくり基金：緑地樹木緊急点検事業に充てるため約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公共施設整備基金：寄附金の受入れ等による積立てが約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一定規模の金額を確保しながら、基金の目的に沿った活用を積極的に進めていく予定である。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年度決算剰余金の２分の１以上である約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億円と年度末における歳出予算の執行残等を合計し、約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億円の積立てを行った一方、</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財源不足に対応するため約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億円を取り崩した結果、残高は約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長期的視野に立った効率的な財政運営を進め、適切な規模の財政調整基金を確保できるよう努める。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利子積立分の増、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臨時財政対策債償還費（普通交付税再算定項目）分の積立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今後の活用については基金条例の趣旨に沿って適切に運用していく。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また、臨時財政対策債償還費について、令和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年度借入の臨時財政対策債の償還経費に充当すべく計画的に取り崩すこととしている。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21B9CA-2E88-41C9-B261-9EB638195B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2E91D87-00C8-4572-868C-C0BB12BAC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4FDCCE0-0F45-4847-B532-1F3B0CF0BEF2}"/>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8414FB3-9F04-49DD-95DD-353FA6F0C09F}"/>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7B97678-D120-46AA-95FD-BAD7F2A0531E}"/>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32CA26F-8688-4576-A7E9-D9A25514DFED}"/>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F1C09D1-06B5-4562-91C6-6D5D3D49C204}"/>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00E7E4A-FCBD-4705-BB73-96074898D954}"/>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922C23C-6D06-4FA7-AC65-ED9092F388A0}"/>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B8DBB7A-88B6-477C-BB74-A3C6D928EEEE}"/>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9E573EC-9C09-4BA5-AA5C-FCFC24E56ACE}"/>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BBB5E8F-6FD9-4478-925A-9ABBF63006E0}"/>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BFE910A-00BD-4D5C-A44B-D916E934D310}"/>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71DE595-3D3A-4EC0-98B4-2C58652F0B99}"/>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FA66CFC-E4B9-4A57-8F5B-78B93653F655}"/>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51A611E-0BF4-448F-B74C-E50DA7B69703}"/>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3E90846-7F00-44E9-991D-52C29663C1BF}"/>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A11755C-9079-4FCB-881F-F173881A5DCF}"/>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48A4DC5-39AE-4463-8462-8464EBCDDB6B}"/>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094D5D5-B1B3-4FD1-9242-546B8F47F87C}"/>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289938B-D5F7-49CC-B640-A6B994356917}"/>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6579A68-9032-4AA7-9D1E-7295E2554A3B}"/>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172,232
168,521
103.69
59,013,603
55,702,326
2,972,847
32,537,478
31,614,573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F7D94F1-11B1-444F-B3F0-DAFA5B7F7602}"/>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DE17007-5801-48C9-B5C0-A7FDF828C932}"/>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477D5C1-62FC-48BA-A6C2-32994F0DB7FA}"/>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F1248F4-D1D6-4169-89ED-0CD3FF02AD35}"/>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FC59A4E-B537-4052-9764-23F5BE0F6C52}"/>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9B91080-759E-4699-A628-487D2086F6C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DC4E8C5-D3DA-4468-A098-39B82390A5C9}"/>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4B51EE7-0AFD-49CE-9F9B-F2433B5EDD78}"/>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27FF1F2-0312-46E0-A770-A8B2CF4B04AE}"/>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29DBA35-AEEF-41A0-9F12-12166C3931D6}"/>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310C9B0-35CF-4ADF-B297-CF9444E3020D}"/>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E0FB5D5-64C3-4C2F-A758-728F643EE6F0}"/>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41F056C-D17F-4A7D-9236-445CC620FAFF}"/>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C2E83C-C488-46A7-8C41-2B52F69E89AA}"/>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B4A0120-5357-41FA-B1C8-B995B007FCF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2EDEE85-E480-497E-AFA8-44407070D812}"/>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CFECAAD-AF60-4087-B808-0353D926D03D}"/>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941CD70-AF72-41E7-9CEC-64931B96CD2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73B1C24-121B-4C8A-B626-DB1B064AC64B}"/>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B7FC5D2-140D-4501-A1C3-2D2D74FBFBA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14A0581-E1B5-4BBC-A213-84708908C64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6B9B3F7-417C-497B-8089-3762D6B3E4F5}"/>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84EA56D-4ECD-4E35-9FB7-7310D873D9B4}"/>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D662421-CA4A-451A-BD27-69E1A01BE292}"/>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7EE7FF1-C962-4402-A11E-313F51EC9A6D}"/>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26EABA-6897-4D9B-A557-C75409B5241F}"/>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42B08EE-0902-4FD8-8A3F-8745BCFB4CA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7A77817-C57A-4AC2-8FC1-2FC05CA0304C}"/>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2F8028E-4893-49F2-BA54-A4BF05EF4C46}"/>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74C6805-B9F1-4A4A-B739-989455E563BD}"/>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C212141-377D-4BC6-9893-7CE87FC438AD}"/>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AAC9DD1-F1DB-4593-B1A8-A6E0355D83B7}"/>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AA85D13-3477-48A5-9846-CD4C96F32DDB}"/>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0E07CF1-D0BC-49E8-A6E9-ECE098937DA8}"/>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98E0CD2-7032-4342-91C5-0475C02AFDCC}"/>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５５</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ポイントの上昇。</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類似団体内平均値より低い値ではあるが、将来的な改修費、維持管理費の増加を注視するとともに、公共施設の再配置を検討していく必要がある。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713D41C-F489-4D92-A7C1-382881EF4688}"/>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B95E15A-65B0-49CA-A353-0FD7232E8466}"/>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293207B-5AC9-47BA-BC90-F1034AF16486}"/>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9664356A-A6B0-48B4-AEF3-AE984CD9A2DE}"/>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C26C812D-5AA7-402A-B23C-407742F73E84}"/>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866810B2-2399-48C7-9739-27E47D37C672}"/>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43F4806-C61F-41A1-B4AB-EAAF16E2192E}"/>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2B20E1D-2D65-4D76-854E-D696942CB584}"/>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C376D388-C02C-4E08-AA3A-737C00A89BCA}"/>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E9E5D249-07C3-4277-B6A4-9AD296144492}"/>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D2454E91-E849-44EF-A3EC-073E47704DC8}"/>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61090B5B-2FD6-4238-B432-B1F1DFD59475}"/>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F22884F6-5031-4FCD-B8DE-3C26EBB0F10B}"/>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9CC0B97-D410-4BAA-A8FD-AE20C8025110}"/>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A3972E6D-B915-4FA7-9D7F-C4488D65F365}"/>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EEAE2355-93EB-43F6-BA8A-352C91922297}"/>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75" name="直線コネクタ 74">
          <a:extLst>
            <a:ext uri="{FF2B5EF4-FFF2-40B4-BE49-F238E27FC236}">
              <a16:creationId xmlns:a16="http://schemas.microsoft.com/office/drawing/2014/main" id="{A3FEA87E-DBB8-4812-BFE8-5D36F45234DA}"/>
            </a:ext>
          </a:extLst>
        </xdr:cNvPr>
        <xdr:cNvCxnSpPr/>
      </xdr:nvCxnSpPr>
      <xdr:spPr>
        <a:xfrm flipV="1">
          <a:off x="4295775" y="5477510"/>
          <a:ext cx="127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a:extLst>
            <a:ext uri="{FF2B5EF4-FFF2-40B4-BE49-F238E27FC236}">
              <a16:creationId xmlns:a16="http://schemas.microsoft.com/office/drawing/2014/main" id="{7662A469-AF5B-4261-8AB4-0142FB195EFC}"/>
            </a:ext>
          </a:extLst>
        </xdr:cNvPr>
        <xdr:cNvSpPr txBox="1"/>
      </xdr:nvSpPr>
      <xdr:spPr>
        <a:xfrm>
          <a:off x="4342765"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a:extLst>
            <a:ext uri="{FF2B5EF4-FFF2-40B4-BE49-F238E27FC236}">
              <a16:creationId xmlns:a16="http://schemas.microsoft.com/office/drawing/2014/main" id="{E30F45E0-7990-4D75-ABDF-77283F956FC6}"/>
            </a:ext>
          </a:extLst>
        </xdr:cNvPr>
        <xdr:cNvCxnSpPr/>
      </xdr:nvCxnSpPr>
      <xdr:spPr>
        <a:xfrm>
          <a:off x="4206875" y="66484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8" name="有形固定資産減価償却率最大値テキスト">
          <a:extLst>
            <a:ext uri="{FF2B5EF4-FFF2-40B4-BE49-F238E27FC236}">
              <a16:creationId xmlns:a16="http://schemas.microsoft.com/office/drawing/2014/main" id="{5E487929-5FFA-4B46-9FA2-EB0F0081173D}"/>
            </a:ext>
          </a:extLst>
        </xdr:cNvPr>
        <xdr:cNvSpPr txBox="1"/>
      </xdr:nvSpPr>
      <xdr:spPr>
        <a:xfrm>
          <a:off x="4342765"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9" name="直線コネクタ 78">
          <a:extLst>
            <a:ext uri="{FF2B5EF4-FFF2-40B4-BE49-F238E27FC236}">
              <a16:creationId xmlns:a16="http://schemas.microsoft.com/office/drawing/2014/main" id="{4985BAF4-DB37-44AF-8FED-CFF52333DE57}"/>
            </a:ext>
          </a:extLst>
        </xdr:cNvPr>
        <xdr:cNvCxnSpPr/>
      </xdr:nvCxnSpPr>
      <xdr:spPr>
        <a:xfrm>
          <a:off x="4206875" y="54775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ECFECA97-A095-46A2-AEA8-10A0407842ED}"/>
            </a:ext>
          </a:extLst>
        </xdr:cNvPr>
        <xdr:cNvSpPr txBox="1"/>
      </xdr:nvSpPr>
      <xdr:spPr>
        <a:xfrm>
          <a:off x="4342765"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4760CBD6-0B1D-4685-97DE-E482D1F16642}"/>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B0BFA8EA-30C0-4B3C-84E4-F4600B143638}"/>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フローチャート: 判断 82">
          <a:extLst>
            <a:ext uri="{FF2B5EF4-FFF2-40B4-BE49-F238E27FC236}">
              <a16:creationId xmlns:a16="http://schemas.microsoft.com/office/drawing/2014/main" id="{9746B43F-9675-473C-B622-35B9F3213C9B}"/>
            </a:ext>
          </a:extLst>
        </xdr:cNvPr>
        <xdr:cNvSpPr/>
      </xdr:nvSpPr>
      <xdr:spPr>
        <a:xfrm>
          <a:off x="2926080" y="59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a:extLst>
            <a:ext uri="{FF2B5EF4-FFF2-40B4-BE49-F238E27FC236}">
              <a16:creationId xmlns:a16="http://schemas.microsoft.com/office/drawing/2014/main" id="{C3EB98E7-B84D-4851-8CA2-8839FCF9EE8E}"/>
            </a:ext>
          </a:extLst>
        </xdr:cNvPr>
        <xdr:cNvSpPr/>
      </xdr:nvSpPr>
      <xdr:spPr>
        <a:xfrm>
          <a:off x="22402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CE4C9DE3-4E14-464F-9461-92425481FDA0}"/>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E242079-6FA8-4D2E-9482-0D0C0F666739}"/>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59F93A6-E9C9-47E8-A15D-595CD0C015E8}"/>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3E15CE6-AC13-4B38-965B-836822B69989}"/>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ACBC9A1-4AEE-4B9B-B7AD-4B1109131BAD}"/>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516BCE1-846B-4B6F-B47B-0B8F391F3BE5}"/>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91" name="楕円 90">
          <a:extLst>
            <a:ext uri="{FF2B5EF4-FFF2-40B4-BE49-F238E27FC236}">
              <a16:creationId xmlns:a16="http://schemas.microsoft.com/office/drawing/2014/main" id="{8FEA9AF6-2D8E-4C98-A5E6-FA0C1BF97B64}"/>
            </a:ext>
          </a:extLst>
        </xdr:cNvPr>
        <xdr:cNvSpPr/>
      </xdr:nvSpPr>
      <xdr:spPr>
        <a:xfrm>
          <a:off x="4244975" y="58007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92" name="有形固定資産減価償却率該当値テキスト">
          <a:extLst>
            <a:ext uri="{FF2B5EF4-FFF2-40B4-BE49-F238E27FC236}">
              <a16:creationId xmlns:a16="http://schemas.microsoft.com/office/drawing/2014/main" id="{FC1885CA-7578-4BB2-AA21-077AD2B94759}"/>
            </a:ext>
          </a:extLst>
        </xdr:cNvPr>
        <xdr:cNvSpPr txBox="1"/>
      </xdr:nvSpPr>
      <xdr:spPr>
        <a:xfrm>
          <a:off x="4342765"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29422</xdr:rowOff>
    </xdr:from>
    <xdr:to>
      <xdr:col>19</xdr:col>
      <xdr:colOff>187325</xdr:colOff>
      <xdr:row>29</xdr:row>
      <xdr:rowOff>131022</xdr:rowOff>
    </xdr:to>
    <xdr:sp macro="" textlink="">
      <xdr:nvSpPr>
        <xdr:cNvPr id="93" name="楕円 92">
          <a:extLst>
            <a:ext uri="{FF2B5EF4-FFF2-40B4-BE49-F238E27FC236}">
              <a16:creationId xmlns:a16="http://schemas.microsoft.com/office/drawing/2014/main" id="{09E019A3-094E-4068-A270-A521141D84A1}"/>
            </a:ext>
          </a:extLst>
        </xdr:cNvPr>
        <xdr:cNvSpPr/>
      </xdr:nvSpPr>
      <xdr:spPr>
        <a:xfrm>
          <a:off x="3611880" y="5752042"/>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80222</xdr:rowOff>
    </xdr:from>
    <xdr:to>
      <xdr:col>23</xdr:col>
      <xdr:colOff>85725</xdr:colOff>
      <xdr:row>29</xdr:row>
      <xdr:rowOff>127000</xdr:rowOff>
    </xdr:to>
    <xdr:cxnSp macro="">
      <xdr:nvCxnSpPr>
        <xdr:cNvPr id="94" name="直線コネクタ 93">
          <a:extLst>
            <a:ext uri="{FF2B5EF4-FFF2-40B4-BE49-F238E27FC236}">
              <a16:creationId xmlns:a16="http://schemas.microsoft.com/office/drawing/2014/main" id="{B561FD63-E82A-43AE-AC93-85B6950B00C0}"/>
            </a:ext>
          </a:extLst>
        </xdr:cNvPr>
        <xdr:cNvCxnSpPr/>
      </xdr:nvCxnSpPr>
      <xdr:spPr>
        <a:xfrm>
          <a:off x="3656965" y="5806652"/>
          <a:ext cx="640715"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146897</xdr:rowOff>
    </xdr:from>
    <xdr:to>
      <xdr:col>15</xdr:col>
      <xdr:colOff>187325</xdr:colOff>
      <xdr:row>29</xdr:row>
      <xdr:rowOff>77047</xdr:rowOff>
    </xdr:to>
    <xdr:sp macro="" textlink="">
      <xdr:nvSpPr>
        <xdr:cNvPr id="95" name="楕円 94">
          <a:extLst>
            <a:ext uri="{FF2B5EF4-FFF2-40B4-BE49-F238E27FC236}">
              <a16:creationId xmlns:a16="http://schemas.microsoft.com/office/drawing/2014/main" id="{1A28FAE9-9268-4DD6-AC2B-F45994703E38}"/>
            </a:ext>
          </a:extLst>
        </xdr:cNvPr>
        <xdr:cNvSpPr/>
      </xdr:nvSpPr>
      <xdr:spPr>
        <a:xfrm>
          <a:off x="2926080" y="569806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26247</xdr:rowOff>
    </xdr:from>
    <xdr:to>
      <xdr:col>19</xdr:col>
      <xdr:colOff>136525</xdr:colOff>
      <xdr:row>29</xdr:row>
      <xdr:rowOff>80222</xdr:rowOff>
    </xdr:to>
    <xdr:cxnSp macro="">
      <xdr:nvCxnSpPr>
        <xdr:cNvPr id="96" name="直線コネクタ 95">
          <a:extLst>
            <a:ext uri="{FF2B5EF4-FFF2-40B4-BE49-F238E27FC236}">
              <a16:creationId xmlns:a16="http://schemas.microsoft.com/office/drawing/2014/main" id="{573B49FF-7809-4094-BCB1-79D54464D7C1}"/>
            </a:ext>
          </a:extLst>
        </xdr:cNvPr>
        <xdr:cNvCxnSpPr/>
      </xdr:nvCxnSpPr>
      <xdr:spPr>
        <a:xfrm>
          <a:off x="2971165" y="5746962"/>
          <a:ext cx="6858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103717</xdr:rowOff>
    </xdr:from>
    <xdr:to>
      <xdr:col>11</xdr:col>
      <xdr:colOff>187325</xdr:colOff>
      <xdr:row>29</xdr:row>
      <xdr:rowOff>33867</xdr:rowOff>
    </xdr:to>
    <xdr:sp macro="" textlink="">
      <xdr:nvSpPr>
        <xdr:cNvPr id="97" name="楕円 96">
          <a:extLst>
            <a:ext uri="{FF2B5EF4-FFF2-40B4-BE49-F238E27FC236}">
              <a16:creationId xmlns:a16="http://schemas.microsoft.com/office/drawing/2014/main" id="{36894375-5D5A-4B17-B1DD-EFA5EB00C549}"/>
            </a:ext>
          </a:extLst>
        </xdr:cNvPr>
        <xdr:cNvSpPr/>
      </xdr:nvSpPr>
      <xdr:spPr>
        <a:xfrm>
          <a:off x="2240280" y="5654887"/>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154517</xdr:rowOff>
    </xdr:from>
    <xdr:to>
      <xdr:col>15</xdr:col>
      <xdr:colOff>136525</xdr:colOff>
      <xdr:row>29</xdr:row>
      <xdr:rowOff>26247</xdr:rowOff>
    </xdr:to>
    <xdr:cxnSp macro="">
      <xdr:nvCxnSpPr>
        <xdr:cNvPr id="98" name="直線コネクタ 97">
          <a:extLst>
            <a:ext uri="{FF2B5EF4-FFF2-40B4-BE49-F238E27FC236}">
              <a16:creationId xmlns:a16="http://schemas.microsoft.com/office/drawing/2014/main" id="{3CF9C949-EEC9-4495-8AD5-44A59170D28F}"/>
            </a:ext>
          </a:extLst>
        </xdr:cNvPr>
        <xdr:cNvCxnSpPr/>
      </xdr:nvCxnSpPr>
      <xdr:spPr>
        <a:xfrm>
          <a:off x="2285365" y="5707592"/>
          <a:ext cx="6858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53340</xdr:rowOff>
    </xdr:from>
    <xdr:to>
      <xdr:col>7</xdr:col>
      <xdr:colOff>187325</xdr:colOff>
      <xdr:row>28</xdr:row>
      <xdr:rowOff>154940</xdr:rowOff>
    </xdr:to>
    <xdr:sp macro="" textlink="">
      <xdr:nvSpPr>
        <xdr:cNvPr id="99" name="楕円 98">
          <a:extLst>
            <a:ext uri="{FF2B5EF4-FFF2-40B4-BE49-F238E27FC236}">
              <a16:creationId xmlns:a16="http://schemas.microsoft.com/office/drawing/2014/main" id="{F10C85D2-B57F-46BF-9AC2-AF3A36687ACC}"/>
            </a:ext>
          </a:extLst>
        </xdr:cNvPr>
        <xdr:cNvSpPr/>
      </xdr:nvSpPr>
      <xdr:spPr>
        <a:xfrm>
          <a:off x="1554480" y="561022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104140</xdr:rowOff>
    </xdr:from>
    <xdr:to>
      <xdr:col>11</xdr:col>
      <xdr:colOff>136525</xdr:colOff>
      <xdr:row>28</xdr:row>
      <xdr:rowOff>154517</xdr:rowOff>
    </xdr:to>
    <xdr:cxnSp macro="">
      <xdr:nvCxnSpPr>
        <xdr:cNvPr id="100" name="直線コネクタ 99">
          <a:extLst>
            <a:ext uri="{FF2B5EF4-FFF2-40B4-BE49-F238E27FC236}">
              <a16:creationId xmlns:a16="http://schemas.microsoft.com/office/drawing/2014/main" id="{D4FF1D7E-148A-4FE6-98CC-F8ABE8EB95B1}"/>
            </a:ext>
          </a:extLst>
        </xdr:cNvPr>
        <xdr:cNvCxnSpPr/>
      </xdr:nvCxnSpPr>
      <xdr:spPr>
        <a:xfrm>
          <a:off x="1599565" y="5655310"/>
          <a:ext cx="6858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101" name="n_1aveValue有形固定資産減価償却率">
          <a:extLst>
            <a:ext uri="{FF2B5EF4-FFF2-40B4-BE49-F238E27FC236}">
              <a16:creationId xmlns:a16="http://schemas.microsoft.com/office/drawing/2014/main" id="{8D6ECFFA-DB0A-4632-BC26-F587D236BF5B}"/>
            </a:ext>
          </a:extLst>
        </xdr:cNvPr>
        <xdr:cNvSpPr txBox="1"/>
      </xdr:nvSpPr>
      <xdr:spPr>
        <a:xfrm>
          <a:off x="3464569" y="608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102" name="n_2aveValue有形固定資産減価償却率">
          <a:extLst>
            <a:ext uri="{FF2B5EF4-FFF2-40B4-BE49-F238E27FC236}">
              <a16:creationId xmlns:a16="http://schemas.microsoft.com/office/drawing/2014/main" id="{B3894172-5DEF-4979-B56A-CE9B5E4E4E3D}"/>
            </a:ext>
          </a:extLst>
        </xdr:cNvPr>
        <xdr:cNvSpPr txBox="1"/>
      </xdr:nvSpPr>
      <xdr:spPr>
        <a:xfrm>
          <a:off x="2793374" y="606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103" name="n_3aveValue有形固定資産減価償却率">
          <a:extLst>
            <a:ext uri="{FF2B5EF4-FFF2-40B4-BE49-F238E27FC236}">
              <a16:creationId xmlns:a16="http://schemas.microsoft.com/office/drawing/2014/main" id="{1EFC17D2-940B-428D-B134-BB20276CB0DB}"/>
            </a:ext>
          </a:extLst>
        </xdr:cNvPr>
        <xdr:cNvSpPr txBox="1"/>
      </xdr:nvSpPr>
      <xdr:spPr>
        <a:xfrm>
          <a:off x="210757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BA8D210F-9E73-40E4-86BD-E8876D780563}"/>
            </a:ext>
          </a:extLst>
        </xdr:cNvPr>
        <xdr:cNvSpPr txBox="1"/>
      </xdr:nvSpPr>
      <xdr:spPr>
        <a:xfrm>
          <a:off x="1421774"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147549</xdr:rowOff>
    </xdr:from>
    <xdr:ext cx="405111" cy="259045"/>
    <xdr:sp macro="" textlink="">
      <xdr:nvSpPr>
        <xdr:cNvPr id="105" name="n_1mainValue有形固定資産減価償却率">
          <a:extLst>
            <a:ext uri="{FF2B5EF4-FFF2-40B4-BE49-F238E27FC236}">
              <a16:creationId xmlns:a16="http://schemas.microsoft.com/office/drawing/2014/main" id="{351D565B-DC31-4AE9-AE98-9FB4AE4C8CB1}"/>
            </a:ext>
          </a:extLst>
        </xdr:cNvPr>
        <xdr:cNvSpPr txBox="1"/>
      </xdr:nvSpPr>
      <xdr:spPr>
        <a:xfrm>
          <a:off x="3464569" y="552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93574</xdr:rowOff>
    </xdr:from>
    <xdr:ext cx="405111" cy="259045"/>
    <xdr:sp macro="" textlink="">
      <xdr:nvSpPr>
        <xdr:cNvPr id="106" name="n_2mainValue有形固定資産減価償却率">
          <a:extLst>
            <a:ext uri="{FF2B5EF4-FFF2-40B4-BE49-F238E27FC236}">
              <a16:creationId xmlns:a16="http://schemas.microsoft.com/office/drawing/2014/main" id="{5FC1BA0E-5FD7-426A-BBA9-1BD6C364DE5E}"/>
            </a:ext>
          </a:extLst>
        </xdr:cNvPr>
        <xdr:cNvSpPr txBox="1"/>
      </xdr:nvSpPr>
      <xdr:spPr>
        <a:xfrm>
          <a:off x="2793374" y="5479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50394</xdr:rowOff>
    </xdr:from>
    <xdr:ext cx="405111" cy="259045"/>
    <xdr:sp macro="" textlink="">
      <xdr:nvSpPr>
        <xdr:cNvPr id="107" name="n_3mainValue有形固定資産減価償却率">
          <a:extLst>
            <a:ext uri="{FF2B5EF4-FFF2-40B4-BE49-F238E27FC236}">
              <a16:creationId xmlns:a16="http://schemas.microsoft.com/office/drawing/2014/main" id="{FF358653-87A0-459E-8930-00A396152F86}"/>
            </a:ext>
          </a:extLst>
        </xdr:cNvPr>
        <xdr:cNvSpPr txBox="1"/>
      </xdr:nvSpPr>
      <xdr:spPr>
        <a:xfrm>
          <a:off x="2107574" y="54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xdr:rowOff>
    </xdr:from>
    <xdr:ext cx="405111" cy="259045"/>
    <xdr:sp macro="" textlink="">
      <xdr:nvSpPr>
        <xdr:cNvPr id="108" name="n_4mainValue有形固定資産減価償却率">
          <a:extLst>
            <a:ext uri="{FF2B5EF4-FFF2-40B4-BE49-F238E27FC236}">
              <a16:creationId xmlns:a16="http://schemas.microsoft.com/office/drawing/2014/main" id="{49A0644A-8400-4718-87F3-6D1B6645C59D}"/>
            </a:ext>
          </a:extLst>
        </xdr:cNvPr>
        <xdr:cNvSpPr txBox="1"/>
      </xdr:nvSpPr>
      <xdr:spPr>
        <a:xfrm>
          <a:off x="1421774"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67F17AF2-1C35-47B5-9705-4C1F26658A81}"/>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ADC9281-D602-4229-A8D2-BBF3473D00BF}"/>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8644F3E6-BB41-46A2-828E-67D29517BF58}"/>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AF06A719-D8E4-45C5-8D24-C329C412A8EF}"/>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C679670E-FD65-498F-B881-4837633BCCB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9BFDC4EE-4F5B-42B9-9FC4-762A05A1CA74}"/>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8BEB0283-8858-4E13-B269-613F9E0CEDE0}"/>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7A9AD89F-76C0-4730-8BD8-515FC74CEC8E}"/>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7532CD89-7508-4682-826B-99EBAA62B64E}"/>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D75B2C42-9F62-4A07-8FD3-E84D1B2DA42E}"/>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860065F9-0364-4A1A-AE66-2AC0CC516C62}"/>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456F5258-942C-4192-A20F-113F4A267B88}"/>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B287316C-8B14-4EBD-9A9B-69A20A3E64FC}"/>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２８９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分母の構成要素である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1,169,360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および普通交付税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1,595,341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により、債務償還比率は前年度と比較し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435F16C1-85A7-469A-BF5B-DD9D9F50BE72}"/>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DB200A3-BA2D-48AA-BF28-3BBDBACE6371}"/>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6661BF29-2440-4123-AD49-7B3FC80ADDE8}"/>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D73AAFD2-FB63-4E58-8ECF-43D41A6B12A8}"/>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0D9F6B81-2A84-403D-842E-07B8667D8E93}"/>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4389B74B-FD2B-44EB-9DC9-819AD7DD0A46}"/>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405ABC68-ECEC-47A9-A5DC-5CE34CCA274B}"/>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AADE11E-DEEE-495A-A11A-6B4240280ADA}"/>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C301A10F-A9CC-4208-95DF-9A2A92F1D592}"/>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8E148540-3519-4D90-BE9F-7B91AF5741E2}"/>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8BF4A283-F889-458D-BFA0-634A0103C4E7}"/>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A04798CA-4656-4277-8EDB-8BAC3EC9303C}"/>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E94B1650-FFB5-47FF-A434-EDF43D5760A0}"/>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88385B6-DD93-44B5-BD4F-7638BB179267}"/>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DAC49DD-D7E2-45EA-BC4F-51182677C96B}"/>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37" name="直線コネクタ 136">
          <a:extLst>
            <a:ext uri="{FF2B5EF4-FFF2-40B4-BE49-F238E27FC236}">
              <a16:creationId xmlns:a16="http://schemas.microsoft.com/office/drawing/2014/main" id="{20A1D2F0-A1E6-4D71-A266-F5CCEF029369}"/>
            </a:ext>
          </a:extLst>
        </xdr:cNvPr>
        <xdr:cNvCxnSpPr/>
      </xdr:nvCxnSpPr>
      <xdr:spPr>
        <a:xfrm flipV="1">
          <a:off x="13313410" y="5295688"/>
          <a:ext cx="1269" cy="14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8" name="債務償還比率最小値テキスト">
          <a:extLst>
            <a:ext uri="{FF2B5EF4-FFF2-40B4-BE49-F238E27FC236}">
              <a16:creationId xmlns:a16="http://schemas.microsoft.com/office/drawing/2014/main" id="{5F7BEB20-BB6C-4B69-B928-1D662457CD1D}"/>
            </a:ext>
          </a:extLst>
        </xdr:cNvPr>
        <xdr:cNvSpPr txBox="1"/>
      </xdr:nvSpPr>
      <xdr:spPr>
        <a:xfrm>
          <a:off x="13369925" y="6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9" name="直線コネクタ 138">
          <a:extLst>
            <a:ext uri="{FF2B5EF4-FFF2-40B4-BE49-F238E27FC236}">
              <a16:creationId xmlns:a16="http://schemas.microsoft.com/office/drawing/2014/main" id="{0BC44FC8-08D4-420E-9C2C-D00F835D7882}"/>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AF5ECCC0-DC1D-4713-A87F-11B0A44978E8}"/>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9F91F686-B8CD-4134-97F0-C29BFE83E950}"/>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42" name="債務償還比率平均値テキスト">
          <a:extLst>
            <a:ext uri="{FF2B5EF4-FFF2-40B4-BE49-F238E27FC236}">
              <a16:creationId xmlns:a16="http://schemas.microsoft.com/office/drawing/2014/main" id="{B831D8CD-3EAD-47B0-8941-ADF98DB3A2F5}"/>
            </a:ext>
          </a:extLst>
        </xdr:cNvPr>
        <xdr:cNvSpPr txBox="1"/>
      </xdr:nvSpPr>
      <xdr:spPr>
        <a:xfrm>
          <a:off x="13369925" y="5911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43" name="フローチャート: 判断 142">
          <a:extLst>
            <a:ext uri="{FF2B5EF4-FFF2-40B4-BE49-F238E27FC236}">
              <a16:creationId xmlns:a16="http://schemas.microsoft.com/office/drawing/2014/main" id="{EC511C65-31B0-4268-AA72-E962E5F5DE6F}"/>
            </a:ext>
          </a:extLst>
        </xdr:cNvPr>
        <xdr:cNvSpPr/>
      </xdr:nvSpPr>
      <xdr:spPr>
        <a:xfrm>
          <a:off x="13289280" y="59272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44" name="フローチャート: 判断 143">
          <a:extLst>
            <a:ext uri="{FF2B5EF4-FFF2-40B4-BE49-F238E27FC236}">
              <a16:creationId xmlns:a16="http://schemas.microsoft.com/office/drawing/2014/main" id="{AADC7556-DC62-48CE-A84D-F12CF79EE0DC}"/>
            </a:ext>
          </a:extLst>
        </xdr:cNvPr>
        <xdr:cNvSpPr/>
      </xdr:nvSpPr>
      <xdr:spPr>
        <a:xfrm>
          <a:off x="12629515" y="617909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45" name="フローチャート: 判断 144">
          <a:extLst>
            <a:ext uri="{FF2B5EF4-FFF2-40B4-BE49-F238E27FC236}">
              <a16:creationId xmlns:a16="http://schemas.microsoft.com/office/drawing/2014/main" id="{DCA9DEE5-BB8A-4525-82A7-4A4CC8DD20FE}"/>
            </a:ext>
          </a:extLst>
        </xdr:cNvPr>
        <xdr:cNvSpPr/>
      </xdr:nvSpPr>
      <xdr:spPr>
        <a:xfrm>
          <a:off x="11943715" y="625642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46" name="フローチャート: 判断 145">
          <a:extLst>
            <a:ext uri="{FF2B5EF4-FFF2-40B4-BE49-F238E27FC236}">
              <a16:creationId xmlns:a16="http://schemas.microsoft.com/office/drawing/2014/main" id="{698F46B0-00A4-45EB-9406-EDB57122B254}"/>
            </a:ext>
          </a:extLst>
        </xdr:cNvPr>
        <xdr:cNvSpPr/>
      </xdr:nvSpPr>
      <xdr:spPr>
        <a:xfrm>
          <a:off x="11257915" y="624846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47" name="フローチャート: 判断 146">
          <a:extLst>
            <a:ext uri="{FF2B5EF4-FFF2-40B4-BE49-F238E27FC236}">
              <a16:creationId xmlns:a16="http://schemas.microsoft.com/office/drawing/2014/main" id="{B47F285E-B390-42C4-8954-61AF96D4893A}"/>
            </a:ext>
          </a:extLst>
        </xdr:cNvPr>
        <xdr:cNvSpPr/>
      </xdr:nvSpPr>
      <xdr:spPr>
        <a:xfrm>
          <a:off x="10572115" y="625450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EC1F83E-CDEA-4A8F-9878-965983AC233A}"/>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88E4839-4424-4D05-AAB8-D0E175CFC4A4}"/>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6B2C366-43A8-4E6B-B4FE-D0D10653BE5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27E823A-4518-49D1-BDFE-9A66EAA38CA8}"/>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DA101EC-4AAA-47A9-81C6-AB6D12E78DC0}"/>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39317</xdr:rowOff>
    </xdr:from>
    <xdr:to>
      <xdr:col>76</xdr:col>
      <xdr:colOff>73025</xdr:colOff>
      <xdr:row>29</xdr:row>
      <xdr:rowOff>140917</xdr:rowOff>
    </xdr:to>
    <xdr:sp macro="" textlink="">
      <xdr:nvSpPr>
        <xdr:cNvPr id="153" name="楕円 152">
          <a:extLst>
            <a:ext uri="{FF2B5EF4-FFF2-40B4-BE49-F238E27FC236}">
              <a16:creationId xmlns:a16="http://schemas.microsoft.com/office/drawing/2014/main" id="{52A8FC33-0931-4129-82BD-46DBBFE8ABA0}"/>
            </a:ext>
          </a:extLst>
        </xdr:cNvPr>
        <xdr:cNvSpPr/>
      </xdr:nvSpPr>
      <xdr:spPr>
        <a:xfrm>
          <a:off x="13289280" y="5763842"/>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62194</xdr:rowOff>
    </xdr:from>
    <xdr:ext cx="469744" cy="259045"/>
    <xdr:sp macro="" textlink="">
      <xdr:nvSpPr>
        <xdr:cNvPr id="154" name="債務償還比率該当値テキスト">
          <a:extLst>
            <a:ext uri="{FF2B5EF4-FFF2-40B4-BE49-F238E27FC236}">
              <a16:creationId xmlns:a16="http://schemas.microsoft.com/office/drawing/2014/main" id="{8E768A7F-F399-4FB5-A86B-9055CAC6FD16}"/>
            </a:ext>
          </a:extLst>
        </xdr:cNvPr>
        <xdr:cNvSpPr txBox="1"/>
      </xdr:nvSpPr>
      <xdr:spPr>
        <a:xfrm>
          <a:off x="13369925" y="561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10732</xdr:rowOff>
    </xdr:from>
    <xdr:to>
      <xdr:col>72</xdr:col>
      <xdr:colOff>123825</xdr:colOff>
      <xdr:row>31</xdr:row>
      <xdr:rowOff>112332</xdr:rowOff>
    </xdr:to>
    <xdr:sp macro="" textlink="">
      <xdr:nvSpPr>
        <xdr:cNvPr id="155" name="楕円 154">
          <a:extLst>
            <a:ext uri="{FF2B5EF4-FFF2-40B4-BE49-F238E27FC236}">
              <a16:creationId xmlns:a16="http://schemas.microsoft.com/office/drawing/2014/main" id="{68D0883B-0057-491B-899A-2A7A64D8A6F8}"/>
            </a:ext>
          </a:extLst>
        </xdr:cNvPr>
        <xdr:cNvSpPr/>
      </xdr:nvSpPr>
      <xdr:spPr>
        <a:xfrm>
          <a:off x="12629515" y="6080062"/>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90117</xdr:rowOff>
    </xdr:from>
    <xdr:to>
      <xdr:col>76</xdr:col>
      <xdr:colOff>22225</xdr:colOff>
      <xdr:row>31</xdr:row>
      <xdr:rowOff>61532</xdr:rowOff>
    </xdr:to>
    <xdr:cxnSp macro="">
      <xdr:nvCxnSpPr>
        <xdr:cNvPr id="156" name="直線コネクタ 155">
          <a:extLst>
            <a:ext uri="{FF2B5EF4-FFF2-40B4-BE49-F238E27FC236}">
              <a16:creationId xmlns:a16="http://schemas.microsoft.com/office/drawing/2014/main" id="{C3E3F2E1-F3EE-4259-ABA1-2CF0D0D85658}"/>
            </a:ext>
          </a:extLst>
        </xdr:cNvPr>
        <xdr:cNvCxnSpPr/>
      </xdr:nvCxnSpPr>
      <xdr:spPr>
        <a:xfrm flipV="1">
          <a:off x="12684125" y="5818452"/>
          <a:ext cx="631190" cy="30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78920</xdr:rowOff>
    </xdr:from>
    <xdr:to>
      <xdr:col>68</xdr:col>
      <xdr:colOff>123825</xdr:colOff>
      <xdr:row>32</xdr:row>
      <xdr:rowOff>9070</xdr:rowOff>
    </xdr:to>
    <xdr:sp macro="" textlink="">
      <xdr:nvSpPr>
        <xdr:cNvPr id="157" name="楕円 156">
          <a:extLst>
            <a:ext uri="{FF2B5EF4-FFF2-40B4-BE49-F238E27FC236}">
              <a16:creationId xmlns:a16="http://schemas.microsoft.com/office/drawing/2014/main" id="{C228CF43-65C8-4358-B0C5-9C23DAAC5860}"/>
            </a:ext>
          </a:extLst>
        </xdr:cNvPr>
        <xdr:cNvSpPr/>
      </xdr:nvSpPr>
      <xdr:spPr>
        <a:xfrm>
          <a:off x="11943715" y="614634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61532</xdr:rowOff>
    </xdr:from>
    <xdr:to>
      <xdr:col>72</xdr:col>
      <xdr:colOff>73025</xdr:colOff>
      <xdr:row>31</xdr:row>
      <xdr:rowOff>129720</xdr:rowOff>
    </xdr:to>
    <xdr:cxnSp macro="">
      <xdr:nvCxnSpPr>
        <xdr:cNvPr id="158" name="直線コネクタ 157">
          <a:extLst>
            <a:ext uri="{FF2B5EF4-FFF2-40B4-BE49-F238E27FC236}">
              <a16:creationId xmlns:a16="http://schemas.microsoft.com/office/drawing/2014/main" id="{16659165-18E0-4F1F-9001-04549E12D87F}"/>
            </a:ext>
          </a:extLst>
        </xdr:cNvPr>
        <xdr:cNvCxnSpPr/>
      </xdr:nvCxnSpPr>
      <xdr:spPr>
        <a:xfrm flipV="1">
          <a:off x="11998325" y="6125147"/>
          <a:ext cx="685800" cy="7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51022</xdr:rowOff>
    </xdr:from>
    <xdr:to>
      <xdr:col>64</xdr:col>
      <xdr:colOff>123825</xdr:colOff>
      <xdr:row>30</xdr:row>
      <xdr:rowOff>152622</xdr:rowOff>
    </xdr:to>
    <xdr:sp macro="" textlink="">
      <xdr:nvSpPr>
        <xdr:cNvPr id="159" name="楕円 158">
          <a:extLst>
            <a:ext uri="{FF2B5EF4-FFF2-40B4-BE49-F238E27FC236}">
              <a16:creationId xmlns:a16="http://schemas.microsoft.com/office/drawing/2014/main" id="{63FEC283-55E9-4AB6-9C42-B8A86ABF0D38}"/>
            </a:ext>
          </a:extLst>
        </xdr:cNvPr>
        <xdr:cNvSpPr/>
      </xdr:nvSpPr>
      <xdr:spPr>
        <a:xfrm>
          <a:off x="11257915" y="595080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101822</xdr:rowOff>
    </xdr:from>
    <xdr:to>
      <xdr:col>68</xdr:col>
      <xdr:colOff>73025</xdr:colOff>
      <xdr:row>31</xdr:row>
      <xdr:rowOff>129720</xdr:rowOff>
    </xdr:to>
    <xdr:cxnSp macro="">
      <xdr:nvCxnSpPr>
        <xdr:cNvPr id="160" name="直線コネクタ 159">
          <a:extLst>
            <a:ext uri="{FF2B5EF4-FFF2-40B4-BE49-F238E27FC236}">
              <a16:creationId xmlns:a16="http://schemas.microsoft.com/office/drawing/2014/main" id="{AC7350CC-BFCD-48A9-9A68-CD4877976B35}"/>
            </a:ext>
          </a:extLst>
        </xdr:cNvPr>
        <xdr:cNvCxnSpPr/>
      </xdr:nvCxnSpPr>
      <xdr:spPr>
        <a:xfrm>
          <a:off x="11312525" y="5993987"/>
          <a:ext cx="685800" cy="20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13981</xdr:rowOff>
    </xdr:from>
    <xdr:to>
      <xdr:col>60</xdr:col>
      <xdr:colOff>123825</xdr:colOff>
      <xdr:row>32</xdr:row>
      <xdr:rowOff>115581</xdr:rowOff>
    </xdr:to>
    <xdr:sp macro="" textlink="">
      <xdr:nvSpPr>
        <xdr:cNvPr id="161" name="楕円 160">
          <a:extLst>
            <a:ext uri="{FF2B5EF4-FFF2-40B4-BE49-F238E27FC236}">
              <a16:creationId xmlns:a16="http://schemas.microsoft.com/office/drawing/2014/main" id="{52A49C0D-4EEB-4B34-8596-1C432F961ECB}"/>
            </a:ext>
          </a:extLst>
        </xdr:cNvPr>
        <xdr:cNvSpPr/>
      </xdr:nvSpPr>
      <xdr:spPr>
        <a:xfrm>
          <a:off x="10572115" y="6256666"/>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101822</xdr:rowOff>
    </xdr:from>
    <xdr:to>
      <xdr:col>64</xdr:col>
      <xdr:colOff>73025</xdr:colOff>
      <xdr:row>32</xdr:row>
      <xdr:rowOff>64781</xdr:rowOff>
    </xdr:to>
    <xdr:cxnSp macro="">
      <xdr:nvCxnSpPr>
        <xdr:cNvPr id="162" name="直線コネクタ 161">
          <a:extLst>
            <a:ext uri="{FF2B5EF4-FFF2-40B4-BE49-F238E27FC236}">
              <a16:creationId xmlns:a16="http://schemas.microsoft.com/office/drawing/2014/main" id="{CA98E612-6202-47F1-AA97-0294F5EF4F2B}"/>
            </a:ext>
          </a:extLst>
        </xdr:cNvPr>
        <xdr:cNvCxnSpPr/>
      </xdr:nvCxnSpPr>
      <xdr:spPr>
        <a:xfrm flipV="1">
          <a:off x="10626725" y="5993987"/>
          <a:ext cx="685800" cy="30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63" name="n_1aveValue債務償還比率">
          <a:extLst>
            <a:ext uri="{FF2B5EF4-FFF2-40B4-BE49-F238E27FC236}">
              <a16:creationId xmlns:a16="http://schemas.microsoft.com/office/drawing/2014/main" id="{EC1709C8-9980-4F56-B3A0-6FF864806CB0}"/>
            </a:ext>
          </a:extLst>
        </xdr:cNvPr>
        <xdr:cNvSpPr txBox="1"/>
      </xdr:nvSpPr>
      <xdr:spPr>
        <a:xfrm>
          <a:off x="12459412" y="62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64" name="n_2aveValue債務償還比率">
          <a:extLst>
            <a:ext uri="{FF2B5EF4-FFF2-40B4-BE49-F238E27FC236}">
              <a16:creationId xmlns:a16="http://schemas.microsoft.com/office/drawing/2014/main" id="{4581C41B-7AE4-4652-96D8-74D8CE3A9AC4}"/>
            </a:ext>
          </a:extLst>
        </xdr:cNvPr>
        <xdr:cNvSpPr txBox="1"/>
      </xdr:nvSpPr>
      <xdr:spPr>
        <a:xfrm>
          <a:off x="11780597" y="635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100411</xdr:rowOff>
    </xdr:from>
    <xdr:ext cx="469744" cy="259045"/>
    <xdr:sp macro="" textlink="">
      <xdr:nvSpPr>
        <xdr:cNvPr id="165" name="n_3aveValue債務償還比率">
          <a:extLst>
            <a:ext uri="{FF2B5EF4-FFF2-40B4-BE49-F238E27FC236}">
              <a16:creationId xmlns:a16="http://schemas.microsoft.com/office/drawing/2014/main" id="{D1C04D05-F5FA-48B3-900D-6147CE9A9D7B}"/>
            </a:ext>
          </a:extLst>
        </xdr:cNvPr>
        <xdr:cNvSpPr txBox="1"/>
      </xdr:nvSpPr>
      <xdr:spPr>
        <a:xfrm>
          <a:off x="11094797" y="633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66" name="n_4aveValue債務償還比率">
          <a:extLst>
            <a:ext uri="{FF2B5EF4-FFF2-40B4-BE49-F238E27FC236}">
              <a16:creationId xmlns:a16="http://schemas.microsoft.com/office/drawing/2014/main" id="{B6A9C741-B1E3-4F34-B398-2FFD6946B068}"/>
            </a:ext>
          </a:extLst>
        </xdr:cNvPr>
        <xdr:cNvSpPr txBox="1"/>
      </xdr:nvSpPr>
      <xdr:spPr>
        <a:xfrm>
          <a:off x="10408997" y="60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128859</xdr:rowOff>
    </xdr:from>
    <xdr:ext cx="469744" cy="259045"/>
    <xdr:sp macro="" textlink="">
      <xdr:nvSpPr>
        <xdr:cNvPr id="167" name="n_1mainValue債務償還比率">
          <a:extLst>
            <a:ext uri="{FF2B5EF4-FFF2-40B4-BE49-F238E27FC236}">
              <a16:creationId xmlns:a16="http://schemas.microsoft.com/office/drawing/2014/main" id="{A1D98714-F766-403E-A42E-2315CFB9BCAC}"/>
            </a:ext>
          </a:extLst>
        </xdr:cNvPr>
        <xdr:cNvSpPr txBox="1"/>
      </xdr:nvSpPr>
      <xdr:spPr>
        <a:xfrm>
          <a:off x="12459412" y="585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25597</xdr:rowOff>
    </xdr:from>
    <xdr:ext cx="469744" cy="259045"/>
    <xdr:sp macro="" textlink="">
      <xdr:nvSpPr>
        <xdr:cNvPr id="168" name="n_2mainValue債務償還比率">
          <a:extLst>
            <a:ext uri="{FF2B5EF4-FFF2-40B4-BE49-F238E27FC236}">
              <a16:creationId xmlns:a16="http://schemas.microsoft.com/office/drawing/2014/main" id="{0C4DCA0C-0ABD-4F4B-A4A1-42DAD966E66B}"/>
            </a:ext>
          </a:extLst>
        </xdr:cNvPr>
        <xdr:cNvSpPr txBox="1"/>
      </xdr:nvSpPr>
      <xdr:spPr>
        <a:xfrm>
          <a:off x="11780597" y="59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169149</xdr:rowOff>
    </xdr:from>
    <xdr:ext cx="469744" cy="259045"/>
    <xdr:sp macro="" textlink="">
      <xdr:nvSpPr>
        <xdr:cNvPr id="169" name="n_3mainValue債務償還比率">
          <a:extLst>
            <a:ext uri="{FF2B5EF4-FFF2-40B4-BE49-F238E27FC236}">
              <a16:creationId xmlns:a16="http://schemas.microsoft.com/office/drawing/2014/main" id="{2AA96451-D948-4C64-87DE-A3E556F7C2F1}"/>
            </a:ext>
          </a:extLst>
        </xdr:cNvPr>
        <xdr:cNvSpPr txBox="1"/>
      </xdr:nvSpPr>
      <xdr:spPr>
        <a:xfrm>
          <a:off x="11094797" y="57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106708</xdr:rowOff>
    </xdr:from>
    <xdr:ext cx="469744" cy="259045"/>
    <xdr:sp macro="" textlink="">
      <xdr:nvSpPr>
        <xdr:cNvPr id="170" name="n_4mainValue債務償還比率">
          <a:extLst>
            <a:ext uri="{FF2B5EF4-FFF2-40B4-BE49-F238E27FC236}">
              <a16:creationId xmlns:a16="http://schemas.microsoft.com/office/drawing/2014/main" id="{AEE1E664-A7C1-4029-8C33-2621B0B426C6}"/>
            </a:ext>
          </a:extLst>
        </xdr:cNvPr>
        <xdr:cNvSpPr txBox="1"/>
      </xdr:nvSpPr>
      <xdr:spPr>
        <a:xfrm>
          <a:off x="10408997" y="634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957D4DA-AB20-4A88-B152-31AA92B22317}"/>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9CB62C2-E686-4328-8ADE-3667501B4B29}"/>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5F6D41F-F081-447B-B426-9248D62D5D2C}"/>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4C3AB500-470D-4CA4-B07F-EB427BD8BEF4}"/>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61839296-73B4-4864-8A4A-CBF85D711281}"/>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407D43F-D47A-4CCD-9DE2-061AA6ACFA1E}"/>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24C788-47CD-425A-ADA5-CFBFC2902C4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CBAD4D-D784-4295-8890-419865213E6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4DD9F4-CB5F-4C76-83F7-65D9A76EBED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8BF2D7-B606-4E83-8775-DC969844F85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886C66-4B03-4431-8214-50AF760F2B8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8C495B-0F82-41BC-9B88-D765BEEDD30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442BB4-59EF-4F50-AD26-48132FA60F8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C5322D-A2B5-4FBF-AB93-C0AFECCE3AB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F4828C-0DF7-42CE-8BE7-A2E6182A3DB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750F91-40D0-421B-81A5-7512284B05C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172,232
168,521
103.69
59,013,603
55,702,326
2,972,847
32,537,478
31,614,573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884831-5115-4905-B39F-3CF9FE7F514E}"/>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53AC00-BCB7-4CBF-82A7-E3514FB74AB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D52071-9882-4C79-A2D7-6462D0812AC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D73C79-30A4-4923-8BE2-7AD8DF23B13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73C00E-2818-406D-BF23-15379155826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183E9B0-3AA6-405B-85A9-7235EF0E1C07}"/>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BAC24D-0BD9-4762-9DE2-8C054A9745BE}"/>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885FD5-5AB7-4C6A-B102-E605CD4F884F}"/>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DF0B57-AFD7-4CF8-9C4D-C92D6AC378C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091C49-FA1A-45D8-B83B-E65D4D85D80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C1664E8-F1BB-4723-A189-16B414F0BEC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56D638-FBC8-458A-B6AF-C14A7A47D76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7E4422-E60D-4897-9AC4-476944EABA01}"/>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A8935B-4A6C-4F74-94CB-73FF50D00317}"/>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110C6E-2466-4C80-B0F6-FE1D13C37F8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C4D8A3-F9F2-4899-A128-42BC60200D0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CBB222-14DA-4C64-BAE2-D1FDA03AB91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D41EB7-ECFA-48D6-8375-6123D003002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E14138-06C5-48BB-BD00-778BFAA8DE4C}"/>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5C2E397-07E1-415E-9063-848B4C251F4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971FD66-A871-4855-9F0F-B05D66DF436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F52E36C-F765-4210-8E3D-76160B81B15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4DACA55-369D-4884-A666-B87B543BC01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506003-C007-43D2-9CE6-09CBCE54229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799F7E-187E-4D9E-B79A-CA8910CE2EA0}"/>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DA7A28F-35CD-4881-BECB-0CE2C6587321}"/>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A25085-39F1-4851-8015-8EC3852C8A8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EB97B8-ED3C-4A3D-B0AC-B6624A87EAD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FA98CB-8A67-4517-A4CA-B9E038B948BB}"/>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A172AC-4174-47D4-9AEE-F119A506AA6F}"/>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46B73F4-CAAC-443E-82B1-A6BB5471CC3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B4FB0E-9BA3-4E50-9557-C75B4B40B5F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0C56620-B8B0-4262-A6EE-3A97F4095BF7}"/>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A6213BD-5267-4DEF-92A6-501E039B8182}"/>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A3254C-565F-4D80-A9C9-55BE16D7A837}"/>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FADADA5-F24C-4A79-A31E-CF805B3B248A}"/>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18A4453-D0F5-4A80-9F8B-AD4B12FF18EC}"/>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24952A6-F8CE-493E-80F3-F541CC7A1E3F}"/>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ABD709F-4474-4E73-987D-9EE9940BFE28}"/>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0653324-482C-4D64-A00F-B821B19EAC10}"/>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465722B-B150-4642-852D-6F2FA59FBD3A}"/>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FE6CEAD-363D-44C8-AE3D-2F8AC83D136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89B0C14-A9C3-411A-85FA-2DA44ABC528D}"/>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FB8AEEC-0865-4FC2-A606-0BB0C976E926}"/>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909FFAD-7BA0-442F-8FD7-741CA7C348D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132E59C-BFB8-47FB-BAC1-A471EF124004}"/>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17E68A86-21FC-4BC8-885F-5E7B331A104C}"/>
            </a:ext>
          </a:extLst>
        </xdr:cNvPr>
        <xdr:cNvCxnSpPr/>
      </xdr:nvCxnSpPr>
      <xdr:spPr>
        <a:xfrm flipV="1">
          <a:off x="4173855" y="585052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32B21A10-5B48-4BBF-ADC5-58BA81EC6DF6}"/>
            </a:ext>
          </a:extLst>
        </xdr:cNvPr>
        <xdr:cNvSpPr txBox="1"/>
      </xdr:nvSpPr>
      <xdr:spPr>
        <a:xfrm>
          <a:off x="4212590" y="708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98FBCC91-2E00-41B1-AA1B-A5462473852A}"/>
            </a:ext>
          </a:extLst>
        </xdr:cNvPr>
        <xdr:cNvCxnSpPr/>
      </xdr:nvCxnSpPr>
      <xdr:spPr>
        <a:xfrm>
          <a:off x="4112260" y="708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22C8601F-188A-415F-B347-AD70B7717135}"/>
            </a:ext>
          </a:extLst>
        </xdr:cNvPr>
        <xdr:cNvSpPr txBox="1"/>
      </xdr:nvSpPr>
      <xdr:spPr>
        <a:xfrm>
          <a:off x="4212590"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A019BF16-4A74-4499-B332-8D78266E1E94}"/>
            </a:ext>
          </a:extLst>
        </xdr:cNvPr>
        <xdr:cNvCxnSpPr/>
      </xdr:nvCxnSpPr>
      <xdr:spPr>
        <a:xfrm>
          <a:off x="4112260" y="5850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F4FC3DD7-4E3A-4D04-87CE-7BFD1B2805B9}"/>
            </a:ext>
          </a:extLst>
        </xdr:cNvPr>
        <xdr:cNvSpPr txBox="1"/>
      </xdr:nvSpPr>
      <xdr:spPr>
        <a:xfrm>
          <a:off x="421259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D8A6CB64-40EE-4C77-A90B-8825E44DEBAB}"/>
            </a:ext>
          </a:extLst>
        </xdr:cNvPr>
        <xdr:cNvSpPr/>
      </xdr:nvSpPr>
      <xdr:spPr>
        <a:xfrm>
          <a:off x="4131310" y="66493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33E2A70B-8183-49BA-864B-E0626D800474}"/>
            </a:ext>
          </a:extLst>
        </xdr:cNvPr>
        <xdr:cNvSpPr/>
      </xdr:nvSpPr>
      <xdr:spPr>
        <a:xfrm>
          <a:off x="33883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5DFC70D5-BD0D-4E57-80AA-6B8802304707}"/>
            </a:ext>
          </a:extLst>
        </xdr:cNvPr>
        <xdr:cNvSpPr/>
      </xdr:nvSpPr>
      <xdr:spPr>
        <a:xfrm>
          <a:off x="2571750" y="65794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B21F8B98-E005-4A70-94E8-6D04D2206ABD}"/>
            </a:ext>
          </a:extLst>
        </xdr:cNvPr>
        <xdr:cNvSpPr/>
      </xdr:nvSpPr>
      <xdr:spPr>
        <a:xfrm>
          <a:off x="17741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2B2F4F40-64C3-46E5-B99E-E2323919463A}"/>
            </a:ext>
          </a:extLst>
        </xdr:cNvPr>
        <xdr:cNvSpPr/>
      </xdr:nvSpPr>
      <xdr:spPr>
        <a:xfrm>
          <a:off x="988060" y="654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244A0A-EA39-4536-A1C9-A1A7577B4D2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788E4E-476D-4B34-A634-91A7220985D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02DB7CD-8396-45FF-BF8E-54D52F28386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582D2BB-0D21-4889-A649-9295B6489D36}"/>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DBF2B80-263E-4707-8110-0A65C8E99D24}"/>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74" name="楕円 73">
          <a:extLst>
            <a:ext uri="{FF2B5EF4-FFF2-40B4-BE49-F238E27FC236}">
              <a16:creationId xmlns:a16="http://schemas.microsoft.com/office/drawing/2014/main" id="{2968400A-D579-497E-9A74-B785D8CC6780}"/>
            </a:ext>
          </a:extLst>
        </xdr:cNvPr>
        <xdr:cNvSpPr/>
      </xdr:nvSpPr>
      <xdr:spPr>
        <a:xfrm>
          <a:off x="4131310" y="6404429"/>
          <a:ext cx="97790" cy="10921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87466</xdr:rowOff>
    </xdr:from>
    <xdr:ext cx="405111" cy="259045"/>
    <xdr:sp macro="" textlink="">
      <xdr:nvSpPr>
        <xdr:cNvPr id="75" name="【道路】&#10;有形固定資産減価償却率該当値テキスト">
          <a:extLst>
            <a:ext uri="{FF2B5EF4-FFF2-40B4-BE49-F238E27FC236}">
              <a16:creationId xmlns:a16="http://schemas.microsoft.com/office/drawing/2014/main" id="{D66014E6-E32C-4A15-8BB1-4E1C8A1F297C}"/>
            </a:ext>
          </a:extLst>
        </xdr:cNvPr>
        <xdr:cNvSpPr txBox="1"/>
      </xdr:nvSpPr>
      <xdr:spPr>
        <a:xfrm>
          <a:off x="4212590" y="626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35197</xdr:rowOff>
    </xdr:from>
    <xdr:to>
      <xdr:col>20</xdr:col>
      <xdr:colOff>38100</xdr:colOff>
      <xdr:row>37</xdr:row>
      <xdr:rowOff>136797</xdr:rowOff>
    </xdr:to>
    <xdr:sp macro="" textlink="">
      <xdr:nvSpPr>
        <xdr:cNvPr id="76" name="楕円 75">
          <a:extLst>
            <a:ext uri="{FF2B5EF4-FFF2-40B4-BE49-F238E27FC236}">
              <a16:creationId xmlns:a16="http://schemas.microsoft.com/office/drawing/2014/main" id="{99A59E38-CE5F-4BB5-8625-39D8F829179B}"/>
            </a:ext>
          </a:extLst>
        </xdr:cNvPr>
        <xdr:cNvSpPr/>
      </xdr:nvSpPr>
      <xdr:spPr>
        <a:xfrm>
          <a:off x="3388360" y="6378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37</xdr:row>
      <xdr:rowOff>115389</xdr:rowOff>
    </xdr:to>
    <xdr:cxnSp macro="">
      <xdr:nvCxnSpPr>
        <xdr:cNvPr id="77" name="直線コネクタ 76">
          <a:extLst>
            <a:ext uri="{FF2B5EF4-FFF2-40B4-BE49-F238E27FC236}">
              <a16:creationId xmlns:a16="http://schemas.microsoft.com/office/drawing/2014/main" id="{8DC85CAD-F6B5-4097-B5AC-BF528157845C}"/>
            </a:ext>
          </a:extLst>
        </xdr:cNvPr>
        <xdr:cNvCxnSpPr/>
      </xdr:nvCxnSpPr>
      <xdr:spPr>
        <a:xfrm>
          <a:off x="3431540" y="6431552"/>
          <a:ext cx="74295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a:extLst>
            <a:ext uri="{FF2B5EF4-FFF2-40B4-BE49-F238E27FC236}">
              <a16:creationId xmlns:a16="http://schemas.microsoft.com/office/drawing/2014/main" id="{1E7D45FC-4CF5-448A-82FC-6D8C09D292DE}"/>
            </a:ext>
          </a:extLst>
        </xdr:cNvPr>
        <xdr:cNvSpPr/>
      </xdr:nvSpPr>
      <xdr:spPr>
        <a:xfrm>
          <a:off x="2571750" y="63529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85997</xdr:rowOff>
    </xdr:to>
    <xdr:cxnSp macro="">
      <xdr:nvCxnSpPr>
        <xdr:cNvPr id="79" name="直線コネクタ 78">
          <a:extLst>
            <a:ext uri="{FF2B5EF4-FFF2-40B4-BE49-F238E27FC236}">
              <a16:creationId xmlns:a16="http://schemas.microsoft.com/office/drawing/2014/main" id="{126A8EF8-016D-4253-8951-7ADEFA050F8E}"/>
            </a:ext>
          </a:extLst>
        </xdr:cNvPr>
        <xdr:cNvCxnSpPr/>
      </xdr:nvCxnSpPr>
      <xdr:spPr>
        <a:xfrm>
          <a:off x="2626360" y="6398079"/>
          <a:ext cx="80518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80" name="楕円 79">
          <a:extLst>
            <a:ext uri="{FF2B5EF4-FFF2-40B4-BE49-F238E27FC236}">
              <a16:creationId xmlns:a16="http://schemas.microsoft.com/office/drawing/2014/main" id="{C74939A4-B1A4-4907-979D-F8CF70F8D970}"/>
            </a:ext>
          </a:extLst>
        </xdr:cNvPr>
        <xdr:cNvSpPr/>
      </xdr:nvSpPr>
      <xdr:spPr>
        <a:xfrm>
          <a:off x="1774190" y="63233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58239</xdr:rowOff>
    </xdr:to>
    <xdr:cxnSp macro="">
      <xdr:nvCxnSpPr>
        <xdr:cNvPr id="81" name="直線コネクタ 80">
          <a:extLst>
            <a:ext uri="{FF2B5EF4-FFF2-40B4-BE49-F238E27FC236}">
              <a16:creationId xmlns:a16="http://schemas.microsoft.com/office/drawing/2014/main" id="{51D5AA8B-4922-4991-87EE-DB28B6CB4C66}"/>
            </a:ext>
          </a:extLst>
        </xdr:cNvPr>
        <xdr:cNvCxnSpPr/>
      </xdr:nvCxnSpPr>
      <xdr:spPr>
        <a:xfrm>
          <a:off x="1828800" y="6372225"/>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2" name="楕円 81">
          <a:extLst>
            <a:ext uri="{FF2B5EF4-FFF2-40B4-BE49-F238E27FC236}">
              <a16:creationId xmlns:a16="http://schemas.microsoft.com/office/drawing/2014/main" id="{06D7DABB-33D6-467A-81AC-AB82E5430CA4}"/>
            </a:ext>
          </a:extLst>
        </xdr:cNvPr>
        <xdr:cNvSpPr/>
      </xdr:nvSpPr>
      <xdr:spPr>
        <a:xfrm>
          <a:off x="988060" y="63042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30480</xdr:rowOff>
    </xdr:to>
    <xdr:cxnSp macro="">
      <xdr:nvCxnSpPr>
        <xdr:cNvPr id="83" name="直線コネクタ 82">
          <a:extLst>
            <a:ext uri="{FF2B5EF4-FFF2-40B4-BE49-F238E27FC236}">
              <a16:creationId xmlns:a16="http://schemas.microsoft.com/office/drawing/2014/main" id="{F0DE58FA-2F9E-4876-A63C-D295787B2483}"/>
            </a:ext>
          </a:extLst>
        </xdr:cNvPr>
        <xdr:cNvCxnSpPr/>
      </xdr:nvCxnSpPr>
      <xdr:spPr>
        <a:xfrm>
          <a:off x="1031240" y="635317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D8E47D66-89C5-4100-9254-6A2518DC8517}"/>
            </a:ext>
          </a:extLst>
        </xdr:cNvPr>
        <xdr:cNvSpPr txBox="1"/>
      </xdr:nvSpPr>
      <xdr:spPr>
        <a:xfrm>
          <a:off x="323914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a:extLst>
            <a:ext uri="{FF2B5EF4-FFF2-40B4-BE49-F238E27FC236}">
              <a16:creationId xmlns:a16="http://schemas.microsoft.com/office/drawing/2014/main" id="{E83C2B31-C894-425D-9F2A-323B073B5895}"/>
            </a:ext>
          </a:extLst>
        </xdr:cNvPr>
        <xdr:cNvSpPr txBox="1"/>
      </xdr:nvSpPr>
      <xdr:spPr>
        <a:xfrm>
          <a:off x="2439044" y="66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12C440F3-2C0C-47DB-BD26-C3293FEB6C96}"/>
            </a:ext>
          </a:extLst>
        </xdr:cNvPr>
        <xdr:cNvSpPr txBox="1"/>
      </xdr:nvSpPr>
      <xdr:spPr>
        <a:xfrm>
          <a:off x="1641484" y="665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a:extLst>
            <a:ext uri="{FF2B5EF4-FFF2-40B4-BE49-F238E27FC236}">
              <a16:creationId xmlns:a16="http://schemas.microsoft.com/office/drawing/2014/main" id="{1033C439-2ADF-4A72-A91E-F4349AC8106B}"/>
            </a:ext>
          </a:extLst>
        </xdr:cNvPr>
        <xdr:cNvSpPr txBox="1"/>
      </xdr:nvSpPr>
      <xdr:spPr>
        <a:xfrm>
          <a:off x="855354" y="664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153324</xdr:rowOff>
    </xdr:from>
    <xdr:ext cx="405111" cy="259045"/>
    <xdr:sp macro="" textlink="">
      <xdr:nvSpPr>
        <xdr:cNvPr id="88" name="n_1mainValue【道路】&#10;有形固定資産減価償却率">
          <a:extLst>
            <a:ext uri="{FF2B5EF4-FFF2-40B4-BE49-F238E27FC236}">
              <a16:creationId xmlns:a16="http://schemas.microsoft.com/office/drawing/2014/main" id="{677C87DE-397A-4E5E-8AF7-3DC2D4FB2BA5}"/>
            </a:ext>
          </a:extLst>
        </xdr:cNvPr>
        <xdr:cNvSpPr txBox="1"/>
      </xdr:nvSpPr>
      <xdr:spPr>
        <a:xfrm>
          <a:off x="32391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9" name="n_2mainValue【道路】&#10;有形固定資産減価償却率">
          <a:extLst>
            <a:ext uri="{FF2B5EF4-FFF2-40B4-BE49-F238E27FC236}">
              <a16:creationId xmlns:a16="http://schemas.microsoft.com/office/drawing/2014/main" id="{37346152-8822-4449-801A-C683538E248A}"/>
            </a:ext>
          </a:extLst>
        </xdr:cNvPr>
        <xdr:cNvSpPr txBox="1"/>
      </xdr:nvSpPr>
      <xdr:spPr>
        <a:xfrm>
          <a:off x="2439044" y="6128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90" name="n_3mainValue【道路】&#10;有形固定資産減価償却率">
          <a:extLst>
            <a:ext uri="{FF2B5EF4-FFF2-40B4-BE49-F238E27FC236}">
              <a16:creationId xmlns:a16="http://schemas.microsoft.com/office/drawing/2014/main" id="{2EA38EF3-95EF-49F1-B368-314363F8C5B0}"/>
            </a:ext>
          </a:extLst>
        </xdr:cNvPr>
        <xdr:cNvSpPr txBox="1"/>
      </xdr:nvSpPr>
      <xdr:spPr>
        <a:xfrm>
          <a:off x="164148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1" name="n_4mainValue【道路】&#10;有形固定資産減価償却率">
          <a:extLst>
            <a:ext uri="{FF2B5EF4-FFF2-40B4-BE49-F238E27FC236}">
              <a16:creationId xmlns:a16="http://schemas.microsoft.com/office/drawing/2014/main" id="{DDA16101-D6F2-4EDF-9E44-C472896589C3}"/>
            </a:ext>
          </a:extLst>
        </xdr:cNvPr>
        <xdr:cNvSpPr txBox="1"/>
      </xdr:nvSpPr>
      <xdr:spPr>
        <a:xfrm>
          <a:off x="85535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22BE4B6-A613-48D8-BBE3-FFAE19B4CB3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FD9EA16-C12A-43C6-BCB9-23048ED67C1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E872F0A-8913-4733-BA4B-F9014B3A4A9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49B7E3C-3CAF-4770-A901-9A76ABB93FB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610F134-5EFF-4876-98A1-51A8D2E9E21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3DBA57C-E636-4101-B0AA-A20F353338B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10B70C2-5B3C-4D2F-AE69-CDE62EDF924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FEEA27-1DC8-4FEC-8D33-FD4CE130905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A0C97F0-C419-4AB5-929E-2EA1AAAAC22A}"/>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1192FDA-AFD9-4695-8BED-503EC7919D9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8E31926-604C-44BE-BB71-3B511B7C0105}"/>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1F40354-DE44-4A7C-BF7A-1380D92844F2}"/>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EC9AE4C-8C52-4805-A7D4-364455F68FFC}"/>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C760A5E-0124-45F3-8CD9-D380B9DB31B1}"/>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0C16816-A3EF-40B8-A220-AEE220BD334A}"/>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1E6904DE-BC88-4568-A6BF-7284480A1AF6}"/>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0A01452-76BF-4116-9D7A-3B50B1353E2D}"/>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EB23B348-3961-4887-A8AC-1CB0D792B4FB}"/>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0C8C1A9-337A-4EE7-BEED-01E7D970DCD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CCD431B8-7503-44AE-849C-90AF8A325662}"/>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4A714177-5C83-4C5A-ADF2-990DA8BCC89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BBC09085-EFDA-4F46-84D9-8B36120A047B}"/>
            </a:ext>
          </a:extLst>
        </xdr:cNvPr>
        <xdr:cNvCxnSpPr/>
      </xdr:nvCxnSpPr>
      <xdr:spPr>
        <a:xfrm flipV="1">
          <a:off x="9429115" y="5950062"/>
          <a:ext cx="0" cy="117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89A53887-471A-458E-BA75-D0D18D37A02C}"/>
            </a:ext>
          </a:extLst>
        </xdr:cNvPr>
        <xdr:cNvSpPr txBox="1"/>
      </xdr:nvSpPr>
      <xdr:spPr>
        <a:xfrm>
          <a:off x="9467850" y="71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D8F3A502-E1C9-4C01-8255-019BE965B46B}"/>
            </a:ext>
          </a:extLst>
        </xdr:cNvPr>
        <xdr:cNvCxnSpPr/>
      </xdr:nvCxnSpPr>
      <xdr:spPr>
        <a:xfrm>
          <a:off x="9356090" y="71271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DF5A87B1-5113-4B25-B999-36EE36E69733}"/>
            </a:ext>
          </a:extLst>
        </xdr:cNvPr>
        <xdr:cNvSpPr txBox="1"/>
      </xdr:nvSpPr>
      <xdr:spPr>
        <a:xfrm>
          <a:off x="9467850" y="5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BDAA010D-2DCC-4BE7-BECE-9598904BD5AF}"/>
            </a:ext>
          </a:extLst>
        </xdr:cNvPr>
        <xdr:cNvCxnSpPr/>
      </xdr:nvCxnSpPr>
      <xdr:spPr>
        <a:xfrm>
          <a:off x="9356090" y="59500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43741</xdr:rowOff>
    </xdr:from>
    <xdr:ext cx="469744" cy="259045"/>
    <xdr:sp macro="" textlink="">
      <xdr:nvSpPr>
        <xdr:cNvPr id="118" name="【道路】&#10;一人当たり延長平均値テキスト">
          <a:extLst>
            <a:ext uri="{FF2B5EF4-FFF2-40B4-BE49-F238E27FC236}">
              <a16:creationId xmlns:a16="http://schemas.microsoft.com/office/drawing/2014/main" id="{16B3B4D5-F9BF-40FC-B626-57366C28862E}"/>
            </a:ext>
          </a:extLst>
        </xdr:cNvPr>
        <xdr:cNvSpPr txBox="1"/>
      </xdr:nvSpPr>
      <xdr:spPr>
        <a:xfrm>
          <a:off x="9467850" y="69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00E9B9C1-A252-46AB-8BB2-9C76A70567E8}"/>
            </a:ext>
          </a:extLst>
        </xdr:cNvPr>
        <xdr:cNvSpPr/>
      </xdr:nvSpPr>
      <xdr:spPr>
        <a:xfrm>
          <a:off x="9394190" y="69214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9761BC82-883F-4FEA-959F-164ACC4B773E}"/>
            </a:ext>
          </a:extLst>
        </xdr:cNvPr>
        <xdr:cNvSpPr/>
      </xdr:nvSpPr>
      <xdr:spPr>
        <a:xfrm>
          <a:off x="8632190" y="692204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35539C20-ABCF-4255-91CF-DBE431DB59ED}"/>
            </a:ext>
          </a:extLst>
        </xdr:cNvPr>
        <xdr:cNvSpPr/>
      </xdr:nvSpPr>
      <xdr:spPr>
        <a:xfrm>
          <a:off x="7846060" y="69188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0CDEF153-699A-4B81-9775-64752BEE258A}"/>
            </a:ext>
          </a:extLst>
        </xdr:cNvPr>
        <xdr:cNvSpPr/>
      </xdr:nvSpPr>
      <xdr:spPr>
        <a:xfrm>
          <a:off x="7029450" y="691875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B76DDF71-DE44-4FBE-B1AD-D37A617B4078}"/>
            </a:ext>
          </a:extLst>
        </xdr:cNvPr>
        <xdr:cNvSpPr/>
      </xdr:nvSpPr>
      <xdr:spPr>
        <a:xfrm>
          <a:off x="6231890" y="6915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4F4A0F0-7825-4874-B6B5-295C8F636F09}"/>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B59C1F-4DAC-43AC-A364-09252D6E5595}"/>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C45EBA-39BB-4DAE-917D-DA5B7B53846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F4E9BFB-8829-4085-AF2F-C0A68E04499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72B66A7-8966-4421-974D-FD27839A9B1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93477</xdr:rowOff>
    </xdr:from>
    <xdr:to>
      <xdr:col>55</xdr:col>
      <xdr:colOff>50800</xdr:colOff>
      <xdr:row>40</xdr:row>
      <xdr:rowOff>23627</xdr:rowOff>
    </xdr:to>
    <xdr:sp macro="" textlink="">
      <xdr:nvSpPr>
        <xdr:cNvPr id="129" name="楕円 128">
          <a:extLst>
            <a:ext uri="{FF2B5EF4-FFF2-40B4-BE49-F238E27FC236}">
              <a16:creationId xmlns:a16="http://schemas.microsoft.com/office/drawing/2014/main" id="{8A09A37A-C86F-45F3-BB0F-B1CFFE38D0DD}"/>
            </a:ext>
          </a:extLst>
        </xdr:cNvPr>
        <xdr:cNvSpPr/>
      </xdr:nvSpPr>
      <xdr:spPr>
        <a:xfrm>
          <a:off x="9394190" y="6783837"/>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116354</xdr:rowOff>
    </xdr:from>
    <xdr:ext cx="469744" cy="259045"/>
    <xdr:sp macro="" textlink="">
      <xdr:nvSpPr>
        <xdr:cNvPr id="130" name="【道路】&#10;一人当たり延長該当値テキスト">
          <a:extLst>
            <a:ext uri="{FF2B5EF4-FFF2-40B4-BE49-F238E27FC236}">
              <a16:creationId xmlns:a16="http://schemas.microsoft.com/office/drawing/2014/main" id="{58263B97-64C8-4E10-A2D0-A73A1F4302A6}"/>
            </a:ext>
          </a:extLst>
        </xdr:cNvPr>
        <xdr:cNvSpPr txBox="1"/>
      </xdr:nvSpPr>
      <xdr:spPr>
        <a:xfrm>
          <a:off x="9467850" y="663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97134</xdr:rowOff>
    </xdr:from>
    <xdr:to>
      <xdr:col>50</xdr:col>
      <xdr:colOff>165100</xdr:colOff>
      <xdr:row>40</xdr:row>
      <xdr:rowOff>27284</xdr:rowOff>
    </xdr:to>
    <xdr:sp macro="" textlink="">
      <xdr:nvSpPr>
        <xdr:cNvPr id="131" name="楕円 130">
          <a:extLst>
            <a:ext uri="{FF2B5EF4-FFF2-40B4-BE49-F238E27FC236}">
              <a16:creationId xmlns:a16="http://schemas.microsoft.com/office/drawing/2014/main" id="{44AAA1EB-ACE3-40D7-BDEA-2D3674DE42FC}"/>
            </a:ext>
          </a:extLst>
        </xdr:cNvPr>
        <xdr:cNvSpPr/>
      </xdr:nvSpPr>
      <xdr:spPr>
        <a:xfrm>
          <a:off x="8632190" y="677987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144277</xdr:rowOff>
    </xdr:from>
    <xdr:to>
      <xdr:col>55</xdr:col>
      <xdr:colOff>0</xdr:colOff>
      <xdr:row>39</xdr:row>
      <xdr:rowOff>147934</xdr:rowOff>
    </xdr:to>
    <xdr:cxnSp macro="">
      <xdr:nvCxnSpPr>
        <xdr:cNvPr id="132" name="直線コネクタ 131">
          <a:extLst>
            <a:ext uri="{FF2B5EF4-FFF2-40B4-BE49-F238E27FC236}">
              <a16:creationId xmlns:a16="http://schemas.microsoft.com/office/drawing/2014/main" id="{5806C060-B884-44F2-BBD5-A8810937755A}"/>
            </a:ext>
          </a:extLst>
        </xdr:cNvPr>
        <xdr:cNvCxnSpPr/>
      </xdr:nvCxnSpPr>
      <xdr:spPr>
        <a:xfrm flipV="1">
          <a:off x="8686800" y="6828922"/>
          <a:ext cx="74295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98506</xdr:rowOff>
    </xdr:from>
    <xdr:to>
      <xdr:col>46</xdr:col>
      <xdr:colOff>38100</xdr:colOff>
      <xdr:row>40</xdr:row>
      <xdr:rowOff>28656</xdr:rowOff>
    </xdr:to>
    <xdr:sp macro="" textlink="">
      <xdr:nvSpPr>
        <xdr:cNvPr id="133" name="楕円 132">
          <a:extLst>
            <a:ext uri="{FF2B5EF4-FFF2-40B4-BE49-F238E27FC236}">
              <a16:creationId xmlns:a16="http://schemas.microsoft.com/office/drawing/2014/main" id="{F24CCDD1-0F53-472A-9534-69C45AA2731E}"/>
            </a:ext>
          </a:extLst>
        </xdr:cNvPr>
        <xdr:cNvSpPr/>
      </xdr:nvSpPr>
      <xdr:spPr>
        <a:xfrm>
          <a:off x="7846060" y="678124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147934</xdr:rowOff>
    </xdr:from>
    <xdr:to>
      <xdr:col>50</xdr:col>
      <xdr:colOff>114300</xdr:colOff>
      <xdr:row>39</xdr:row>
      <xdr:rowOff>149306</xdr:rowOff>
    </xdr:to>
    <xdr:cxnSp macro="">
      <xdr:nvCxnSpPr>
        <xdr:cNvPr id="134" name="直線コネクタ 133">
          <a:extLst>
            <a:ext uri="{FF2B5EF4-FFF2-40B4-BE49-F238E27FC236}">
              <a16:creationId xmlns:a16="http://schemas.microsoft.com/office/drawing/2014/main" id="{BED52F96-098B-4CB0-8D99-E2D135D7A7BD}"/>
            </a:ext>
          </a:extLst>
        </xdr:cNvPr>
        <xdr:cNvCxnSpPr/>
      </xdr:nvCxnSpPr>
      <xdr:spPr>
        <a:xfrm flipV="1">
          <a:off x="7889240" y="6832579"/>
          <a:ext cx="79756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103170</xdr:rowOff>
    </xdr:from>
    <xdr:to>
      <xdr:col>41</xdr:col>
      <xdr:colOff>101600</xdr:colOff>
      <xdr:row>40</xdr:row>
      <xdr:rowOff>33320</xdr:rowOff>
    </xdr:to>
    <xdr:sp macro="" textlink="">
      <xdr:nvSpPr>
        <xdr:cNvPr id="135" name="楕円 134">
          <a:extLst>
            <a:ext uri="{FF2B5EF4-FFF2-40B4-BE49-F238E27FC236}">
              <a16:creationId xmlns:a16="http://schemas.microsoft.com/office/drawing/2014/main" id="{DA9150DC-C741-47AE-BB5C-C612B78009A2}"/>
            </a:ext>
          </a:extLst>
        </xdr:cNvPr>
        <xdr:cNvSpPr/>
      </xdr:nvSpPr>
      <xdr:spPr>
        <a:xfrm>
          <a:off x="7029450" y="67878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149306</xdr:rowOff>
    </xdr:from>
    <xdr:to>
      <xdr:col>45</xdr:col>
      <xdr:colOff>177800</xdr:colOff>
      <xdr:row>39</xdr:row>
      <xdr:rowOff>153970</xdr:rowOff>
    </xdr:to>
    <xdr:cxnSp macro="">
      <xdr:nvCxnSpPr>
        <xdr:cNvPr id="136" name="直線コネクタ 135">
          <a:extLst>
            <a:ext uri="{FF2B5EF4-FFF2-40B4-BE49-F238E27FC236}">
              <a16:creationId xmlns:a16="http://schemas.microsoft.com/office/drawing/2014/main" id="{85002B17-D9E6-4AEA-B053-28CB2BB61290}"/>
            </a:ext>
          </a:extLst>
        </xdr:cNvPr>
        <xdr:cNvCxnSpPr/>
      </xdr:nvCxnSpPr>
      <xdr:spPr>
        <a:xfrm flipV="1">
          <a:off x="7084060" y="6835856"/>
          <a:ext cx="80518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119675</xdr:rowOff>
    </xdr:from>
    <xdr:to>
      <xdr:col>36</xdr:col>
      <xdr:colOff>165100</xdr:colOff>
      <xdr:row>40</xdr:row>
      <xdr:rowOff>49825</xdr:rowOff>
    </xdr:to>
    <xdr:sp macro="" textlink="">
      <xdr:nvSpPr>
        <xdr:cNvPr id="137" name="楕円 136">
          <a:extLst>
            <a:ext uri="{FF2B5EF4-FFF2-40B4-BE49-F238E27FC236}">
              <a16:creationId xmlns:a16="http://schemas.microsoft.com/office/drawing/2014/main" id="{DB71D658-4DD6-4CCF-BBBE-D7CF19A3494B}"/>
            </a:ext>
          </a:extLst>
        </xdr:cNvPr>
        <xdr:cNvSpPr/>
      </xdr:nvSpPr>
      <xdr:spPr>
        <a:xfrm>
          <a:off x="6231890" y="68081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153970</xdr:rowOff>
    </xdr:from>
    <xdr:to>
      <xdr:col>41</xdr:col>
      <xdr:colOff>50800</xdr:colOff>
      <xdr:row>39</xdr:row>
      <xdr:rowOff>170475</xdr:rowOff>
    </xdr:to>
    <xdr:cxnSp macro="">
      <xdr:nvCxnSpPr>
        <xdr:cNvPr id="138" name="直線コネクタ 137">
          <a:extLst>
            <a:ext uri="{FF2B5EF4-FFF2-40B4-BE49-F238E27FC236}">
              <a16:creationId xmlns:a16="http://schemas.microsoft.com/office/drawing/2014/main" id="{5BA2AECE-A7A5-4BDF-980A-B22C6F603E2C}"/>
            </a:ext>
          </a:extLst>
        </xdr:cNvPr>
        <xdr:cNvCxnSpPr/>
      </xdr:nvCxnSpPr>
      <xdr:spPr>
        <a:xfrm flipV="1">
          <a:off x="6286500" y="6840520"/>
          <a:ext cx="79756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158680</xdr:rowOff>
    </xdr:from>
    <xdr:ext cx="469744" cy="259045"/>
    <xdr:sp macro="" textlink="">
      <xdr:nvSpPr>
        <xdr:cNvPr id="139" name="n_1aveValue【道路】&#10;一人当たり延長">
          <a:extLst>
            <a:ext uri="{FF2B5EF4-FFF2-40B4-BE49-F238E27FC236}">
              <a16:creationId xmlns:a16="http://schemas.microsoft.com/office/drawing/2014/main" id="{B1D7581C-6EBF-4B5D-B345-2A8BF26C862A}"/>
            </a:ext>
          </a:extLst>
        </xdr:cNvPr>
        <xdr:cNvSpPr txBox="1"/>
      </xdr:nvSpPr>
      <xdr:spPr>
        <a:xfrm>
          <a:off x="8454467" y="701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149720</xdr:rowOff>
    </xdr:from>
    <xdr:ext cx="469744" cy="259045"/>
    <xdr:sp macro="" textlink="">
      <xdr:nvSpPr>
        <xdr:cNvPr id="140" name="n_2aveValue【道路】&#10;一人当たり延長">
          <a:extLst>
            <a:ext uri="{FF2B5EF4-FFF2-40B4-BE49-F238E27FC236}">
              <a16:creationId xmlns:a16="http://schemas.microsoft.com/office/drawing/2014/main" id="{973089D4-6D90-44ED-A3C7-2961352EC66D}"/>
            </a:ext>
          </a:extLst>
        </xdr:cNvPr>
        <xdr:cNvSpPr txBox="1"/>
      </xdr:nvSpPr>
      <xdr:spPr>
        <a:xfrm>
          <a:off x="767341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149674</xdr:rowOff>
    </xdr:from>
    <xdr:ext cx="469744" cy="259045"/>
    <xdr:sp macro="" textlink="">
      <xdr:nvSpPr>
        <xdr:cNvPr id="141" name="n_3aveValue【道路】&#10;一人当たり延長">
          <a:extLst>
            <a:ext uri="{FF2B5EF4-FFF2-40B4-BE49-F238E27FC236}">
              <a16:creationId xmlns:a16="http://schemas.microsoft.com/office/drawing/2014/main" id="{EF606F62-2412-492E-8C06-EFEAB974F1A1}"/>
            </a:ext>
          </a:extLst>
        </xdr:cNvPr>
        <xdr:cNvSpPr txBox="1"/>
      </xdr:nvSpPr>
      <xdr:spPr>
        <a:xfrm>
          <a:off x="6866332"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153880</xdr:rowOff>
    </xdr:from>
    <xdr:ext cx="469744" cy="259045"/>
    <xdr:sp macro="" textlink="">
      <xdr:nvSpPr>
        <xdr:cNvPr id="142" name="n_4aveValue【道路】&#10;一人当たり延長">
          <a:extLst>
            <a:ext uri="{FF2B5EF4-FFF2-40B4-BE49-F238E27FC236}">
              <a16:creationId xmlns:a16="http://schemas.microsoft.com/office/drawing/2014/main" id="{CEB92A2E-ADD9-4EB0-BA35-2DDB53872AE2}"/>
            </a:ext>
          </a:extLst>
        </xdr:cNvPr>
        <xdr:cNvSpPr txBox="1"/>
      </xdr:nvSpPr>
      <xdr:spPr>
        <a:xfrm>
          <a:off x="6068772"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43811</xdr:rowOff>
    </xdr:from>
    <xdr:ext cx="469744" cy="259045"/>
    <xdr:sp macro="" textlink="">
      <xdr:nvSpPr>
        <xdr:cNvPr id="143" name="n_1mainValue【道路】&#10;一人当たり延長">
          <a:extLst>
            <a:ext uri="{FF2B5EF4-FFF2-40B4-BE49-F238E27FC236}">
              <a16:creationId xmlns:a16="http://schemas.microsoft.com/office/drawing/2014/main" id="{259E16E9-D1DE-4E2C-9DBA-D3947E7B9D27}"/>
            </a:ext>
          </a:extLst>
        </xdr:cNvPr>
        <xdr:cNvSpPr txBox="1"/>
      </xdr:nvSpPr>
      <xdr:spPr>
        <a:xfrm>
          <a:off x="8454467" y="656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45183</xdr:rowOff>
    </xdr:from>
    <xdr:ext cx="469744" cy="259045"/>
    <xdr:sp macro="" textlink="">
      <xdr:nvSpPr>
        <xdr:cNvPr id="144" name="n_2mainValue【道路】&#10;一人当たり延長">
          <a:extLst>
            <a:ext uri="{FF2B5EF4-FFF2-40B4-BE49-F238E27FC236}">
              <a16:creationId xmlns:a16="http://schemas.microsoft.com/office/drawing/2014/main" id="{292D0379-F7A9-48AE-B520-A98A4F7A96B9}"/>
            </a:ext>
          </a:extLst>
        </xdr:cNvPr>
        <xdr:cNvSpPr txBox="1"/>
      </xdr:nvSpPr>
      <xdr:spPr>
        <a:xfrm>
          <a:off x="7673417" y="65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49847</xdr:rowOff>
    </xdr:from>
    <xdr:ext cx="469744" cy="259045"/>
    <xdr:sp macro="" textlink="">
      <xdr:nvSpPr>
        <xdr:cNvPr id="145" name="n_3mainValue【道路】&#10;一人当たり延長">
          <a:extLst>
            <a:ext uri="{FF2B5EF4-FFF2-40B4-BE49-F238E27FC236}">
              <a16:creationId xmlns:a16="http://schemas.microsoft.com/office/drawing/2014/main" id="{64A78406-37BA-44DF-B604-9BB1B271FB1F}"/>
            </a:ext>
          </a:extLst>
        </xdr:cNvPr>
        <xdr:cNvSpPr txBox="1"/>
      </xdr:nvSpPr>
      <xdr:spPr>
        <a:xfrm>
          <a:off x="6866332" y="656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66352</xdr:rowOff>
    </xdr:from>
    <xdr:ext cx="469744" cy="259045"/>
    <xdr:sp macro="" textlink="">
      <xdr:nvSpPr>
        <xdr:cNvPr id="146" name="n_4mainValue【道路】&#10;一人当たり延長">
          <a:extLst>
            <a:ext uri="{FF2B5EF4-FFF2-40B4-BE49-F238E27FC236}">
              <a16:creationId xmlns:a16="http://schemas.microsoft.com/office/drawing/2014/main" id="{B8B03E75-C250-4702-BE3A-63440F03AAB0}"/>
            </a:ext>
          </a:extLst>
        </xdr:cNvPr>
        <xdr:cNvSpPr txBox="1"/>
      </xdr:nvSpPr>
      <xdr:spPr>
        <a:xfrm>
          <a:off x="6068772" y="657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6B32528-37AB-4261-9CB0-CC67FD7108A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C3F1EAB7-83CA-4AE7-BB19-6AD65E82798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99BECF3-BA08-4383-8293-DBF3F3DC17E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D64C35F-837C-463C-8AD9-F074676BA26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D5ADD04-3E63-4D7F-8C32-A144C9E13F3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66031B3-E39F-4DFA-B5F3-48DE481C882F}"/>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FD52C41-1D4E-4447-AA71-4497EABD583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D177A7C-A6E6-48A2-8C96-F1694747DD9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2863ECB-1176-4EDF-9448-BA7BA674924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3B7A288-E435-4C93-917C-F895DA054CC6}"/>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CE8D3D7-1B1D-467C-B825-C45BC72F56F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24601FA3-0948-424F-B241-5EA64E190030}"/>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9D8C2A63-9306-452B-8C56-BF7F182E025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A977EF78-6228-4B74-B9E1-254338ECCC3E}"/>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229AE659-6272-4103-8FFB-2FB865998A68}"/>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838B419A-7F8B-4CF0-BCEF-B27FB76D3FCB}"/>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3A88824E-5753-411B-9F80-231FED467A49}"/>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F7802F0-530D-4DA8-9A0C-313E8D9674FA}"/>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C5BE5D1A-FF08-45F2-9E00-D47ABC2B02F5}"/>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6671C62E-EE51-4791-9EB6-DF8B9B0959AD}"/>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6CD68296-26F1-4B26-98B9-D60E71D0DA20}"/>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AABBF4E2-C95A-498E-B8AF-0557F42EC63C}"/>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9DBB5CEC-AA1F-4B5F-8E45-91F94DD90D08}"/>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D16A202-B6BE-4258-9AB3-004F39FE3E2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840808E-B369-4BC6-B943-8B915C989B5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A6321F37-D7F6-46EA-9C73-2AE994D3B002}"/>
            </a:ext>
          </a:extLst>
        </xdr:cNvPr>
        <xdr:cNvCxnSpPr/>
      </xdr:nvCxnSpPr>
      <xdr:spPr>
        <a:xfrm flipV="1">
          <a:off x="4173855" y="9550854"/>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391014F-E343-4381-B7AA-6D7F701B9759}"/>
            </a:ext>
          </a:extLst>
        </xdr:cNvPr>
        <xdr:cNvSpPr txBox="1"/>
      </xdr:nvSpPr>
      <xdr:spPr>
        <a:xfrm>
          <a:off x="4212590" y="1088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B0E1F5DE-B5C9-4B68-87C6-9B4D73348607}"/>
            </a:ext>
          </a:extLst>
        </xdr:cNvPr>
        <xdr:cNvCxnSpPr/>
      </xdr:nvCxnSpPr>
      <xdr:spPr>
        <a:xfrm>
          <a:off x="4112260" y="1088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92FBCC21-10AA-49E6-91A8-0C3085486D65}"/>
            </a:ext>
          </a:extLst>
        </xdr:cNvPr>
        <xdr:cNvSpPr txBox="1"/>
      </xdr:nvSpPr>
      <xdr:spPr>
        <a:xfrm>
          <a:off x="4212590" y="932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885BFDE7-44A4-431F-9125-6F24C9C175CF}"/>
            </a:ext>
          </a:extLst>
        </xdr:cNvPr>
        <xdr:cNvCxnSpPr/>
      </xdr:nvCxnSpPr>
      <xdr:spPr>
        <a:xfrm>
          <a:off x="4112260" y="955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7DCE25D1-ADA4-41DD-80FD-EB936A26419C}"/>
            </a:ext>
          </a:extLst>
        </xdr:cNvPr>
        <xdr:cNvSpPr txBox="1"/>
      </xdr:nvSpPr>
      <xdr:spPr>
        <a:xfrm>
          <a:off x="421259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79CDEF1D-0D38-49F5-8C50-AAE874551A5A}"/>
            </a:ext>
          </a:extLst>
        </xdr:cNvPr>
        <xdr:cNvSpPr/>
      </xdr:nvSpPr>
      <xdr:spPr>
        <a:xfrm>
          <a:off x="4131310" y="104386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8EED1FED-A9DE-4717-A4CE-6A8BAB06EC40}"/>
            </a:ext>
          </a:extLst>
        </xdr:cNvPr>
        <xdr:cNvSpPr/>
      </xdr:nvSpPr>
      <xdr:spPr>
        <a:xfrm>
          <a:off x="3388360" y="104234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0B94D12F-8F7E-4D41-BF25-D6FBC39CF08E}"/>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20995F68-D50C-4340-A814-915A7672E334}"/>
            </a:ext>
          </a:extLst>
        </xdr:cNvPr>
        <xdr:cNvSpPr/>
      </xdr:nvSpPr>
      <xdr:spPr>
        <a:xfrm>
          <a:off x="1774190" y="1038206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8AAA1FDA-61D5-4435-AC50-D3CB785136F6}"/>
            </a:ext>
          </a:extLst>
        </xdr:cNvPr>
        <xdr:cNvSpPr/>
      </xdr:nvSpPr>
      <xdr:spPr>
        <a:xfrm>
          <a:off x="988060" y="1035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5ACEFC5-2B0E-4B79-A871-5B72FF6624E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0C69478-3DD4-4708-9F98-0FB4079C6B4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25F8217-FC96-42F0-8CF7-DFA7B0FB6A1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637FC81-A1C6-4CF0-85D4-4D29354C7FA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C95169E-E67B-4281-845B-D49A7DDDFB9D}"/>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88" name="楕円 187">
          <a:extLst>
            <a:ext uri="{FF2B5EF4-FFF2-40B4-BE49-F238E27FC236}">
              <a16:creationId xmlns:a16="http://schemas.microsoft.com/office/drawing/2014/main" id="{B27A868D-EA48-4AD3-9287-7FAEFECE8293}"/>
            </a:ext>
          </a:extLst>
        </xdr:cNvPr>
        <xdr:cNvSpPr/>
      </xdr:nvSpPr>
      <xdr:spPr>
        <a:xfrm>
          <a:off x="4131310" y="104941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14168</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51259D8-DD45-45B3-91D6-931D6A120F08}"/>
            </a:ext>
          </a:extLst>
        </xdr:cNvPr>
        <xdr:cNvSpPr txBox="1"/>
      </xdr:nvSpPr>
      <xdr:spPr>
        <a:xfrm>
          <a:off x="4212590" y="1047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90" name="楕円 189">
          <a:extLst>
            <a:ext uri="{FF2B5EF4-FFF2-40B4-BE49-F238E27FC236}">
              <a16:creationId xmlns:a16="http://schemas.microsoft.com/office/drawing/2014/main" id="{C72B4236-1392-42B7-BFB9-CC572EBAAB35}"/>
            </a:ext>
          </a:extLst>
        </xdr:cNvPr>
        <xdr:cNvSpPr/>
      </xdr:nvSpPr>
      <xdr:spPr>
        <a:xfrm>
          <a:off x="3388360" y="10475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86541</xdr:rowOff>
    </xdr:to>
    <xdr:cxnSp macro="">
      <xdr:nvCxnSpPr>
        <xdr:cNvPr id="191" name="直線コネクタ 190">
          <a:extLst>
            <a:ext uri="{FF2B5EF4-FFF2-40B4-BE49-F238E27FC236}">
              <a16:creationId xmlns:a16="http://schemas.microsoft.com/office/drawing/2014/main" id="{C077089D-5761-4C32-8067-22E459227B35}"/>
            </a:ext>
          </a:extLst>
        </xdr:cNvPr>
        <xdr:cNvCxnSpPr/>
      </xdr:nvCxnSpPr>
      <xdr:spPr>
        <a:xfrm>
          <a:off x="3431540" y="10518321"/>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2" name="楕円 191">
          <a:extLst>
            <a:ext uri="{FF2B5EF4-FFF2-40B4-BE49-F238E27FC236}">
              <a16:creationId xmlns:a16="http://schemas.microsoft.com/office/drawing/2014/main" id="{17CE8EC9-E11E-4B82-A66A-404F272552D9}"/>
            </a:ext>
          </a:extLst>
        </xdr:cNvPr>
        <xdr:cNvSpPr/>
      </xdr:nvSpPr>
      <xdr:spPr>
        <a:xfrm>
          <a:off x="2571750" y="104571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63681</xdr:rowOff>
    </xdr:to>
    <xdr:cxnSp macro="">
      <xdr:nvCxnSpPr>
        <xdr:cNvPr id="193" name="直線コネクタ 192">
          <a:extLst>
            <a:ext uri="{FF2B5EF4-FFF2-40B4-BE49-F238E27FC236}">
              <a16:creationId xmlns:a16="http://schemas.microsoft.com/office/drawing/2014/main" id="{D539B165-517A-4997-BA77-661376AFB829}"/>
            </a:ext>
          </a:extLst>
        </xdr:cNvPr>
        <xdr:cNvCxnSpPr/>
      </xdr:nvCxnSpPr>
      <xdr:spPr>
        <a:xfrm>
          <a:off x="2626360" y="10506075"/>
          <a:ext cx="80518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4" name="楕円 193">
          <a:extLst>
            <a:ext uri="{FF2B5EF4-FFF2-40B4-BE49-F238E27FC236}">
              <a16:creationId xmlns:a16="http://schemas.microsoft.com/office/drawing/2014/main" id="{76B682E5-DC83-4AC5-8D95-B8163025A1BD}"/>
            </a:ext>
          </a:extLst>
        </xdr:cNvPr>
        <xdr:cNvSpPr/>
      </xdr:nvSpPr>
      <xdr:spPr>
        <a:xfrm>
          <a:off x="1774190" y="104286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45720</xdr:rowOff>
    </xdr:to>
    <xdr:cxnSp macro="">
      <xdr:nvCxnSpPr>
        <xdr:cNvPr id="195" name="直線コネクタ 194">
          <a:extLst>
            <a:ext uri="{FF2B5EF4-FFF2-40B4-BE49-F238E27FC236}">
              <a16:creationId xmlns:a16="http://schemas.microsoft.com/office/drawing/2014/main" id="{08CDD895-EDC8-434F-8893-0AC34654BA49}"/>
            </a:ext>
          </a:extLst>
        </xdr:cNvPr>
        <xdr:cNvCxnSpPr/>
      </xdr:nvCxnSpPr>
      <xdr:spPr>
        <a:xfrm>
          <a:off x="1828800" y="1047750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6" name="楕円 195">
          <a:extLst>
            <a:ext uri="{FF2B5EF4-FFF2-40B4-BE49-F238E27FC236}">
              <a16:creationId xmlns:a16="http://schemas.microsoft.com/office/drawing/2014/main" id="{0C5DB104-CFD4-487A-9DEA-2580425DAB55}"/>
            </a:ext>
          </a:extLst>
        </xdr:cNvPr>
        <xdr:cNvSpPr/>
      </xdr:nvSpPr>
      <xdr:spPr>
        <a:xfrm>
          <a:off x="988060" y="1041118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22860</xdr:rowOff>
    </xdr:to>
    <xdr:cxnSp macro="">
      <xdr:nvCxnSpPr>
        <xdr:cNvPr id="197" name="直線コネクタ 196">
          <a:extLst>
            <a:ext uri="{FF2B5EF4-FFF2-40B4-BE49-F238E27FC236}">
              <a16:creationId xmlns:a16="http://schemas.microsoft.com/office/drawing/2014/main" id="{F368F1D7-D556-4716-85CF-AF849F639107}"/>
            </a:ext>
          </a:extLst>
        </xdr:cNvPr>
        <xdr:cNvCxnSpPr/>
      </xdr:nvCxnSpPr>
      <xdr:spPr>
        <a:xfrm>
          <a:off x="1031240" y="10460083"/>
          <a:ext cx="79756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86921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F8D3361-6343-49A5-A440-219AC0651DBE}"/>
            </a:ext>
          </a:extLst>
        </xdr:cNvPr>
        <xdr:cNvSpPr txBox="1"/>
      </xdr:nvSpPr>
      <xdr:spPr>
        <a:xfrm>
          <a:off x="3239144" y="1020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36E3E1E-DC4E-4C83-9DD2-02B7DD7B7D17}"/>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7DCB794-2C54-4997-A419-A45A594C8A06}"/>
            </a:ext>
          </a:extLst>
        </xdr:cNvPr>
        <xdr:cNvSpPr txBox="1"/>
      </xdr:nvSpPr>
      <xdr:spPr>
        <a:xfrm>
          <a:off x="164148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CD60AF8C-4A8B-48D6-BDA9-34984FF669EE}"/>
            </a:ext>
          </a:extLst>
        </xdr:cNvPr>
        <xdr:cNvSpPr txBox="1"/>
      </xdr:nvSpPr>
      <xdr:spPr>
        <a:xfrm>
          <a:off x="855354" y="1013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7EBE8F0-DC19-4AB8-BC19-805F9F95C5A2}"/>
            </a:ext>
          </a:extLst>
        </xdr:cNvPr>
        <xdr:cNvSpPr txBox="1"/>
      </xdr:nvSpPr>
      <xdr:spPr>
        <a:xfrm>
          <a:off x="3239144" y="105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462CBB8D-B197-4927-BF57-C77802B85B41}"/>
            </a:ext>
          </a:extLst>
        </xdr:cNvPr>
        <xdr:cNvSpPr txBox="1"/>
      </xdr:nvSpPr>
      <xdr:spPr>
        <a:xfrm>
          <a:off x="2439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61B721ED-3F99-42D4-BF0D-2E6E9CAF1020}"/>
            </a:ext>
          </a:extLst>
        </xdr:cNvPr>
        <xdr:cNvSpPr txBox="1"/>
      </xdr:nvSpPr>
      <xdr:spPr>
        <a:xfrm>
          <a:off x="164148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A4C29C43-8413-4EFF-B5BD-5926A91AB7EF}"/>
            </a:ext>
          </a:extLst>
        </xdr:cNvPr>
        <xdr:cNvSpPr txBox="1"/>
      </xdr:nvSpPr>
      <xdr:spPr>
        <a:xfrm>
          <a:off x="855354" y="1050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55FBF6D-6251-4D90-B2B2-612387A7340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68C3BED-6FAD-4A37-8338-7FDC8536D533}"/>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A35E908-41DD-407B-9C5B-0A3B2EE9D3ED}"/>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E9460EA-862B-46D6-A4DD-45A07BB8C1E1}"/>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1A762E4-1E86-4ABB-BD69-9F353569621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50A64A4-3BEA-4EC1-9B71-29CC00DCDC05}"/>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7CD91B5-526F-496B-9F42-7DBA0CA2DC81}"/>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72DC50A-9E6C-4A4E-ADE8-5966D4374457}"/>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B8C4427-08DD-4B48-AD55-EF73958AEC4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DB2E311-A6BF-4E48-92D3-D89E4A8B138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B3BCA5B-512D-4DD2-9988-9230AFEE4AF5}"/>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07A28AE7-BC10-4CDF-8CAC-0C451E5A22DD}"/>
            </a:ext>
          </a:extLst>
        </xdr:cNvPr>
        <xdr:cNvSpPr txBox="1"/>
      </xdr:nvSpPr>
      <xdr:spPr>
        <a:xfrm>
          <a:off x="5724659" y="1071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131891EC-E257-4EB1-B569-0A69C231AF8C}"/>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BF6BCD75-D014-403A-B5EF-288D03418C77}"/>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9D2D7C70-CFE7-4854-8F8E-E18EF47A1D58}"/>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18B72D87-4613-46EF-A67C-90571842336E}"/>
            </a:ext>
          </a:extLst>
        </xdr:cNvPr>
        <xdr:cNvSpPr txBox="1"/>
      </xdr:nvSpPr>
      <xdr:spPr>
        <a:xfrm>
          <a:off x="5416126" y="95713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D081A6C8-CAA5-480E-A2E8-55BA183B268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5D2A9E52-4B24-4043-BA19-4C095243F0AD}"/>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499CEC36-77C0-4EFB-887B-C04168EC1AF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1882E51B-D31A-45CE-9E5E-FC3D45F5EB3D}"/>
            </a:ext>
          </a:extLst>
        </xdr:cNvPr>
        <xdr:cNvCxnSpPr/>
      </xdr:nvCxnSpPr>
      <xdr:spPr>
        <a:xfrm flipV="1">
          <a:off x="9429115" y="9602583"/>
          <a:ext cx="0" cy="125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A9E0CF9A-97B5-4CC4-A528-5BDE1FE832E4}"/>
            </a:ext>
          </a:extLst>
        </xdr:cNvPr>
        <xdr:cNvSpPr txBox="1"/>
      </xdr:nvSpPr>
      <xdr:spPr>
        <a:xfrm>
          <a:off x="9467850" y="10855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9E092082-13E3-456C-9EA1-4D2EE53265AA}"/>
            </a:ext>
          </a:extLst>
        </xdr:cNvPr>
        <xdr:cNvCxnSpPr/>
      </xdr:nvCxnSpPr>
      <xdr:spPr>
        <a:xfrm>
          <a:off x="9356090" y="10858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4B333055-B2D3-425C-BB45-AF620E7C69B5}"/>
            </a:ext>
          </a:extLst>
        </xdr:cNvPr>
        <xdr:cNvSpPr txBox="1"/>
      </xdr:nvSpPr>
      <xdr:spPr>
        <a:xfrm>
          <a:off x="9467850" y="93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EA55C46B-23CA-4ADD-B683-CDF2D4F59B8D}"/>
            </a:ext>
          </a:extLst>
        </xdr:cNvPr>
        <xdr:cNvCxnSpPr/>
      </xdr:nvCxnSpPr>
      <xdr:spPr>
        <a:xfrm>
          <a:off x="9356090" y="9602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365B15F0-AECE-4636-A2EA-B3F37D9E1776}"/>
            </a:ext>
          </a:extLst>
        </xdr:cNvPr>
        <xdr:cNvSpPr txBox="1"/>
      </xdr:nvSpPr>
      <xdr:spPr>
        <a:xfrm>
          <a:off x="9467850" y="10345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1D85A4EF-32AE-466C-BED7-FA5E8EEF893F}"/>
            </a:ext>
          </a:extLst>
        </xdr:cNvPr>
        <xdr:cNvSpPr/>
      </xdr:nvSpPr>
      <xdr:spPr>
        <a:xfrm>
          <a:off x="9394190" y="1036299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DD0ECA62-0C42-46B8-A7DF-D5E6FDA38DEF}"/>
            </a:ext>
          </a:extLst>
        </xdr:cNvPr>
        <xdr:cNvSpPr/>
      </xdr:nvSpPr>
      <xdr:spPr>
        <a:xfrm>
          <a:off x="8632190" y="1036466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74ECA9DC-3200-466F-AF5A-3B871D7FA5D0}"/>
            </a:ext>
          </a:extLst>
        </xdr:cNvPr>
        <xdr:cNvSpPr/>
      </xdr:nvSpPr>
      <xdr:spPr>
        <a:xfrm>
          <a:off x="7846060" y="103355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7EEDB21A-D2DE-41C7-B248-59614CAFCCC3}"/>
            </a:ext>
          </a:extLst>
        </xdr:cNvPr>
        <xdr:cNvSpPr/>
      </xdr:nvSpPr>
      <xdr:spPr>
        <a:xfrm>
          <a:off x="7029450" y="103407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DF2B8C9E-82E7-4438-B9A8-64603509FF95}"/>
            </a:ext>
          </a:extLst>
        </xdr:cNvPr>
        <xdr:cNvSpPr/>
      </xdr:nvSpPr>
      <xdr:spPr>
        <a:xfrm>
          <a:off x="6231890" y="1034125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1AF0766-75A3-4D3B-BAD5-F6ACA0FA2B8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CDD6C54-BBF9-4028-842A-C5B5CB1BD2AF}"/>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F6093E1-643E-4E7D-AC56-4FA6C040CEE2}"/>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81B3483-D1F2-4AF0-951F-079CEB20419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B91B14F-EEC7-44DB-B8B6-BEF434D30193}"/>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27827</xdr:rowOff>
    </xdr:from>
    <xdr:to>
      <xdr:col>55</xdr:col>
      <xdr:colOff>50800</xdr:colOff>
      <xdr:row>58</xdr:row>
      <xdr:rowOff>129427</xdr:rowOff>
    </xdr:to>
    <xdr:sp macro="" textlink="">
      <xdr:nvSpPr>
        <xdr:cNvPr id="241" name="楕円 240">
          <a:extLst>
            <a:ext uri="{FF2B5EF4-FFF2-40B4-BE49-F238E27FC236}">
              <a16:creationId xmlns:a16="http://schemas.microsoft.com/office/drawing/2014/main" id="{2C4EF35D-D01A-4FE5-8787-AB16A1393DBE}"/>
            </a:ext>
          </a:extLst>
        </xdr:cNvPr>
        <xdr:cNvSpPr/>
      </xdr:nvSpPr>
      <xdr:spPr>
        <a:xfrm>
          <a:off x="9394190" y="9970022"/>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50704</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4193D6F-A41F-4118-A55C-8EB3CE42E65D}"/>
            </a:ext>
          </a:extLst>
        </xdr:cNvPr>
        <xdr:cNvSpPr txBox="1"/>
      </xdr:nvSpPr>
      <xdr:spPr>
        <a:xfrm>
          <a:off x="9467850" y="982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34508</xdr:rowOff>
    </xdr:from>
    <xdr:to>
      <xdr:col>50</xdr:col>
      <xdr:colOff>165100</xdr:colOff>
      <xdr:row>58</xdr:row>
      <xdr:rowOff>136108</xdr:rowOff>
    </xdr:to>
    <xdr:sp macro="" textlink="">
      <xdr:nvSpPr>
        <xdr:cNvPr id="243" name="楕円 242">
          <a:extLst>
            <a:ext uri="{FF2B5EF4-FFF2-40B4-BE49-F238E27FC236}">
              <a16:creationId xmlns:a16="http://schemas.microsoft.com/office/drawing/2014/main" id="{E212DA05-9CEE-4341-A864-1F7671BF42F3}"/>
            </a:ext>
          </a:extLst>
        </xdr:cNvPr>
        <xdr:cNvSpPr/>
      </xdr:nvSpPr>
      <xdr:spPr>
        <a:xfrm>
          <a:off x="8632190" y="997860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78627</xdr:rowOff>
    </xdr:from>
    <xdr:to>
      <xdr:col>55</xdr:col>
      <xdr:colOff>0</xdr:colOff>
      <xdr:row>58</xdr:row>
      <xdr:rowOff>85308</xdr:rowOff>
    </xdr:to>
    <xdr:cxnSp macro="">
      <xdr:nvCxnSpPr>
        <xdr:cNvPr id="244" name="直線コネクタ 243">
          <a:extLst>
            <a:ext uri="{FF2B5EF4-FFF2-40B4-BE49-F238E27FC236}">
              <a16:creationId xmlns:a16="http://schemas.microsoft.com/office/drawing/2014/main" id="{1F882E47-7B46-4029-A879-6DEB83150CFE}"/>
            </a:ext>
          </a:extLst>
        </xdr:cNvPr>
        <xdr:cNvCxnSpPr/>
      </xdr:nvCxnSpPr>
      <xdr:spPr>
        <a:xfrm flipV="1">
          <a:off x="8686800" y="10022727"/>
          <a:ext cx="74295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44395</xdr:rowOff>
    </xdr:from>
    <xdr:to>
      <xdr:col>46</xdr:col>
      <xdr:colOff>38100</xdr:colOff>
      <xdr:row>58</xdr:row>
      <xdr:rowOff>145995</xdr:rowOff>
    </xdr:to>
    <xdr:sp macro="" textlink="">
      <xdr:nvSpPr>
        <xdr:cNvPr id="245" name="楕円 244">
          <a:extLst>
            <a:ext uri="{FF2B5EF4-FFF2-40B4-BE49-F238E27FC236}">
              <a16:creationId xmlns:a16="http://schemas.microsoft.com/office/drawing/2014/main" id="{49241AA7-220A-4283-BF9D-05781B5B2BAA}"/>
            </a:ext>
          </a:extLst>
        </xdr:cNvPr>
        <xdr:cNvSpPr/>
      </xdr:nvSpPr>
      <xdr:spPr>
        <a:xfrm>
          <a:off x="7846060" y="9990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85308</xdr:rowOff>
    </xdr:from>
    <xdr:to>
      <xdr:col>50</xdr:col>
      <xdr:colOff>114300</xdr:colOff>
      <xdr:row>58</xdr:row>
      <xdr:rowOff>95195</xdr:rowOff>
    </xdr:to>
    <xdr:cxnSp macro="">
      <xdr:nvCxnSpPr>
        <xdr:cNvPr id="246" name="直線コネクタ 245">
          <a:extLst>
            <a:ext uri="{FF2B5EF4-FFF2-40B4-BE49-F238E27FC236}">
              <a16:creationId xmlns:a16="http://schemas.microsoft.com/office/drawing/2014/main" id="{ADFF419D-526B-43E5-90C2-2EBBDAD61511}"/>
            </a:ext>
          </a:extLst>
        </xdr:cNvPr>
        <xdr:cNvCxnSpPr/>
      </xdr:nvCxnSpPr>
      <xdr:spPr>
        <a:xfrm flipV="1">
          <a:off x="7889240" y="10031313"/>
          <a:ext cx="79756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48064</xdr:rowOff>
    </xdr:from>
    <xdr:to>
      <xdr:col>41</xdr:col>
      <xdr:colOff>101600</xdr:colOff>
      <xdr:row>58</xdr:row>
      <xdr:rowOff>149664</xdr:rowOff>
    </xdr:to>
    <xdr:sp macro="" textlink="">
      <xdr:nvSpPr>
        <xdr:cNvPr id="247" name="楕円 246">
          <a:extLst>
            <a:ext uri="{FF2B5EF4-FFF2-40B4-BE49-F238E27FC236}">
              <a16:creationId xmlns:a16="http://schemas.microsoft.com/office/drawing/2014/main" id="{594729DE-5FCD-4615-A3A3-195F2DD9F5EF}"/>
            </a:ext>
          </a:extLst>
        </xdr:cNvPr>
        <xdr:cNvSpPr/>
      </xdr:nvSpPr>
      <xdr:spPr>
        <a:xfrm>
          <a:off x="7029450" y="999406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95195</xdr:rowOff>
    </xdr:from>
    <xdr:to>
      <xdr:col>45</xdr:col>
      <xdr:colOff>177800</xdr:colOff>
      <xdr:row>58</xdr:row>
      <xdr:rowOff>98864</xdr:rowOff>
    </xdr:to>
    <xdr:cxnSp macro="">
      <xdr:nvCxnSpPr>
        <xdr:cNvPr id="248" name="直線コネクタ 247">
          <a:extLst>
            <a:ext uri="{FF2B5EF4-FFF2-40B4-BE49-F238E27FC236}">
              <a16:creationId xmlns:a16="http://schemas.microsoft.com/office/drawing/2014/main" id="{0ECB2BF3-2788-4B39-B2AF-B2B7BF13182C}"/>
            </a:ext>
          </a:extLst>
        </xdr:cNvPr>
        <xdr:cNvCxnSpPr/>
      </xdr:nvCxnSpPr>
      <xdr:spPr>
        <a:xfrm flipV="1">
          <a:off x="7084060" y="1004310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50184</xdr:rowOff>
    </xdr:from>
    <xdr:to>
      <xdr:col>36</xdr:col>
      <xdr:colOff>165100</xdr:colOff>
      <xdr:row>58</xdr:row>
      <xdr:rowOff>151784</xdr:rowOff>
    </xdr:to>
    <xdr:sp macro="" textlink="">
      <xdr:nvSpPr>
        <xdr:cNvPr id="249" name="楕円 248">
          <a:extLst>
            <a:ext uri="{FF2B5EF4-FFF2-40B4-BE49-F238E27FC236}">
              <a16:creationId xmlns:a16="http://schemas.microsoft.com/office/drawing/2014/main" id="{C80BD776-F4F9-44A0-AC5A-F7CD0049010A}"/>
            </a:ext>
          </a:extLst>
        </xdr:cNvPr>
        <xdr:cNvSpPr/>
      </xdr:nvSpPr>
      <xdr:spPr>
        <a:xfrm>
          <a:off x="6231890" y="999809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98864</xdr:rowOff>
    </xdr:from>
    <xdr:to>
      <xdr:col>41</xdr:col>
      <xdr:colOff>50800</xdr:colOff>
      <xdr:row>58</xdr:row>
      <xdr:rowOff>100984</xdr:rowOff>
    </xdr:to>
    <xdr:cxnSp macro="">
      <xdr:nvCxnSpPr>
        <xdr:cNvPr id="250" name="直線コネクタ 249">
          <a:extLst>
            <a:ext uri="{FF2B5EF4-FFF2-40B4-BE49-F238E27FC236}">
              <a16:creationId xmlns:a16="http://schemas.microsoft.com/office/drawing/2014/main" id="{3EFEE76E-B68C-4778-888E-3A5B5DC0318D}"/>
            </a:ext>
          </a:extLst>
        </xdr:cNvPr>
        <xdr:cNvCxnSpPr/>
      </xdr:nvCxnSpPr>
      <xdr:spPr>
        <a:xfrm flipV="1">
          <a:off x="6286500" y="10039154"/>
          <a:ext cx="79756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AE20B457-3F97-4F5B-A335-D7EB890C21AF}"/>
            </a:ext>
          </a:extLst>
        </xdr:cNvPr>
        <xdr:cNvSpPr txBox="1"/>
      </xdr:nvSpPr>
      <xdr:spPr>
        <a:xfrm>
          <a:off x="8422151" y="104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F361F072-7B87-40EA-B18B-A375A08A7862}"/>
            </a:ext>
          </a:extLst>
        </xdr:cNvPr>
        <xdr:cNvSpPr txBox="1"/>
      </xdr:nvSpPr>
      <xdr:spPr>
        <a:xfrm>
          <a:off x="7641101" y="1042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ED97A0D0-4576-457D-8549-E129BD75A4A1}"/>
            </a:ext>
          </a:extLst>
        </xdr:cNvPr>
        <xdr:cNvSpPr txBox="1"/>
      </xdr:nvSpPr>
      <xdr:spPr>
        <a:xfrm>
          <a:off x="6854971" y="104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5DB5EB42-3FFA-4DD7-A1CB-88B63351EFEB}"/>
            </a:ext>
          </a:extLst>
        </xdr:cNvPr>
        <xdr:cNvSpPr txBox="1"/>
      </xdr:nvSpPr>
      <xdr:spPr>
        <a:xfrm>
          <a:off x="6038361" y="104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152635</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4CA8E0C7-741A-47CE-949B-98D781DC1064}"/>
            </a:ext>
          </a:extLst>
        </xdr:cNvPr>
        <xdr:cNvSpPr txBox="1"/>
      </xdr:nvSpPr>
      <xdr:spPr>
        <a:xfrm>
          <a:off x="8401265" y="975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162522</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21291FCC-1646-4C04-B1F6-829D5D250F98}"/>
            </a:ext>
          </a:extLst>
        </xdr:cNvPr>
        <xdr:cNvSpPr txBox="1"/>
      </xdr:nvSpPr>
      <xdr:spPr>
        <a:xfrm>
          <a:off x="7610690" y="976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166191</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DF423B8D-1025-4191-98B9-1C8D541FD93A}"/>
            </a:ext>
          </a:extLst>
        </xdr:cNvPr>
        <xdr:cNvSpPr txBox="1"/>
      </xdr:nvSpPr>
      <xdr:spPr>
        <a:xfrm>
          <a:off x="6822655" y="977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168311</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C8DC389D-171B-4091-9C1A-86B20157F821}"/>
            </a:ext>
          </a:extLst>
        </xdr:cNvPr>
        <xdr:cNvSpPr txBox="1"/>
      </xdr:nvSpPr>
      <xdr:spPr>
        <a:xfrm>
          <a:off x="6007950" y="977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D35DB8EC-3A6C-4A8A-AEA0-56BFDF9E93B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375980E-9E16-45B9-B93D-8F65F4AFCB9C}"/>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5A76F923-8DE0-4B2C-B7D0-284EC3025A7C}"/>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42B90DF9-347C-4C6F-ADEA-B277B44CB738}"/>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5238CB87-7C69-482A-BCE8-56542CEE978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95F9837-0A81-4207-A7F6-9EF84EAF74B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56703097-E8EA-4D89-AEDB-018BF33AC18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6E5F40FE-D9CF-4486-A3BA-A479C515253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A4BFFA2A-E44F-44F2-B613-3FD24CCE042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FA5B1228-E6D8-4BDD-A628-7A6C1F2F8F6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ADDE677A-A563-4532-BAF2-2BBFCA31B287}"/>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A890BBE2-BD4A-4705-96D9-8BC4FAED7E12}"/>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C5669EB8-380A-474C-BB5D-632A41D03C18}"/>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15B00A3A-681E-45F6-9807-84D98E884895}"/>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C447E2C1-08D3-4DFC-8A75-FC27B1AF8D14}"/>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DE6D962D-AAA9-4679-A124-6C791184EC33}"/>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40BFF485-5A9C-4C14-80B4-08DA80BFBD0F}"/>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B406B1F2-D709-403E-A97C-DB15B4E03CAD}"/>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79409574-CBA7-4247-980C-9564925A58EE}"/>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3140DBB5-E77C-4A20-A36C-2EDB61B639D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E7F01D95-3B00-4692-BCDB-126672968D9A}"/>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25FD93BD-8182-49E6-951B-282A5DB86DC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9AAB284C-ED6E-41B7-BD90-24250DB78ED0}"/>
            </a:ext>
          </a:extLst>
        </xdr:cNvPr>
        <xdr:cNvCxnSpPr/>
      </xdr:nvCxnSpPr>
      <xdr:spPr>
        <a:xfrm flipV="1">
          <a:off x="417385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BCB4091A-9504-4F41-A429-E75B823ABC64}"/>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384018BD-CA86-430D-AC1C-942619CFACA2}"/>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F0035A4-072C-4175-B1DF-D7CE462C39CD}"/>
            </a:ext>
          </a:extLst>
        </xdr:cNvPr>
        <xdr:cNvSpPr txBox="1"/>
      </xdr:nvSpPr>
      <xdr:spPr>
        <a:xfrm>
          <a:off x="4212590" y="130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3A77D82E-FC54-4B73-9008-6DDAE326A1D7}"/>
            </a:ext>
          </a:extLst>
        </xdr:cNvPr>
        <xdr:cNvCxnSpPr/>
      </xdr:nvCxnSpPr>
      <xdr:spPr>
        <a:xfrm>
          <a:off x="4112260" y="1331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4D15F374-02DD-4F71-89AC-E21012ECCABC}"/>
            </a:ext>
          </a:extLst>
        </xdr:cNvPr>
        <xdr:cNvSpPr txBox="1"/>
      </xdr:nvSpPr>
      <xdr:spPr>
        <a:xfrm>
          <a:off x="4212590" y="13947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B6350E5F-AB92-4A3C-89D2-FD3B0D6614B8}"/>
            </a:ext>
          </a:extLst>
        </xdr:cNvPr>
        <xdr:cNvSpPr/>
      </xdr:nvSpPr>
      <xdr:spPr>
        <a:xfrm>
          <a:off x="413131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115F741C-477A-4DD2-B8D6-F753386DBB6D}"/>
            </a:ext>
          </a:extLst>
        </xdr:cNvPr>
        <xdr:cNvSpPr/>
      </xdr:nvSpPr>
      <xdr:spPr>
        <a:xfrm>
          <a:off x="3388360" y="13936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8D461EDC-8253-4649-BBB3-04BADFB4144A}"/>
            </a:ext>
          </a:extLst>
        </xdr:cNvPr>
        <xdr:cNvSpPr/>
      </xdr:nvSpPr>
      <xdr:spPr>
        <a:xfrm>
          <a:off x="2571750" y="138995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6AB77399-E28E-4DD8-8A1E-E1A0EAB97858}"/>
            </a:ext>
          </a:extLst>
        </xdr:cNvPr>
        <xdr:cNvSpPr/>
      </xdr:nvSpPr>
      <xdr:spPr>
        <a:xfrm>
          <a:off x="1774190" y="138614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8100DA9B-EAE6-4193-8AC2-19D7A02812EF}"/>
            </a:ext>
          </a:extLst>
        </xdr:cNvPr>
        <xdr:cNvSpPr/>
      </xdr:nvSpPr>
      <xdr:spPr>
        <a:xfrm>
          <a:off x="9880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66B7F2F-039A-4D3F-9C00-084E2682AE38}"/>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7A38A13-F451-438A-B69C-5F5E011C29B1}"/>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83A8ADD-ED44-447C-A804-CC7593CB4810}"/>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96A84CB-817C-4DAC-9C51-8CC476D89CA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1B16DCB-5B0B-4151-962C-04F5917CD53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163322</xdr:rowOff>
    </xdr:from>
    <xdr:to>
      <xdr:col>24</xdr:col>
      <xdr:colOff>114300</xdr:colOff>
      <xdr:row>79</xdr:row>
      <xdr:rowOff>93472</xdr:rowOff>
    </xdr:to>
    <xdr:sp macro="" textlink="">
      <xdr:nvSpPr>
        <xdr:cNvPr id="297" name="楕円 296">
          <a:extLst>
            <a:ext uri="{FF2B5EF4-FFF2-40B4-BE49-F238E27FC236}">
              <a16:creationId xmlns:a16="http://schemas.microsoft.com/office/drawing/2014/main" id="{E7F3A5F2-627E-4E4E-A2DF-C75EB4E1EA39}"/>
            </a:ext>
          </a:extLst>
        </xdr:cNvPr>
        <xdr:cNvSpPr/>
      </xdr:nvSpPr>
      <xdr:spPr>
        <a:xfrm>
          <a:off x="4131310" y="135383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14749</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D182A54E-6E8A-411C-A648-A83A3F86A3E1}"/>
            </a:ext>
          </a:extLst>
        </xdr:cNvPr>
        <xdr:cNvSpPr txBox="1"/>
      </xdr:nvSpPr>
      <xdr:spPr>
        <a:xfrm>
          <a:off x="4212590"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129032</xdr:rowOff>
    </xdr:from>
    <xdr:to>
      <xdr:col>20</xdr:col>
      <xdr:colOff>38100</xdr:colOff>
      <xdr:row>79</xdr:row>
      <xdr:rowOff>59182</xdr:rowOff>
    </xdr:to>
    <xdr:sp macro="" textlink="">
      <xdr:nvSpPr>
        <xdr:cNvPr id="299" name="楕円 298">
          <a:extLst>
            <a:ext uri="{FF2B5EF4-FFF2-40B4-BE49-F238E27FC236}">
              <a16:creationId xmlns:a16="http://schemas.microsoft.com/office/drawing/2014/main" id="{3B9A4FDC-0D9A-4807-B176-FB6C562AA4CC}"/>
            </a:ext>
          </a:extLst>
        </xdr:cNvPr>
        <xdr:cNvSpPr/>
      </xdr:nvSpPr>
      <xdr:spPr>
        <a:xfrm>
          <a:off x="3388360" y="1350594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xdr:rowOff>
    </xdr:from>
    <xdr:to>
      <xdr:col>24</xdr:col>
      <xdr:colOff>63500</xdr:colOff>
      <xdr:row>79</xdr:row>
      <xdr:rowOff>42672</xdr:rowOff>
    </xdr:to>
    <xdr:cxnSp macro="">
      <xdr:nvCxnSpPr>
        <xdr:cNvPr id="300" name="直線コネクタ 299">
          <a:extLst>
            <a:ext uri="{FF2B5EF4-FFF2-40B4-BE49-F238E27FC236}">
              <a16:creationId xmlns:a16="http://schemas.microsoft.com/office/drawing/2014/main" id="{E140EF15-1883-4615-ADCC-2926008376EA}"/>
            </a:ext>
          </a:extLst>
        </xdr:cNvPr>
        <xdr:cNvCxnSpPr/>
      </xdr:nvCxnSpPr>
      <xdr:spPr>
        <a:xfrm>
          <a:off x="3431540" y="13554837"/>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71882</xdr:rowOff>
    </xdr:from>
    <xdr:to>
      <xdr:col>15</xdr:col>
      <xdr:colOff>101600</xdr:colOff>
      <xdr:row>79</xdr:row>
      <xdr:rowOff>2032</xdr:rowOff>
    </xdr:to>
    <xdr:sp macro="" textlink="">
      <xdr:nvSpPr>
        <xdr:cNvPr id="301" name="楕円 300">
          <a:extLst>
            <a:ext uri="{FF2B5EF4-FFF2-40B4-BE49-F238E27FC236}">
              <a16:creationId xmlns:a16="http://schemas.microsoft.com/office/drawing/2014/main" id="{739D5D19-C1F5-4047-9F50-D261B912584B}"/>
            </a:ext>
          </a:extLst>
        </xdr:cNvPr>
        <xdr:cNvSpPr/>
      </xdr:nvSpPr>
      <xdr:spPr>
        <a:xfrm>
          <a:off x="2571750" y="134430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122682</xdr:rowOff>
    </xdr:from>
    <xdr:to>
      <xdr:col>19</xdr:col>
      <xdr:colOff>177800</xdr:colOff>
      <xdr:row>79</xdr:row>
      <xdr:rowOff>8382</xdr:rowOff>
    </xdr:to>
    <xdr:cxnSp macro="">
      <xdr:nvCxnSpPr>
        <xdr:cNvPr id="302" name="直線コネクタ 301">
          <a:extLst>
            <a:ext uri="{FF2B5EF4-FFF2-40B4-BE49-F238E27FC236}">
              <a16:creationId xmlns:a16="http://schemas.microsoft.com/office/drawing/2014/main" id="{514440CE-BED4-48BC-A8A8-5DD00349A6E5}"/>
            </a:ext>
          </a:extLst>
        </xdr:cNvPr>
        <xdr:cNvCxnSpPr/>
      </xdr:nvCxnSpPr>
      <xdr:spPr>
        <a:xfrm>
          <a:off x="2626360" y="13497687"/>
          <a:ext cx="80518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23876</xdr:rowOff>
    </xdr:from>
    <xdr:to>
      <xdr:col>10</xdr:col>
      <xdr:colOff>165100</xdr:colOff>
      <xdr:row>78</xdr:row>
      <xdr:rowOff>125476</xdr:rowOff>
    </xdr:to>
    <xdr:sp macro="" textlink="">
      <xdr:nvSpPr>
        <xdr:cNvPr id="303" name="楕円 302">
          <a:extLst>
            <a:ext uri="{FF2B5EF4-FFF2-40B4-BE49-F238E27FC236}">
              <a16:creationId xmlns:a16="http://schemas.microsoft.com/office/drawing/2014/main" id="{5E24520B-2B45-4C6A-A67D-59178E075D0A}"/>
            </a:ext>
          </a:extLst>
        </xdr:cNvPr>
        <xdr:cNvSpPr/>
      </xdr:nvSpPr>
      <xdr:spPr>
        <a:xfrm>
          <a:off x="1774190" y="1339316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74676</xdr:rowOff>
    </xdr:from>
    <xdr:to>
      <xdr:col>15</xdr:col>
      <xdr:colOff>50800</xdr:colOff>
      <xdr:row>78</xdr:row>
      <xdr:rowOff>122682</xdr:rowOff>
    </xdr:to>
    <xdr:cxnSp macro="">
      <xdr:nvCxnSpPr>
        <xdr:cNvPr id="304" name="直線コネクタ 303">
          <a:extLst>
            <a:ext uri="{FF2B5EF4-FFF2-40B4-BE49-F238E27FC236}">
              <a16:creationId xmlns:a16="http://schemas.microsoft.com/office/drawing/2014/main" id="{0E16370F-D15B-40D4-83F3-98CA5B8C3475}"/>
            </a:ext>
          </a:extLst>
        </xdr:cNvPr>
        <xdr:cNvCxnSpPr/>
      </xdr:nvCxnSpPr>
      <xdr:spPr>
        <a:xfrm>
          <a:off x="1828800" y="13447776"/>
          <a:ext cx="79756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145035</xdr:rowOff>
    </xdr:from>
    <xdr:to>
      <xdr:col>6</xdr:col>
      <xdr:colOff>38100</xdr:colOff>
      <xdr:row>78</xdr:row>
      <xdr:rowOff>75185</xdr:rowOff>
    </xdr:to>
    <xdr:sp macro="" textlink="">
      <xdr:nvSpPr>
        <xdr:cNvPr id="305" name="楕円 304">
          <a:extLst>
            <a:ext uri="{FF2B5EF4-FFF2-40B4-BE49-F238E27FC236}">
              <a16:creationId xmlns:a16="http://schemas.microsoft.com/office/drawing/2014/main" id="{79FC192C-C9AA-4235-B65E-0632EEE8D42A}"/>
            </a:ext>
          </a:extLst>
        </xdr:cNvPr>
        <xdr:cNvSpPr/>
      </xdr:nvSpPr>
      <xdr:spPr>
        <a:xfrm>
          <a:off x="988060" y="133447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24385</xdr:rowOff>
    </xdr:from>
    <xdr:to>
      <xdr:col>10</xdr:col>
      <xdr:colOff>114300</xdr:colOff>
      <xdr:row>78</xdr:row>
      <xdr:rowOff>74676</xdr:rowOff>
    </xdr:to>
    <xdr:cxnSp macro="">
      <xdr:nvCxnSpPr>
        <xdr:cNvPr id="306" name="直線コネクタ 305">
          <a:extLst>
            <a:ext uri="{FF2B5EF4-FFF2-40B4-BE49-F238E27FC236}">
              <a16:creationId xmlns:a16="http://schemas.microsoft.com/office/drawing/2014/main" id="{0F436E60-B53D-43AB-80F9-2324395B89FB}"/>
            </a:ext>
          </a:extLst>
        </xdr:cNvPr>
        <xdr:cNvCxnSpPr/>
      </xdr:nvCxnSpPr>
      <xdr:spPr>
        <a:xfrm>
          <a:off x="1031240" y="13393675"/>
          <a:ext cx="797560" cy="5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139464</xdr:rowOff>
    </xdr:from>
    <xdr:ext cx="405111" cy="259045"/>
    <xdr:sp macro="" textlink="">
      <xdr:nvSpPr>
        <xdr:cNvPr id="307" name="n_1aveValue【公営住宅】&#10;有形固定資産減価償却率">
          <a:extLst>
            <a:ext uri="{FF2B5EF4-FFF2-40B4-BE49-F238E27FC236}">
              <a16:creationId xmlns:a16="http://schemas.microsoft.com/office/drawing/2014/main" id="{0DDF271D-4089-47B9-9F43-E5223FDD7DAC}"/>
            </a:ext>
          </a:extLst>
        </xdr:cNvPr>
        <xdr:cNvSpPr txBox="1"/>
      </xdr:nvSpPr>
      <xdr:spPr>
        <a:xfrm>
          <a:off x="3239144" y="140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308" name="n_2aveValue【公営住宅】&#10;有形固定資産減価償却率">
          <a:extLst>
            <a:ext uri="{FF2B5EF4-FFF2-40B4-BE49-F238E27FC236}">
              <a16:creationId xmlns:a16="http://schemas.microsoft.com/office/drawing/2014/main" id="{B41C55F2-1C70-4C3A-90E6-606C543A7FC8}"/>
            </a:ext>
          </a:extLst>
        </xdr:cNvPr>
        <xdr:cNvSpPr txBox="1"/>
      </xdr:nvSpPr>
      <xdr:spPr>
        <a:xfrm>
          <a:off x="243904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09" name="n_3aveValue【公営住宅】&#10;有形固定資産減価償却率">
          <a:extLst>
            <a:ext uri="{FF2B5EF4-FFF2-40B4-BE49-F238E27FC236}">
              <a16:creationId xmlns:a16="http://schemas.microsoft.com/office/drawing/2014/main" id="{A8363C7F-E87A-4FF4-8506-F16B96BE76A0}"/>
            </a:ext>
          </a:extLst>
        </xdr:cNvPr>
        <xdr:cNvSpPr txBox="1"/>
      </xdr:nvSpPr>
      <xdr:spPr>
        <a:xfrm>
          <a:off x="164148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0" name="n_4aveValue【公営住宅】&#10;有形固定資産減価償却率">
          <a:extLst>
            <a:ext uri="{FF2B5EF4-FFF2-40B4-BE49-F238E27FC236}">
              <a16:creationId xmlns:a16="http://schemas.microsoft.com/office/drawing/2014/main" id="{DB7E2D03-30EE-4857-955F-1CA10B9D551C}"/>
            </a:ext>
          </a:extLst>
        </xdr:cNvPr>
        <xdr:cNvSpPr txBox="1"/>
      </xdr:nvSpPr>
      <xdr:spPr>
        <a:xfrm>
          <a:off x="855354" y="1393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75709</xdr:rowOff>
    </xdr:from>
    <xdr:ext cx="405111" cy="259045"/>
    <xdr:sp macro="" textlink="">
      <xdr:nvSpPr>
        <xdr:cNvPr id="311" name="n_1mainValue【公営住宅】&#10;有形固定資産減価償却率">
          <a:extLst>
            <a:ext uri="{FF2B5EF4-FFF2-40B4-BE49-F238E27FC236}">
              <a16:creationId xmlns:a16="http://schemas.microsoft.com/office/drawing/2014/main" id="{C093A81B-4ADB-4261-BCB2-882916D75DB2}"/>
            </a:ext>
          </a:extLst>
        </xdr:cNvPr>
        <xdr:cNvSpPr txBox="1"/>
      </xdr:nvSpPr>
      <xdr:spPr>
        <a:xfrm>
          <a:off x="32391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18559</xdr:rowOff>
    </xdr:from>
    <xdr:ext cx="405111" cy="259045"/>
    <xdr:sp macro="" textlink="">
      <xdr:nvSpPr>
        <xdr:cNvPr id="312" name="n_2mainValue【公営住宅】&#10;有形固定資産減価償却率">
          <a:extLst>
            <a:ext uri="{FF2B5EF4-FFF2-40B4-BE49-F238E27FC236}">
              <a16:creationId xmlns:a16="http://schemas.microsoft.com/office/drawing/2014/main" id="{D61B278E-47B2-4E7D-A5FB-C1F7EF1EC246}"/>
            </a:ext>
          </a:extLst>
        </xdr:cNvPr>
        <xdr:cNvSpPr txBox="1"/>
      </xdr:nvSpPr>
      <xdr:spPr>
        <a:xfrm>
          <a:off x="2439044" y="1322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142003</xdr:rowOff>
    </xdr:from>
    <xdr:ext cx="405111" cy="259045"/>
    <xdr:sp macro="" textlink="">
      <xdr:nvSpPr>
        <xdr:cNvPr id="313" name="n_3mainValue【公営住宅】&#10;有形固定資産減価償却率">
          <a:extLst>
            <a:ext uri="{FF2B5EF4-FFF2-40B4-BE49-F238E27FC236}">
              <a16:creationId xmlns:a16="http://schemas.microsoft.com/office/drawing/2014/main" id="{CFC92959-8E0D-4199-8674-E88158701CC2}"/>
            </a:ext>
          </a:extLst>
        </xdr:cNvPr>
        <xdr:cNvSpPr txBox="1"/>
      </xdr:nvSpPr>
      <xdr:spPr>
        <a:xfrm>
          <a:off x="1641484" y="1317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91712</xdr:rowOff>
    </xdr:from>
    <xdr:ext cx="405111" cy="259045"/>
    <xdr:sp macro="" textlink="">
      <xdr:nvSpPr>
        <xdr:cNvPr id="314" name="n_4mainValue【公営住宅】&#10;有形固定資産減価償却率">
          <a:extLst>
            <a:ext uri="{FF2B5EF4-FFF2-40B4-BE49-F238E27FC236}">
              <a16:creationId xmlns:a16="http://schemas.microsoft.com/office/drawing/2014/main" id="{2B75D999-3E1C-4646-92A1-AA090132FCA6}"/>
            </a:ext>
          </a:extLst>
        </xdr:cNvPr>
        <xdr:cNvSpPr txBox="1"/>
      </xdr:nvSpPr>
      <xdr:spPr>
        <a:xfrm>
          <a:off x="855354" y="1312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6602B3AB-2633-41C2-849D-8126E745EBF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F4DDBFEC-D518-4202-A3E6-732D831E5EC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60FA0109-235B-4640-B5F4-8475E3DD0B2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D2C0ABD5-3041-471D-B1FB-71D328F410E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63F80CF1-E412-48A9-AB95-C30CADF5E02E}"/>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4C57C41-13C1-4C56-BAD7-B026A2FB203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FEDEC592-4A43-4D46-8F4A-D7CAF4D2C70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4041E1BC-0620-4818-A963-9B438A1690F2}"/>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5CDE16C8-900A-4F1E-995D-E172A8C5D0CE}"/>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1C7636B7-A546-4198-A165-D2E242649D3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D5B8AE99-ED44-43F6-83A7-11AE77003BA5}"/>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AB6BD695-24BE-43A5-B820-F091B5583CE5}"/>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6DF9F608-AFE7-4548-B61F-BF011853DAF7}"/>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ACEDB5CE-9FEA-4F5A-B3E9-4599AAB89DB4}"/>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A8453AAE-525C-4E06-ADBA-C29C8136CF64}"/>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16AA9221-4397-4236-BF0F-B4017F1B7DBB}"/>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927C7184-665E-4659-8E7E-9CFFB4A1EDBF}"/>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0E8F473C-FDF3-478B-B18A-F5967F056EA2}"/>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9F04C29A-58BB-49B7-A8AE-783271F9593C}"/>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E3413906-494A-40AC-83B7-46778183F7A6}"/>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B628C1A9-4712-4D9E-B60C-5725016F04F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7D1C37CE-4AFE-48EF-AC30-39D24EFF916C}"/>
            </a:ext>
          </a:extLst>
        </xdr:cNvPr>
        <xdr:cNvCxnSpPr/>
      </xdr:nvCxnSpPr>
      <xdr:spPr>
        <a:xfrm flipV="1">
          <a:off x="9429115" y="13476046"/>
          <a:ext cx="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A041D423-7545-4260-90A5-F888955EE4BB}"/>
            </a:ext>
          </a:extLst>
        </xdr:cNvPr>
        <xdr:cNvSpPr txBox="1"/>
      </xdr:nvSpPr>
      <xdr:spPr>
        <a:xfrm>
          <a:off x="946785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20C132BA-A07F-4E05-8D63-3EA7389FA484}"/>
            </a:ext>
          </a:extLst>
        </xdr:cNvPr>
        <xdr:cNvCxnSpPr/>
      </xdr:nvCxnSpPr>
      <xdr:spPr>
        <a:xfrm>
          <a:off x="9356090" y="147818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71A2C39A-8F62-47EC-90F2-C007FB5B438D}"/>
            </a:ext>
          </a:extLst>
        </xdr:cNvPr>
        <xdr:cNvSpPr txBox="1"/>
      </xdr:nvSpPr>
      <xdr:spPr>
        <a:xfrm>
          <a:off x="9467850" y="132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4B6B4912-83A5-4FC1-BB1C-C80B03400C47}"/>
            </a:ext>
          </a:extLst>
        </xdr:cNvPr>
        <xdr:cNvCxnSpPr/>
      </xdr:nvCxnSpPr>
      <xdr:spPr>
        <a:xfrm>
          <a:off x="9356090" y="1347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7ADDB192-752C-4A11-ABB4-D1564A80832C}"/>
            </a:ext>
          </a:extLst>
        </xdr:cNvPr>
        <xdr:cNvSpPr txBox="1"/>
      </xdr:nvSpPr>
      <xdr:spPr>
        <a:xfrm>
          <a:off x="9467850" y="14408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E6249BF6-A338-4990-B0CD-1F23D9CFC729}"/>
            </a:ext>
          </a:extLst>
        </xdr:cNvPr>
        <xdr:cNvSpPr/>
      </xdr:nvSpPr>
      <xdr:spPr>
        <a:xfrm>
          <a:off x="9394190" y="1455506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C9FE3110-579E-472B-9DF9-60640D1F4D38}"/>
            </a:ext>
          </a:extLst>
        </xdr:cNvPr>
        <xdr:cNvSpPr/>
      </xdr:nvSpPr>
      <xdr:spPr>
        <a:xfrm>
          <a:off x="8632190" y="1453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0E0FAA8A-9D1E-46C7-8AD0-9A5B50294A20}"/>
            </a:ext>
          </a:extLst>
        </xdr:cNvPr>
        <xdr:cNvSpPr/>
      </xdr:nvSpPr>
      <xdr:spPr>
        <a:xfrm>
          <a:off x="7846060" y="14526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B44636C3-6D35-41E8-80F5-4517BFF65223}"/>
            </a:ext>
          </a:extLst>
        </xdr:cNvPr>
        <xdr:cNvSpPr/>
      </xdr:nvSpPr>
      <xdr:spPr>
        <a:xfrm>
          <a:off x="7029450" y="145184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5D4A5C55-EF62-4AC7-AEF8-78156B30678C}"/>
            </a:ext>
          </a:extLst>
        </xdr:cNvPr>
        <xdr:cNvSpPr/>
      </xdr:nvSpPr>
      <xdr:spPr>
        <a:xfrm>
          <a:off x="6231890" y="1452267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0107CD8-F2C5-4F59-8C0A-C78E998E2732}"/>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E247574B-84AF-44D9-A5D3-B388B72D14B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235CEC2-4102-4482-A1BE-798E29E8F60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15B6B40-00DA-4882-94D4-D64E74F458AA}"/>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3B71E7B-5DE9-4997-891D-7E61530A22E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116687</xdr:rowOff>
    </xdr:from>
    <xdr:to>
      <xdr:col>55</xdr:col>
      <xdr:colOff>50800</xdr:colOff>
      <xdr:row>86</xdr:row>
      <xdr:rowOff>46837</xdr:rowOff>
    </xdr:to>
    <xdr:sp macro="" textlink="">
      <xdr:nvSpPr>
        <xdr:cNvPr id="352" name="楕円 351">
          <a:extLst>
            <a:ext uri="{FF2B5EF4-FFF2-40B4-BE49-F238E27FC236}">
              <a16:creationId xmlns:a16="http://schemas.microsoft.com/office/drawing/2014/main" id="{BF45DCA5-9520-4EA5-AE35-BA578E04DC3B}"/>
            </a:ext>
          </a:extLst>
        </xdr:cNvPr>
        <xdr:cNvSpPr/>
      </xdr:nvSpPr>
      <xdr:spPr>
        <a:xfrm>
          <a:off x="9394190" y="1468993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31614</xdr:rowOff>
    </xdr:from>
    <xdr:ext cx="469744" cy="259045"/>
    <xdr:sp macro="" textlink="">
      <xdr:nvSpPr>
        <xdr:cNvPr id="353" name="【公営住宅】&#10;一人当たり面積該当値テキスト">
          <a:extLst>
            <a:ext uri="{FF2B5EF4-FFF2-40B4-BE49-F238E27FC236}">
              <a16:creationId xmlns:a16="http://schemas.microsoft.com/office/drawing/2014/main" id="{8922C1A9-D4C8-40D9-99E2-45828EDDBEAB}"/>
            </a:ext>
          </a:extLst>
        </xdr:cNvPr>
        <xdr:cNvSpPr txBox="1"/>
      </xdr:nvSpPr>
      <xdr:spPr>
        <a:xfrm>
          <a:off x="9467850" y="1460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117145</xdr:rowOff>
    </xdr:from>
    <xdr:to>
      <xdr:col>50</xdr:col>
      <xdr:colOff>165100</xdr:colOff>
      <xdr:row>86</xdr:row>
      <xdr:rowOff>47295</xdr:rowOff>
    </xdr:to>
    <xdr:sp macro="" textlink="">
      <xdr:nvSpPr>
        <xdr:cNvPr id="354" name="楕円 353">
          <a:extLst>
            <a:ext uri="{FF2B5EF4-FFF2-40B4-BE49-F238E27FC236}">
              <a16:creationId xmlns:a16="http://schemas.microsoft.com/office/drawing/2014/main" id="{AC199A03-EE59-4E60-AED8-0A7B2E7118FA}"/>
            </a:ext>
          </a:extLst>
        </xdr:cNvPr>
        <xdr:cNvSpPr/>
      </xdr:nvSpPr>
      <xdr:spPr>
        <a:xfrm>
          <a:off x="8632190" y="146903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167487</xdr:rowOff>
    </xdr:from>
    <xdr:to>
      <xdr:col>55</xdr:col>
      <xdr:colOff>0</xdr:colOff>
      <xdr:row>85</xdr:row>
      <xdr:rowOff>167945</xdr:rowOff>
    </xdr:to>
    <xdr:cxnSp macro="">
      <xdr:nvCxnSpPr>
        <xdr:cNvPr id="355" name="直線コネクタ 354">
          <a:extLst>
            <a:ext uri="{FF2B5EF4-FFF2-40B4-BE49-F238E27FC236}">
              <a16:creationId xmlns:a16="http://schemas.microsoft.com/office/drawing/2014/main" id="{AECC1549-7BD7-4843-9F6F-D8BE8D4D6C2F}"/>
            </a:ext>
          </a:extLst>
        </xdr:cNvPr>
        <xdr:cNvCxnSpPr/>
      </xdr:nvCxnSpPr>
      <xdr:spPr>
        <a:xfrm flipV="1">
          <a:off x="8686800" y="14744547"/>
          <a:ext cx="7429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118974</xdr:rowOff>
    </xdr:from>
    <xdr:to>
      <xdr:col>46</xdr:col>
      <xdr:colOff>38100</xdr:colOff>
      <xdr:row>86</xdr:row>
      <xdr:rowOff>49124</xdr:rowOff>
    </xdr:to>
    <xdr:sp macro="" textlink="">
      <xdr:nvSpPr>
        <xdr:cNvPr id="356" name="楕円 355">
          <a:extLst>
            <a:ext uri="{FF2B5EF4-FFF2-40B4-BE49-F238E27FC236}">
              <a16:creationId xmlns:a16="http://schemas.microsoft.com/office/drawing/2014/main" id="{2CC5DC90-7B78-4F4D-B479-91B3740A3033}"/>
            </a:ext>
          </a:extLst>
        </xdr:cNvPr>
        <xdr:cNvSpPr/>
      </xdr:nvSpPr>
      <xdr:spPr>
        <a:xfrm>
          <a:off x="7846060" y="146941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167945</xdr:rowOff>
    </xdr:from>
    <xdr:to>
      <xdr:col>50</xdr:col>
      <xdr:colOff>114300</xdr:colOff>
      <xdr:row>85</xdr:row>
      <xdr:rowOff>169774</xdr:rowOff>
    </xdr:to>
    <xdr:cxnSp macro="">
      <xdr:nvCxnSpPr>
        <xdr:cNvPr id="357" name="直線コネクタ 356">
          <a:extLst>
            <a:ext uri="{FF2B5EF4-FFF2-40B4-BE49-F238E27FC236}">
              <a16:creationId xmlns:a16="http://schemas.microsoft.com/office/drawing/2014/main" id="{FBF8ADEA-CAA8-4BC8-8F0F-EE23BAC33E3E}"/>
            </a:ext>
          </a:extLst>
        </xdr:cNvPr>
        <xdr:cNvCxnSpPr/>
      </xdr:nvCxnSpPr>
      <xdr:spPr>
        <a:xfrm flipV="1">
          <a:off x="7889240" y="14745005"/>
          <a:ext cx="79756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117145</xdr:rowOff>
    </xdr:from>
    <xdr:to>
      <xdr:col>41</xdr:col>
      <xdr:colOff>101600</xdr:colOff>
      <xdr:row>86</xdr:row>
      <xdr:rowOff>47295</xdr:rowOff>
    </xdr:to>
    <xdr:sp macro="" textlink="">
      <xdr:nvSpPr>
        <xdr:cNvPr id="358" name="楕円 357">
          <a:extLst>
            <a:ext uri="{FF2B5EF4-FFF2-40B4-BE49-F238E27FC236}">
              <a16:creationId xmlns:a16="http://schemas.microsoft.com/office/drawing/2014/main" id="{4B0E0167-DB8A-4724-86AD-B71E63DA9470}"/>
            </a:ext>
          </a:extLst>
        </xdr:cNvPr>
        <xdr:cNvSpPr/>
      </xdr:nvSpPr>
      <xdr:spPr>
        <a:xfrm>
          <a:off x="7029450" y="146903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167945</xdr:rowOff>
    </xdr:from>
    <xdr:to>
      <xdr:col>45</xdr:col>
      <xdr:colOff>177800</xdr:colOff>
      <xdr:row>85</xdr:row>
      <xdr:rowOff>169774</xdr:rowOff>
    </xdr:to>
    <xdr:cxnSp macro="">
      <xdr:nvCxnSpPr>
        <xdr:cNvPr id="359" name="直線コネクタ 358">
          <a:extLst>
            <a:ext uri="{FF2B5EF4-FFF2-40B4-BE49-F238E27FC236}">
              <a16:creationId xmlns:a16="http://schemas.microsoft.com/office/drawing/2014/main" id="{AAE42BB8-A7E7-42BF-A3C5-6E916CA36F5A}"/>
            </a:ext>
          </a:extLst>
        </xdr:cNvPr>
        <xdr:cNvCxnSpPr/>
      </xdr:nvCxnSpPr>
      <xdr:spPr>
        <a:xfrm>
          <a:off x="7084060" y="14745005"/>
          <a:ext cx="80518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0" name="楕円 359">
          <a:extLst>
            <a:ext uri="{FF2B5EF4-FFF2-40B4-BE49-F238E27FC236}">
              <a16:creationId xmlns:a16="http://schemas.microsoft.com/office/drawing/2014/main" id="{D8472147-58AD-4D6A-AA70-59AA4E036EE9}"/>
            </a:ext>
          </a:extLst>
        </xdr:cNvPr>
        <xdr:cNvSpPr/>
      </xdr:nvSpPr>
      <xdr:spPr>
        <a:xfrm>
          <a:off x="6231890" y="146908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167945</xdr:rowOff>
    </xdr:from>
    <xdr:to>
      <xdr:col>41</xdr:col>
      <xdr:colOff>50800</xdr:colOff>
      <xdr:row>85</xdr:row>
      <xdr:rowOff>168402</xdr:rowOff>
    </xdr:to>
    <xdr:cxnSp macro="">
      <xdr:nvCxnSpPr>
        <xdr:cNvPr id="361" name="直線コネクタ 360">
          <a:extLst>
            <a:ext uri="{FF2B5EF4-FFF2-40B4-BE49-F238E27FC236}">
              <a16:creationId xmlns:a16="http://schemas.microsoft.com/office/drawing/2014/main" id="{9080F5C7-3949-4A05-882E-9AAAF45957F1}"/>
            </a:ext>
          </a:extLst>
        </xdr:cNvPr>
        <xdr:cNvCxnSpPr/>
      </xdr:nvCxnSpPr>
      <xdr:spPr>
        <a:xfrm flipV="1">
          <a:off x="6286500" y="14745005"/>
          <a:ext cx="79756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F3321B54-4B3E-4020-9E91-510645FB6943}"/>
            </a:ext>
          </a:extLst>
        </xdr:cNvPr>
        <xdr:cNvSpPr txBox="1"/>
      </xdr:nvSpPr>
      <xdr:spPr>
        <a:xfrm>
          <a:off x="8454467" y="143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61FD68D0-961E-43A0-A971-BAD6135CF743}"/>
            </a:ext>
          </a:extLst>
        </xdr:cNvPr>
        <xdr:cNvSpPr txBox="1"/>
      </xdr:nvSpPr>
      <xdr:spPr>
        <a:xfrm>
          <a:off x="7673417" y="142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6CAB5BD5-3E0A-4600-BC5A-988BD929EFD9}"/>
            </a:ext>
          </a:extLst>
        </xdr:cNvPr>
        <xdr:cNvSpPr txBox="1"/>
      </xdr:nvSpPr>
      <xdr:spPr>
        <a:xfrm>
          <a:off x="6866332" y="142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C3BCF7B7-0193-433F-A487-DD2C3E99532B}"/>
            </a:ext>
          </a:extLst>
        </xdr:cNvPr>
        <xdr:cNvSpPr txBox="1"/>
      </xdr:nvSpPr>
      <xdr:spPr>
        <a:xfrm>
          <a:off x="6068772" y="1429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38422</xdr:rowOff>
    </xdr:from>
    <xdr:ext cx="469744" cy="259045"/>
    <xdr:sp macro="" textlink="">
      <xdr:nvSpPr>
        <xdr:cNvPr id="366" name="n_1mainValue【公営住宅】&#10;一人当たり面積">
          <a:extLst>
            <a:ext uri="{FF2B5EF4-FFF2-40B4-BE49-F238E27FC236}">
              <a16:creationId xmlns:a16="http://schemas.microsoft.com/office/drawing/2014/main" id="{D5E195CB-09F3-44EB-82C7-BE3888A7CC97}"/>
            </a:ext>
          </a:extLst>
        </xdr:cNvPr>
        <xdr:cNvSpPr txBox="1"/>
      </xdr:nvSpPr>
      <xdr:spPr>
        <a:xfrm>
          <a:off x="8454467" y="147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40251</xdr:rowOff>
    </xdr:from>
    <xdr:ext cx="469744" cy="259045"/>
    <xdr:sp macro="" textlink="">
      <xdr:nvSpPr>
        <xdr:cNvPr id="367" name="n_2mainValue【公営住宅】&#10;一人当たり面積">
          <a:extLst>
            <a:ext uri="{FF2B5EF4-FFF2-40B4-BE49-F238E27FC236}">
              <a16:creationId xmlns:a16="http://schemas.microsoft.com/office/drawing/2014/main" id="{CCE7AA08-02D6-4F56-BA11-923288046A9B}"/>
            </a:ext>
          </a:extLst>
        </xdr:cNvPr>
        <xdr:cNvSpPr txBox="1"/>
      </xdr:nvSpPr>
      <xdr:spPr>
        <a:xfrm>
          <a:off x="7673417" y="147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38422</xdr:rowOff>
    </xdr:from>
    <xdr:ext cx="469744" cy="259045"/>
    <xdr:sp macro="" textlink="">
      <xdr:nvSpPr>
        <xdr:cNvPr id="368" name="n_3mainValue【公営住宅】&#10;一人当たり面積">
          <a:extLst>
            <a:ext uri="{FF2B5EF4-FFF2-40B4-BE49-F238E27FC236}">
              <a16:creationId xmlns:a16="http://schemas.microsoft.com/office/drawing/2014/main" id="{D0A24EFA-4D5E-4BD2-9323-7048CEA236D8}"/>
            </a:ext>
          </a:extLst>
        </xdr:cNvPr>
        <xdr:cNvSpPr txBox="1"/>
      </xdr:nvSpPr>
      <xdr:spPr>
        <a:xfrm>
          <a:off x="6866332" y="147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69" name="n_4mainValue【公営住宅】&#10;一人当たり面積">
          <a:extLst>
            <a:ext uri="{FF2B5EF4-FFF2-40B4-BE49-F238E27FC236}">
              <a16:creationId xmlns:a16="http://schemas.microsoft.com/office/drawing/2014/main" id="{3B297641-8DC7-4B77-82FA-9F995362E143}"/>
            </a:ext>
          </a:extLst>
        </xdr:cNvPr>
        <xdr:cNvSpPr txBox="1"/>
      </xdr:nvSpPr>
      <xdr:spPr>
        <a:xfrm>
          <a:off x="6068772"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1BD84C6E-BE52-4C2B-BB60-B05A3F446599}"/>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99E7AD5A-D11F-43D8-9874-150B7CED6A6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75ADC1F0-FE3A-4BC7-99F8-9A4FB4F76096}"/>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2B0683C0-7B16-43A8-9B24-E530C8F7FCA6}"/>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95734477-C731-45DB-A528-6955F7AADBD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34571547-4C3A-4085-A404-6F6A1EFDA941}"/>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F16EDAF8-55B4-4BDB-BF7A-ECC69BE39798}"/>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C7456FE1-BBE2-4EFE-8619-5351C236CB2F}"/>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9F0E087C-3C6F-42ED-9FA4-1DB8FC5A893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D693F258-E39A-4401-92F7-C16F377AAD1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D49D189B-E9A3-4250-BA38-76BF4829715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F2838C0E-BE00-4D9C-ABB8-1692F8D4A0A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AE83F604-4F7B-42A9-B273-3B785FDA862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5FE19CA4-57E8-4116-AE6D-FEF3F163BB2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349E1A03-79B3-476A-8561-FE683F3EE59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C5E25AF-8BD2-439D-A023-209F2F9201C7}"/>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AD0F8832-84CF-4DBD-B0D9-2E866F46F190}"/>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F4E11632-C25D-43D9-B22A-BFB3378F6F37}"/>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CD30BD19-B030-45D7-A2B6-BBD43722AD7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83E1C942-963C-44D0-864D-D5F4E7F76BE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3A0B7A39-45FB-4F2B-A335-550A8D0C41A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A3EF4B53-CD95-4997-AD61-E344D1D93D2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C332AF7D-A8BE-43F3-93DC-2D00A366CFA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C82681AA-A0EB-4056-A70E-F7EF646A11B4}"/>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644F5B00-11FC-41A3-925C-333D029B700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A071A371-D992-4195-885F-40D357FDD2A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097630AB-5744-471A-A483-F96F4382250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943303A2-46D1-4E55-BBA8-B363FF155831}"/>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a:extLst>
            <a:ext uri="{FF2B5EF4-FFF2-40B4-BE49-F238E27FC236}">
              <a16:creationId xmlns:a16="http://schemas.microsoft.com/office/drawing/2014/main" id="{96BCE9F3-6493-443B-849B-140E34673496}"/>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DC10D3A4-8047-4984-A38C-D9414E9A8F8F}"/>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96CAA35D-F5D4-4F71-A314-205FD6596071}"/>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B429D782-C6B6-4DE5-A09C-BC481E3006A5}"/>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691E22FA-3B46-4ADD-9CD7-F6BE47F10E43}"/>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C904CA25-691E-41C6-9F62-52711D3EDDC4}"/>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79FDC1D6-5475-4BB7-88AD-1A6C331B9B39}"/>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389D9D08-D9EE-42F4-B19C-A6DDC629E8A7}"/>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007AB4C3-E45B-429E-B80B-658A4615A6B8}"/>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078A20BE-BE08-47AF-8499-152D2B70ADA6}"/>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a:extLst>
            <a:ext uri="{FF2B5EF4-FFF2-40B4-BE49-F238E27FC236}">
              <a16:creationId xmlns:a16="http://schemas.microsoft.com/office/drawing/2014/main" id="{3A152D0A-185E-41C1-B0F3-B29B0857BBBA}"/>
            </a:ext>
          </a:extLst>
        </xdr:cNvPr>
        <xdr:cNvCxnSpPr/>
      </xdr:nvCxnSpPr>
      <xdr:spPr>
        <a:xfrm flipV="1">
          <a:off x="14703424" y="5991987"/>
          <a:ext cx="0" cy="122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7EED47AD-1B61-42A6-B49B-BFE74FB328E5}"/>
            </a:ext>
          </a:extLst>
        </xdr:cNvPr>
        <xdr:cNvSpPr txBox="1"/>
      </xdr:nvSpPr>
      <xdr:spPr>
        <a:xfrm>
          <a:off x="14742160" y="72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a:extLst>
            <a:ext uri="{FF2B5EF4-FFF2-40B4-BE49-F238E27FC236}">
              <a16:creationId xmlns:a16="http://schemas.microsoft.com/office/drawing/2014/main" id="{3450E812-8501-4592-BB22-0D914D8D8590}"/>
            </a:ext>
          </a:extLst>
        </xdr:cNvPr>
        <xdr:cNvCxnSpPr/>
      </xdr:nvCxnSpPr>
      <xdr:spPr>
        <a:xfrm>
          <a:off x="14611350" y="7218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853A5ED4-2B9D-4C03-849C-E4ACC7CBDF82}"/>
            </a:ext>
          </a:extLst>
        </xdr:cNvPr>
        <xdr:cNvSpPr txBox="1"/>
      </xdr:nvSpPr>
      <xdr:spPr>
        <a:xfrm>
          <a:off x="14742160"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a:extLst>
            <a:ext uri="{FF2B5EF4-FFF2-40B4-BE49-F238E27FC236}">
              <a16:creationId xmlns:a16="http://schemas.microsoft.com/office/drawing/2014/main" id="{A8B7C6AB-673D-4C7B-ACFD-0A349D3CA949}"/>
            </a:ext>
          </a:extLst>
        </xdr:cNvPr>
        <xdr:cNvCxnSpPr/>
      </xdr:nvCxnSpPr>
      <xdr:spPr>
        <a:xfrm>
          <a:off x="14611350" y="5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22BF122B-FE40-4D8C-AD73-3962346D0796}"/>
            </a:ext>
          </a:extLst>
        </xdr:cNvPr>
        <xdr:cNvSpPr txBox="1"/>
      </xdr:nvSpPr>
      <xdr:spPr>
        <a:xfrm>
          <a:off x="14742160" y="654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a:extLst>
            <a:ext uri="{FF2B5EF4-FFF2-40B4-BE49-F238E27FC236}">
              <a16:creationId xmlns:a16="http://schemas.microsoft.com/office/drawing/2014/main" id="{9DAF280D-C65D-4508-B141-B9D146768A9B}"/>
            </a:ext>
          </a:extLst>
        </xdr:cNvPr>
        <xdr:cNvSpPr/>
      </xdr:nvSpPr>
      <xdr:spPr>
        <a:xfrm>
          <a:off x="14649450" y="65740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a:extLst>
            <a:ext uri="{FF2B5EF4-FFF2-40B4-BE49-F238E27FC236}">
              <a16:creationId xmlns:a16="http://schemas.microsoft.com/office/drawing/2014/main" id="{28CA34CF-52D3-4192-ADD1-48F2E10BC08E}"/>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a:extLst>
            <a:ext uri="{FF2B5EF4-FFF2-40B4-BE49-F238E27FC236}">
              <a16:creationId xmlns:a16="http://schemas.microsoft.com/office/drawing/2014/main" id="{DA5C4390-8A14-4CA0-94EF-727C699AE262}"/>
            </a:ext>
          </a:extLst>
        </xdr:cNvPr>
        <xdr:cNvSpPr/>
      </xdr:nvSpPr>
      <xdr:spPr>
        <a:xfrm>
          <a:off x="13089890" y="66231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a:extLst>
            <a:ext uri="{FF2B5EF4-FFF2-40B4-BE49-F238E27FC236}">
              <a16:creationId xmlns:a16="http://schemas.microsoft.com/office/drawing/2014/main" id="{2EFCD416-B088-4861-93C3-4B238A4B42CD}"/>
            </a:ext>
          </a:extLst>
        </xdr:cNvPr>
        <xdr:cNvSpPr/>
      </xdr:nvSpPr>
      <xdr:spPr>
        <a:xfrm>
          <a:off x="12303760" y="6655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a:extLst>
            <a:ext uri="{FF2B5EF4-FFF2-40B4-BE49-F238E27FC236}">
              <a16:creationId xmlns:a16="http://schemas.microsoft.com/office/drawing/2014/main" id="{39A6A38F-56D0-4FA6-813A-F993C17E23CD}"/>
            </a:ext>
          </a:extLst>
        </xdr:cNvPr>
        <xdr:cNvSpPr/>
      </xdr:nvSpPr>
      <xdr:spPr>
        <a:xfrm>
          <a:off x="11487150" y="6674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73AB144-EA8C-4FBD-B7C9-B76FAE8AF510}"/>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FF431BE8-DE81-4360-A120-7336CC303A4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1EFA7FB8-EA5F-4609-A279-ECD17E13AEE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2E08E75-DF9C-46E3-90F4-FFB32B1830A1}"/>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48B64487-ABB0-46E6-B22C-0CBD05B745E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23114</xdr:rowOff>
    </xdr:from>
    <xdr:to>
      <xdr:col>85</xdr:col>
      <xdr:colOff>177800</xdr:colOff>
      <xdr:row>38</xdr:row>
      <xdr:rowOff>124714</xdr:rowOff>
    </xdr:to>
    <xdr:sp macro="" textlink="">
      <xdr:nvSpPr>
        <xdr:cNvPr id="424" name="楕円 423">
          <a:extLst>
            <a:ext uri="{FF2B5EF4-FFF2-40B4-BE49-F238E27FC236}">
              <a16:creationId xmlns:a16="http://schemas.microsoft.com/office/drawing/2014/main" id="{E9E6FB10-60B4-48A7-A5F4-1E681F087787}"/>
            </a:ext>
          </a:extLst>
        </xdr:cNvPr>
        <xdr:cNvSpPr/>
      </xdr:nvSpPr>
      <xdr:spPr>
        <a:xfrm>
          <a:off x="14649450" y="653440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45991</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AA6DA680-106F-4125-B766-B06BA2E4C057}"/>
            </a:ext>
          </a:extLst>
        </xdr:cNvPr>
        <xdr:cNvSpPr txBox="1"/>
      </xdr:nvSpPr>
      <xdr:spPr>
        <a:xfrm>
          <a:off x="14742160" y="639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73406</xdr:rowOff>
    </xdr:from>
    <xdr:to>
      <xdr:col>81</xdr:col>
      <xdr:colOff>101600</xdr:colOff>
      <xdr:row>39</xdr:row>
      <xdr:rowOff>3556</xdr:rowOff>
    </xdr:to>
    <xdr:sp macro="" textlink="">
      <xdr:nvSpPr>
        <xdr:cNvPr id="426" name="楕円 425">
          <a:extLst>
            <a:ext uri="{FF2B5EF4-FFF2-40B4-BE49-F238E27FC236}">
              <a16:creationId xmlns:a16="http://schemas.microsoft.com/office/drawing/2014/main" id="{8AC5E702-92CE-4275-AF25-69B62847324F}"/>
            </a:ext>
          </a:extLst>
        </xdr:cNvPr>
        <xdr:cNvSpPr/>
      </xdr:nvSpPr>
      <xdr:spPr>
        <a:xfrm>
          <a:off x="13887450" y="65885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73914</xdr:rowOff>
    </xdr:from>
    <xdr:to>
      <xdr:col>85</xdr:col>
      <xdr:colOff>127000</xdr:colOff>
      <xdr:row>38</xdr:row>
      <xdr:rowOff>124206</xdr:rowOff>
    </xdr:to>
    <xdr:cxnSp macro="">
      <xdr:nvCxnSpPr>
        <xdr:cNvPr id="427" name="直線コネクタ 426">
          <a:extLst>
            <a:ext uri="{FF2B5EF4-FFF2-40B4-BE49-F238E27FC236}">
              <a16:creationId xmlns:a16="http://schemas.microsoft.com/office/drawing/2014/main" id="{537AC436-2FE3-469F-B623-771054859D56}"/>
            </a:ext>
          </a:extLst>
        </xdr:cNvPr>
        <xdr:cNvCxnSpPr/>
      </xdr:nvCxnSpPr>
      <xdr:spPr>
        <a:xfrm flipV="1">
          <a:off x="13942060" y="6589014"/>
          <a:ext cx="762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xdr:rowOff>
    </xdr:from>
    <xdr:to>
      <xdr:col>76</xdr:col>
      <xdr:colOff>165100</xdr:colOff>
      <xdr:row>38</xdr:row>
      <xdr:rowOff>101854</xdr:rowOff>
    </xdr:to>
    <xdr:sp macro="" textlink="">
      <xdr:nvSpPr>
        <xdr:cNvPr id="428" name="楕円 427">
          <a:extLst>
            <a:ext uri="{FF2B5EF4-FFF2-40B4-BE49-F238E27FC236}">
              <a16:creationId xmlns:a16="http://schemas.microsoft.com/office/drawing/2014/main" id="{3C547581-884C-4B5D-82BE-9E8D8D66147D}"/>
            </a:ext>
          </a:extLst>
        </xdr:cNvPr>
        <xdr:cNvSpPr/>
      </xdr:nvSpPr>
      <xdr:spPr>
        <a:xfrm>
          <a:off x="13089890" y="651535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51054</xdr:rowOff>
    </xdr:from>
    <xdr:to>
      <xdr:col>81</xdr:col>
      <xdr:colOff>50800</xdr:colOff>
      <xdr:row>38</xdr:row>
      <xdr:rowOff>124206</xdr:rowOff>
    </xdr:to>
    <xdr:cxnSp macro="">
      <xdr:nvCxnSpPr>
        <xdr:cNvPr id="429" name="直線コネクタ 428">
          <a:extLst>
            <a:ext uri="{FF2B5EF4-FFF2-40B4-BE49-F238E27FC236}">
              <a16:creationId xmlns:a16="http://schemas.microsoft.com/office/drawing/2014/main" id="{C94AA082-CFF8-405C-ACBA-46B919393845}"/>
            </a:ext>
          </a:extLst>
        </xdr:cNvPr>
        <xdr:cNvCxnSpPr/>
      </xdr:nvCxnSpPr>
      <xdr:spPr>
        <a:xfrm>
          <a:off x="13144500" y="6569964"/>
          <a:ext cx="79756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148844</xdr:rowOff>
    </xdr:from>
    <xdr:to>
      <xdr:col>72</xdr:col>
      <xdr:colOff>38100</xdr:colOff>
      <xdr:row>38</xdr:row>
      <xdr:rowOff>78994</xdr:rowOff>
    </xdr:to>
    <xdr:sp macro="" textlink="">
      <xdr:nvSpPr>
        <xdr:cNvPr id="430" name="楕円 429">
          <a:extLst>
            <a:ext uri="{FF2B5EF4-FFF2-40B4-BE49-F238E27FC236}">
              <a16:creationId xmlns:a16="http://schemas.microsoft.com/office/drawing/2014/main" id="{4E19FC9E-13F1-4962-9886-F6E9362D62C1}"/>
            </a:ext>
          </a:extLst>
        </xdr:cNvPr>
        <xdr:cNvSpPr/>
      </xdr:nvSpPr>
      <xdr:spPr>
        <a:xfrm>
          <a:off x="12303760" y="64924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28194</xdr:rowOff>
    </xdr:from>
    <xdr:to>
      <xdr:col>76</xdr:col>
      <xdr:colOff>114300</xdr:colOff>
      <xdr:row>38</xdr:row>
      <xdr:rowOff>51054</xdr:rowOff>
    </xdr:to>
    <xdr:cxnSp macro="">
      <xdr:nvCxnSpPr>
        <xdr:cNvPr id="431" name="直線コネクタ 430">
          <a:extLst>
            <a:ext uri="{FF2B5EF4-FFF2-40B4-BE49-F238E27FC236}">
              <a16:creationId xmlns:a16="http://schemas.microsoft.com/office/drawing/2014/main" id="{F287B476-4D42-4E10-9E3B-6A566CA15299}"/>
            </a:ext>
          </a:extLst>
        </xdr:cNvPr>
        <xdr:cNvCxnSpPr/>
      </xdr:nvCxnSpPr>
      <xdr:spPr>
        <a:xfrm>
          <a:off x="12346940" y="6541389"/>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432" name="楕円 431">
          <a:extLst>
            <a:ext uri="{FF2B5EF4-FFF2-40B4-BE49-F238E27FC236}">
              <a16:creationId xmlns:a16="http://schemas.microsoft.com/office/drawing/2014/main" id="{DBFD8372-84F1-4D24-A53E-3BC7325D60C7}"/>
            </a:ext>
          </a:extLst>
        </xdr:cNvPr>
        <xdr:cNvSpPr/>
      </xdr:nvSpPr>
      <xdr:spPr>
        <a:xfrm>
          <a:off x="11487150" y="64414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38</xdr:row>
      <xdr:rowOff>28194</xdr:rowOff>
    </xdr:to>
    <xdr:cxnSp macro="">
      <xdr:nvCxnSpPr>
        <xdr:cNvPr id="433" name="直線コネクタ 432">
          <a:extLst>
            <a:ext uri="{FF2B5EF4-FFF2-40B4-BE49-F238E27FC236}">
              <a16:creationId xmlns:a16="http://schemas.microsoft.com/office/drawing/2014/main" id="{829CD001-7D1D-4130-8C42-992E974B453B}"/>
            </a:ext>
          </a:extLst>
        </xdr:cNvPr>
        <xdr:cNvCxnSpPr/>
      </xdr:nvCxnSpPr>
      <xdr:spPr>
        <a:xfrm>
          <a:off x="11541760" y="6486525"/>
          <a:ext cx="80518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4B4D1E4A-0505-48C9-AB39-875DA84C9E05}"/>
            </a:ext>
          </a:extLst>
        </xdr:cNvPr>
        <xdr:cNvSpPr txBox="1"/>
      </xdr:nvSpPr>
      <xdr:spPr>
        <a:xfrm>
          <a:off x="13738234" y="669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9BCEB6FA-CCA3-4E5C-86D0-25A299B61562}"/>
            </a:ext>
          </a:extLst>
        </xdr:cNvPr>
        <xdr:cNvSpPr txBox="1"/>
      </xdr:nvSpPr>
      <xdr:spPr>
        <a:xfrm>
          <a:off x="12957184" y="671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16A86F7-8D6F-4677-A405-318092251975}"/>
            </a:ext>
          </a:extLst>
        </xdr:cNvPr>
        <xdr:cNvSpPr txBox="1"/>
      </xdr:nvSpPr>
      <xdr:spPr>
        <a:xfrm>
          <a:off x="12171054" y="674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4AA333BA-1690-4C4D-A849-865E26F87D4A}"/>
            </a:ext>
          </a:extLst>
        </xdr:cNvPr>
        <xdr:cNvSpPr txBox="1"/>
      </xdr:nvSpPr>
      <xdr:spPr>
        <a:xfrm>
          <a:off x="113544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20083</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F9A9B119-1EEF-467F-AFB0-24C0BD0A2885}"/>
            </a:ext>
          </a:extLst>
        </xdr:cNvPr>
        <xdr:cNvSpPr txBox="1"/>
      </xdr:nvSpPr>
      <xdr:spPr>
        <a:xfrm>
          <a:off x="13738234" y="6359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118381</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933F4237-6D01-4456-9952-1543D2A10FB7}"/>
            </a:ext>
          </a:extLst>
        </xdr:cNvPr>
        <xdr:cNvSpPr txBox="1"/>
      </xdr:nvSpPr>
      <xdr:spPr>
        <a:xfrm>
          <a:off x="1295718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95521</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D30FE1B6-1EB9-4D40-A5FF-8954E3F3375C}"/>
            </a:ext>
          </a:extLst>
        </xdr:cNvPr>
        <xdr:cNvSpPr txBox="1"/>
      </xdr:nvSpPr>
      <xdr:spPr>
        <a:xfrm>
          <a:off x="12171054" y="626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650BE9DA-5ADF-4BA0-87EF-BFCD8F5608F2}"/>
            </a:ext>
          </a:extLst>
        </xdr:cNvPr>
        <xdr:cNvSpPr txBox="1"/>
      </xdr:nvSpPr>
      <xdr:spPr>
        <a:xfrm>
          <a:off x="113544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9BC15A46-E166-472C-8A91-57AD26C7424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FF73EE08-DEC2-4D2F-A2B0-C4524BDAF0C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AEB0F4B-525E-4AA6-BF2B-9496D3820217}"/>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52DE7F18-EF42-48F8-9F44-27E5E589A2B6}"/>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9833D107-AD63-4ECE-9A90-6E7A1EBB507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73009361-F209-449D-BDBC-26DD6A8D73B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81271442-2D03-45E3-BE3B-0E83D831F397}"/>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86DED224-EA7C-4EAE-A158-D96F4A31DD1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B87AE21-D5B7-4F7A-8570-DD57AD17EC7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CAC86E89-D1D4-4FD7-88A9-9CCFFD9F5829}"/>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40FCB7DC-7139-4016-8888-251C83575B84}"/>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a:extLst>
            <a:ext uri="{FF2B5EF4-FFF2-40B4-BE49-F238E27FC236}">
              <a16:creationId xmlns:a16="http://schemas.microsoft.com/office/drawing/2014/main" id="{AE346960-D613-4A71-818B-3789DB18AA6A}"/>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2DEC1B1B-FF6A-4F0B-A0CC-2B7FB94CFA47}"/>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a:extLst>
            <a:ext uri="{FF2B5EF4-FFF2-40B4-BE49-F238E27FC236}">
              <a16:creationId xmlns:a16="http://schemas.microsoft.com/office/drawing/2014/main" id="{922BDFA3-F2D2-4DF1-9DDE-DCC73740DE35}"/>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AABFD08C-BF28-4600-B4CA-27065995E46C}"/>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a:extLst>
            <a:ext uri="{FF2B5EF4-FFF2-40B4-BE49-F238E27FC236}">
              <a16:creationId xmlns:a16="http://schemas.microsoft.com/office/drawing/2014/main" id="{B8AAC76F-4191-42A0-8C43-4F0A762F7599}"/>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63E69208-0552-4C22-A041-5521F2E7CDE3}"/>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a:extLst>
            <a:ext uri="{FF2B5EF4-FFF2-40B4-BE49-F238E27FC236}">
              <a16:creationId xmlns:a16="http://schemas.microsoft.com/office/drawing/2014/main" id="{E06FC430-D1E0-49B1-91AD-4D4DEFF8C9A4}"/>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DBD38437-5210-4EFA-8F7A-72570C89993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ED361582-5A0D-473D-98E7-FCB5120262F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9D36FD8B-3A25-4083-AEEC-4637F9C62CD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a:extLst>
            <a:ext uri="{FF2B5EF4-FFF2-40B4-BE49-F238E27FC236}">
              <a16:creationId xmlns:a16="http://schemas.microsoft.com/office/drawing/2014/main" id="{81981C30-F8B4-47EC-97D0-88E0735DA974}"/>
            </a:ext>
          </a:extLst>
        </xdr:cNvPr>
        <xdr:cNvCxnSpPr/>
      </xdr:nvCxnSpPr>
      <xdr:spPr>
        <a:xfrm flipV="1">
          <a:off x="19947254" y="579843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BFE99680-46D0-4B9C-A54A-8AD3434527BD}"/>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a:extLst>
            <a:ext uri="{FF2B5EF4-FFF2-40B4-BE49-F238E27FC236}">
              <a16:creationId xmlns:a16="http://schemas.microsoft.com/office/drawing/2014/main" id="{E76A2E84-6578-40F1-897D-BA44100F0758}"/>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2DACFB17-37A0-4FD2-A12B-FA03050549F7}"/>
            </a:ext>
          </a:extLst>
        </xdr:cNvPr>
        <xdr:cNvSpPr txBox="1"/>
      </xdr:nvSpPr>
      <xdr:spPr>
        <a:xfrm>
          <a:off x="1998599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a:extLst>
            <a:ext uri="{FF2B5EF4-FFF2-40B4-BE49-F238E27FC236}">
              <a16:creationId xmlns:a16="http://schemas.microsoft.com/office/drawing/2014/main" id="{F6CD3006-EABB-4876-A6B6-65021971AF84}"/>
            </a:ext>
          </a:extLst>
        </xdr:cNvPr>
        <xdr:cNvCxnSpPr/>
      </xdr:nvCxnSpPr>
      <xdr:spPr>
        <a:xfrm>
          <a:off x="19885660" y="5798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576A38E9-EE25-4DB3-8CF0-E24D920C9D94}"/>
            </a:ext>
          </a:extLst>
        </xdr:cNvPr>
        <xdr:cNvSpPr txBox="1"/>
      </xdr:nvSpPr>
      <xdr:spPr>
        <a:xfrm>
          <a:off x="19985990" y="668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a:extLst>
            <a:ext uri="{FF2B5EF4-FFF2-40B4-BE49-F238E27FC236}">
              <a16:creationId xmlns:a16="http://schemas.microsoft.com/office/drawing/2014/main" id="{DD8DA238-8F8B-4012-817C-5D5610AB7475}"/>
            </a:ext>
          </a:extLst>
        </xdr:cNvPr>
        <xdr:cNvSpPr/>
      </xdr:nvSpPr>
      <xdr:spPr>
        <a:xfrm>
          <a:off x="19904710" y="68266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a:extLst>
            <a:ext uri="{FF2B5EF4-FFF2-40B4-BE49-F238E27FC236}">
              <a16:creationId xmlns:a16="http://schemas.microsoft.com/office/drawing/2014/main" id="{DCC4558A-A592-4D3E-AF4B-FDCEEB157C9F}"/>
            </a:ext>
          </a:extLst>
        </xdr:cNvPr>
        <xdr:cNvSpPr/>
      </xdr:nvSpPr>
      <xdr:spPr>
        <a:xfrm>
          <a:off x="191617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a:extLst>
            <a:ext uri="{FF2B5EF4-FFF2-40B4-BE49-F238E27FC236}">
              <a16:creationId xmlns:a16="http://schemas.microsoft.com/office/drawing/2014/main" id="{53C10CF4-852B-4DA1-9E2E-6E38F611F9F4}"/>
            </a:ext>
          </a:extLst>
        </xdr:cNvPr>
        <xdr:cNvSpPr/>
      </xdr:nvSpPr>
      <xdr:spPr>
        <a:xfrm>
          <a:off x="18345150" y="6831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a:extLst>
            <a:ext uri="{FF2B5EF4-FFF2-40B4-BE49-F238E27FC236}">
              <a16:creationId xmlns:a16="http://schemas.microsoft.com/office/drawing/2014/main" id="{72C9A683-A8A4-4C04-AEFE-1627983E5584}"/>
            </a:ext>
          </a:extLst>
        </xdr:cNvPr>
        <xdr:cNvSpPr/>
      </xdr:nvSpPr>
      <xdr:spPr>
        <a:xfrm>
          <a:off x="17547590" y="68487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a:extLst>
            <a:ext uri="{FF2B5EF4-FFF2-40B4-BE49-F238E27FC236}">
              <a16:creationId xmlns:a16="http://schemas.microsoft.com/office/drawing/2014/main" id="{404A8A76-3A28-4FE5-9EDB-7CDE0B5E1435}"/>
            </a:ext>
          </a:extLst>
        </xdr:cNvPr>
        <xdr:cNvSpPr/>
      </xdr:nvSpPr>
      <xdr:spPr>
        <a:xfrm>
          <a:off x="167614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5F2617E9-0CF7-4C34-99E4-F9E83DB18FE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8711CB6A-16E4-45CE-B6D2-3F95BA8ADF2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A34B91B2-5BF2-4161-937E-1EA123E18466}"/>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AA742140-C835-4701-8E2C-7672C5AECC2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88E529BC-BF65-46EC-9484-5D5AACD7DC2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79" name="楕円 478">
          <a:extLst>
            <a:ext uri="{FF2B5EF4-FFF2-40B4-BE49-F238E27FC236}">
              <a16:creationId xmlns:a16="http://schemas.microsoft.com/office/drawing/2014/main" id="{5ADE5C27-1333-4903-9221-191436876BC4}"/>
            </a:ext>
          </a:extLst>
        </xdr:cNvPr>
        <xdr:cNvSpPr/>
      </xdr:nvSpPr>
      <xdr:spPr>
        <a:xfrm>
          <a:off x="19904710" y="685977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0" name="【認定こども園・幼稚園・保育所】&#10;一人当たり面積該当値テキスト">
          <a:extLst>
            <a:ext uri="{FF2B5EF4-FFF2-40B4-BE49-F238E27FC236}">
              <a16:creationId xmlns:a16="http://schemas.microsoft.com/office/drawing/2014/main" id="{67CEB847-BE7C-4A73-96CB-9AF59F2DD3BA}"/>
            </a:ext>
          </a:extLst>
        </xdr:cNvPr>
        <xdr:cNvSpPr txBox="1"/>
      </xdr:nvSpPr>
      <xdr:spPr>
        <a:xfrm>
          <a:off x="19985990" y="683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81" name="楕円 480">
          <a:extLst>
            <a:ext uri="{FF2B5EF4-FFF2-40B4-BE49-F238E27FC236}">
              <a16:creationId xmlns:a16="http://schemas.microsoft.com/office/drawing/2014/main" id="{4D81807B-D021-4956-ABE7-F8AC9AFA34D1}"/>
            </a:ext>
          </a:extLst>
        </xdr:cNvPr>
        <xdr:cNvSpPr/>
      </xdr:nvSpPr>
      <xdr:spPr>
        <a:xfrm>
          <a:off x="19161760" y="688606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80772</xdr:rowOff>
    </xdr:to>
    <xdr:cxnSp macro="">
      <xdr:nvCxnSpPr>
        <xdr:cNvPr id="482" name="直線コネクタ 481">
          <a:extLst>
            <a:ext uri="{FF2B5EF4-FFF2-40B4-BE49-F238E27FC236}">
              <a16:creationId xmlns:a16="http://schemas.microsoft.com/office/drawing/2014/main" id="{489C960C-0645-47F6-BDF1-436B779DC31A}"/>
            </a:ext>
          </a:extLst>
        </xdr:cNvPr>
        <xdr:cNvCxnSpPr/>
      </xdr:nvCxnSpPr>
      <xdr:spPr>
        <a:xfrm flipV="1">
          <a:off x="19204940" y="6908673"/>
          <a:ext cx="7429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83" name="楕円 482">
          <a:extLst>
            <a:ext uri="{FF2B5EF4-FFF2-40B4-BE49-F238E27FC236}">
              <a16:creationId xmlns:a16="http://schemas.microsoft.com/office/drawing/2014/main" id="{E0464721-C6EE-46DF-8139-830F63C6CBE0}"/>
            </a:ext>
          </a:extLst>
        </xdr:cNvPr>
        <xdr:cNvSpPr/>
      </xdr:nvSpPr>
      <xdr:spPr>
        <a:xfrm>
          <a:off x="18345150" y="68780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80772</xdr:rowOff>
    </xdr:to>
    <xdr:cxnSp macro="">
      <xdr:nvCxnSpPr>
        <xdr:cNvPr id="484" name="直線コネクタ 483">
          <a:extLst>
            <a:ext uri="{FF2B5EF4-FFF2-40B4-BE49-F238E27FC236}">
              <a16:creationId xmlns:a16="http://schemas.microsoft.com/office/drawing/2014/main" id="{2589ECD0-CE0A-4144-9F35-E2BE0B9E0B85}"/>
            </a:ext>
          </a:extLst>
        </xdr:cNvPr>
        <xdr:cNvCxnSpPr/>
      </xdr:nvCxnSpPr>
      <xdr:spPr>
        <a:xfrm>
          <a:off x="18399760" y="6923151"/>
          <a:ext cx="80518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5" name="楕円 484">
          <a:extLst>
            <a:ext uri="{FF2B5EF4-FFF2-40B4-BE49-F238E27FC236}">
              <a16:creationId xmlns:a16="http://schemas.microsoft.com/office/drawing/2014/main" id="{63978B26-43E0-495D-93DA-E14D2BF23616}"/>
            </a:ext>
          </a:extLst>
        </xdr:cNvPr>
        <xdr:cNvSpPr/>
      </xdr:nvSpPr>
      <xdr:spPr>
        <a:xfrm>
          <a:off x="17547590" y="687349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62484</xdr:rowOff>
    </xdr:from>
    <xdr:to>
      <xdr:col>107</xdr:col>
      <xdr:colOff>50800</xdr:colOff>
      <xdr:row>40</xdr:row>
      <xdr:rowOff>67056</xdr:rowOff>
    </xdr:to>
    <xdr:cxnSp macro="">
      <xdr:nvCxnSpPr>
        <xdr:cNvPr id="486" name="直線コネクタ 485">
          <a:extLst>
            <a:ext uri="{FF2B5EF4-FFF2-40B4-BE49-F238E27FC236}">
              <a16:creationId xmlns:a16="http://schemas.microsoft.com/office/drawing/2014/main" id="{C8836DFD-5C6B-43A5-9448-B60CE18204E4}"/>
            </a:ext>
          </a:extLst>
        </xdr:cNvPr>
        <xdr:cNvCxnSpPr/>
      </xdr:nvCxnSpPr>
      <xdr:spPr>
        <a:xfrm>
          <a:off x="17602200" y="6916674"/>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7" name="楕円 486">
          <a:extLst>
            <a:ext uri="{FF2B5EF4-FFF2-40B4-BE49-F238E27FC236}">
              <a16:creationId xmlns:a16="http://schemas.microsoft.com/office/drawing/2014/main" id="{052E545C-BB15-4A26-8949-F2FBF658116B}"/>
            </a:ext>
          </a:extLst>
        </xdr:cNvPr>
        <xdr:cNvSpPr/>
      </xdr:nvSpPr>
      <xdr:spPr>
        <a:xfrm>
          <a:off x="16761460" y="6873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62484</xdr:rowOff>
    </xdr:from>
    <xdr:to>
      <xdr:col>102</xdr:col>
      <xdr:colOff>114300</xdr:colOff>
      <xdr:row>40</xdr:row>
      <xdr:rowOff>62484</xdr:rowOff>
    </xdr:to>
    <xdr:cxnSp macro="">
      <xdr:nvCxnSpPr>
        <xdr:cNvPr id="488" name="直線コネクタ 487">
          <a:extLst>
            <a:ext uri="{FF2B5EF4-FFF2-40B4-BE49-F238E27FC236}">
              <a16:creationId xmlns:a16="http://schemas.microsoft.com/office/drawing/2014/main" id="{A4A34E0C-91F7-4286-BFFF-A613B0BCF08C}"/>
            </a:ext>
          </a:extLst>
        </xdr:cNvPr>
        <xdr:cNvCxnSpPr/>
      </xdr:nvCxnSpPr>
      <xdr:spPr>
        <a:xfrm>
          <a:off x="16804640" y="691667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CB51B80E-1FD6-4315-8AA5-368232EB6DA7}"/>
            </a:ext>
          </a:extLst>
        </xdr:cNvPr>
        <xdr:cNvSpPr txBox="1"/>
      </xdr:nvSpPr>
      <xdr:spPr>
        <a:xfrm>
          <a:off x="18982132"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AF48C86A-0E6E-47DF-B113-B11484E68827}"/>
            </a:ext>
          </a:extLst>
        </xdr:cNvPr>
        <xdr:cNvSpPr txBox="1"/>
      </xdr:nvSpPr>
      <xdr:spPr>
        <a:xfrm>
          <a:off x="18182032"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9A987D3A-A103-46BA-88C3-D90B59F122B0}"/>
            </a:ext>
          </a:extLst>
        </xdr:cNvPr>
        <xdr:cNvSpPr txBox="1"/>
      </xdr:nvSpPr>
      <xdr:spPr>
        <a:xfrm>
          <a:off x="17384472"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1FA46750-6BBC-4026-96D3-8D873D5273E8}"/>
            </a:ext>
          </a:extLst>
        </xdr:cNvPr>
        <xdr:cNvSpPr txBox="1"/>
      </xdr:nvSpPr>
      <xdr:spPr>
        <a:xfrm>
          <a:off x="1658881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7D440001-133F-4E94-9080-9296A84F0A25}"/>
            </a:ext>
          </a:extLst>
        </xdr:cNvPr>
        <xdr:cNvSpPr txBox="1"/>
      </xdr:nvSpPr>
      <xdr:spPr>
        <a:xfrm>
          <a:off x="18982132" y="69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4EC40EA6-49E0-4E7C-AFB1-D181A70702BF}"/>
            </a:ext>
          </a:extLst>
        </xdr:cNvPr>
        <xdr:cNvSpPr txBox="1"/>
      </xdr:nvSpPr>
      <xdr:spPr>
        <a:xfrm>
          <a:off x="18182032" y="696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95" name="n_3mainValue【認定こども園・幼稚園・保育所】&#10;一人当たり面積">
          <a:extLst>
            <a:ext uri="{FF2B5EF4-FFF2-40B4-BE49-F238E27FC236}">
              <a16:creationId xmlns:a16="http://schemas.microsoft.com/office/drawing/2014/main" id="{87FA075F-CE4F-4BC3-8B63-2899ADDEEF94}"/>
            </a:ext>
          </a:extLst>
        </xdr:cNvPr>
        <xdr:cNvSpPr txBox="1"/>
      </xdr:nvSpPr>
      <xdr:spPr>
        <a:xfrm>
          <a:off x="17384472" y="69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4FF14703-2CD0-4AD3-A93D-45307E9902C7}"/>
            </a:ext>
          </a:extLst>
        </xdr:cNvPr>
        <xdr:cNvSpPr txBox="1"/>
      </xdr:nvSpPr>
      <xdr:spPr>
        <a:xfrm>
          <a:off x="16588817" y="69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4E8B2E11-F979-4622-BA50-EF67D22C815E}"/>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08C8D26F-97B1-4DBF-9E20-91DA8C4583B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FBBE52E5-3DA4-4C2B-93AB-542F8F4EA30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231A6C85-F385-4F4C-9630-C05619A836B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FC0DCBEF-ADEC-4E7D-AEB1-EE4D61AC182F}"/>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BFB36328-7E11-4D11-85E6-48C014B361D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A362AA08-2A85-4C6D-87EE-89EA04A4BFDC}"/>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3D6111B6-0C70-40B0-A8F6-D67CA79BB27F}"/>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1A57D52D-D340-45F4-900F-A8F84B274CFD}"/>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22DF5F8D-996E-4B0A-ADEE-C47873E0EAA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D69B42A7-E94C-48CA-B86E-DA5AB2138672}"/>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EB3A592C-FC7B-4D56-AE3E-EC6415403BE4}"/>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4F7AFEEC-974C-4B30-B3EA-C1B3D9D614FA}"/>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EBDB9CB6-ACAA-4AC5-9DC6-D890EEB55C9F}"/>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83DE820B-39C2-4A4C-A28C-7EA7B66FE776}"/>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F04021F1-06F5-4FFF-8004-D5C51D31E0DC}"/>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19006242-1EEA-4B95-8457-DA05D7936594}"/>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8AF9627E-11F3-4E07-A8D3-6C2D36606B97}"/>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a:extLst>
            <a:ext uri="{FF2B5EF4-FFF2-40B4-BE49-F238E27FC236}">
              <a16:creationId xmlns:a16="http://schemas.microsoft.com/office/drawing/2014/main" id="{0FB176CA-DBAA-4950-984C-7054AF9AB9B8}"/>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8165D0E0-5D69-43A6-8AEC-95261C98B5C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a:extLst>
            <a:ext uri="{FF2B5EF4-FFF2-40B4-BE49-F238E27FC236}">
              <a16:creationId xmlns:a16="http://schemas.microsoft.com/office/drawing/2014/main" id="{06E718CC-238E-4D6F-8848-03668B3096B2}"/>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1E569D43-3B8B-4B82-B79F-CDF9BAE0F5B8}"/>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a:extLst>
            <a:ext uri="{FF2B5EF4-FFF2-40B4-BE49-F238E27FC236}">
              <a16:creationId xmlns:a16="http://schemas.microsoft.com/office/drawing/2014/main" id="{32469787-A39C-45D8-B523-2DE2E7ADD769}"/>
            </a:ext>
          </a:extLst>
        </xdr:cNvPr>
        <xdr:cNvCxnSpPr/>
      </xdr:nvCxnSpPr>
      <xdr:spPr>
        <a:xfrm flipV="1">
          <a:off x="14703424" y="9565386"/>
          <a:ext cx="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B937899B-677C-492E-957F-491558FE3200}"/>
            </a:ext>
          </a:extLst>
        </xdr:cNvPr>
        <xdr:cNvSpPr txBox="1"/>
      </xdr:nvSpPr>
      <xdr:spPr>
        <a:xfrm>
          <a:off x="14742160" y="107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a:extLst>
            <a:ext uri="{FF2B5EF4-FFF2-40B4-BE49-F238E27FC236}">
              <a16:creationId xmlns:a16="http://schemas.microsoft.com/office/drawing/2014/main" id="{FDAF9978-7558-4143-9642-1B67FF39F3CD}"/>
            </a:ext>
          </a:extLst>
        </xdr:cNvPr>
        <xdr:cNvCxnSpPr/>
      </xdr:nvCxnSpPr>
      <xdr:spPr>
        <a:xfrm>
          <a:off x="1461135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C51DDCA4-C515-452B-93ED-00CC4654ACB2}"/>
            </a:ext>
          </a:extLst>
        </xdr:cNvPr>
        <xdr:cNvSpPr txBox="1"/>
      </xdr:nvSpPr>
      <xdr:spPr>
        <a:xfrm>
          <a:off x="14742160" y="934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a:extLst>
            <a:ext uri="{FF2B5EF4-FFF2-40B4-BE49-F238E27FC236}">
              <a16:creationId xmlns:a16="http://schemas.microsoft.com/office/drawing/2014/main" id="{1C8F5A7E-F371-4890-9009-3701309A884A}"/>
            </a:ext>
          </a:extLst>
        </xdr:cNvPr>
        <xdr:cNvCxnSpPr/>
      </xdr:nvCxnSpPr>
      <xdr:spPr>
        <a:xfrm>
          <a:off x="1461135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2729DCBB-33CE-439B-93C8-6871AD74CDA8}"/>
            </a:ext>
          </a:extLst>
        </xdr:cNvPr>
        <xdr:cNvSpPr txBox="1"/>
      </xdr:nvSpPr>
      <xdr:spPr>
        <a:xfrm>
          <a:off x="14742160" y="1013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a:extLst>
            <a:ext uri="{FF2B5EF4-FFF2-40B4-BE49-F238E27FC236}">
              <a16:creationId xmlns:a16="http://schemas.microsoft.com/office/drawing/2014/main" id="{09E83E14-7E10-4092-9AA2-26CE47BFFA87}"/>
            </a:ext>
          </a:extLst>
        </xdr:cNvPr>
        <xdr:cNvSpPr/>
      </xdr:nvSpPr>
      <xdr:spPr>
        <a:xfrm>
          <a:off x="14649450" y="10151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a:extLst>
            <a:ext uri="{FF2B5EF4-FFF2-40B4-BE49-F238E27FC236}">
              <a16:creationId xmlns:a16="http://schemas.microsoft.com/office/drawing/2014/main" id="{E16223A9-7E2C-47B5-A14A-B0C96AD1586C}"/>
            </a:ext>
          </a:extLst>
        </xdr:cNvPr>
        <xdr:cNvSpPr/>
      </xdr:nvSpPr>
      <xdr:spPr>
        <a:xfrm>
          <a:off x="13887450" y="101474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a:extLst>
            <a:ext uri="{FF2B5EF4-FFF2-40B4-BE49-F238E27FC236}">
              <a16:creationId xmlns:a16="http://schemas.microsoft.com/office/drawing/2014/main" id="{67FC37C6-5C2C-4B71-BF0E-D93DC83EA21C}"/>
            </a:ext>
          </a:extLst>
        </xdr:cNvPr>
        <xdr:cNvSpPr/>
      </xdr:nvSpPr>
      <xdr:spPr>
        <a:xfrm>
          <a:off x="13089890" y="101737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a:extLst>
            <a:ext uri="{FF2B5EF4-FFF2-40B4-BE49-F238E27FC236}">
              <a16:creationId xmlns:a16="http://schemas.microsoft.com/office/drawing/2014/main" id="{714362B1-0114-4084-A77D-C5379F2B5898}"/>
            </a:ext>
          </a:extLst>
        </xdr:cNvPr>
        <xdr:cNvSpPr/>
      </xdr:nvSpPr>
      <xdr:spPr>
        <a:xfrm>
          <a:off x="12303760" y="101340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a:extLst>
            <a:ext uri="{FF2B5EF4-FFF2-40B4-BE49-F238E27FC236}">
              <a16:creationId xmlns:a16="http://schemas.microsoft.com/office/drawing/2014/main" id="{A242E02F-7CD1-4654-94ED-C9D813BB1E4C}"/>
            </a:ext>
          </a:extLst>
        </xdr:cNvPr>
        <xdr:cNvSpPr/>
      </xdr:nvSpPr>
      <xdr:spPr>
        <a:xfrm>
          <a:off x="11487150" y="101283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CE29BEE1-CFDB-4442-BD9D-1D8AC8D330F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50A6CB1C-ADCB-4659-ADD7-5B1C90F5736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56C75540-7DC6-4FE0-8AAB-C37E7133E3DE}"/>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8D23410C-24E3-4817-BEA4-4E3ACA9CBBB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44B53F7C-8C81-4777-8B71-F5929E1D8EF5}"/>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42926</xdr:rowOff>
    </xdr:from>
    <xdr:to>
      <xdr:col>85</xdr:col>
      <xdr:colOff>177800</xdr:colOff>
      <xdr:row>58</xdr:row>
      <xdr:rowOff>144526</xdr:rowOff>
    </xdr:to>
    <xdr:sp macro="" textlink="">
      <xdr:nvSpPr>
        <xdr:cNvPr id="535" name="楕円 534">
          <a:extLst>
            <a:ext uri="{FF2B5EF4-FFF2-40B4-BE49-F238E27FC236}">
              <a16:creationId xmlns:a16="http://schemas.microsoft.com/office/drawing/2014/main" id="{261B00D1-C372-4CA0-BB48-59426A01AD9D}"/>
            </a:ext>
          </a:extLst>
        </xdr:cNvPr>
        <xdr:cNvSpPr/>
      </xdr:nvSpPr>
      <xdr:spPr>
        <a:xfrm>
          <a:off x="14649450" y="99889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65803</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58176ABF-E520-4B60-A0B6-4B96D494D264}"/>
            </a:ext>
          </a:extLst>
        </xdr:cNvPr>
        <xdr:cNvSpPr txBox="1"/>
      </xdr:nvSpPr>
      <xdr:spPr>
        <a:xfrm>
          <a:off x="14742160" y="983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xdr:rowOff>
    </xdr:from>
    <xdr:to>
      <xdr:col>81</xdr:col>
      <xdr:colOff>101600</xdr:colOff>
      <xdr:row>58</xdr:row>
      <xdr:rowOff>112522</xdr:rowOff>
    </xdr:to>
    <xdr:sp macro="" textlink="">
      <xdr:nvSpPr>
        <xdr:cNvPr id="537" name="楕円 536">
          <a:extLst>
            <a:ext uri="{FF2B5EF4-FFF2-40B4-BE49-F238E27FC236}">
              <a16:creationId xmlns:a16="http://schemas.microsoft.com/office/drawing/2014/main" id="{E398DEA8-6216-40FD-8273-2DD58B0821F5}"/>
            </a:ext>
          </a:extLst>
        </xdr:cNvPr>
        <xdr:cNvSpPr/>
      </xdr:nvSpPr>
      <xdr:spPr>
        <a:xfrm>
          <a:off x="13887450" y="995692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61722</xdr:rowOff>
    </xdr:from>
    <xdr:to>
      <xdr:col>85</xdr:col>
      <xdr:colOff>127000</xdr:colOff>
      <xdr:row>58</xdr:row>
      <xdr:rowOff>93726</xdr:rowOff>
    </xdr:to>
    <xdr:cxnSp macro="">
      <xdr:nvCxnSpPr>
        <xdr:cNvPr id="538" name="直線コネクタ 537">
          <a:extLst>
            <a:ext uri="{FF2B5EF4-FFF2-40B4-BE49-F238E27FC236}">
              <a16:creationId xmlns:a16="http://schemas.microsoft.com/office/drawing/2014/main" id="{10FA8A6E-80AC-4DB0-9B71-27139FF3B332}"/>
            </a:ext>
          </a:extLst>
        </xdr:cNvPr>
        <xdr:cNvCxnSpPr/>
      </xdr:nvCxnSpPr>
      <xdr:spPr>
        <a:xfrm>
          <a:off x="13942060" y="10002012"/>
          <a:ext cx="762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31496</xdr:rowOff>
    </xdr:from>
    <xdr:to>
      <xdr:col>76</xdr:col>
      <xdr:colOff>165100</xdr:colOff>
      <xdr:row>58</xdr:row>
      <xdr:rowOff>133096</xdr:rowOff>
    </xdr:to>
    <xdr:sp macro="" textlink="">
      <xdr:nvSpPr>
        <xdr:cNvPr id="539" name="楕円 538">
          <a:extLst>
            <a:ext uri="{FF2B5EF4-FFF2-40B4-BE49-F238E27FC236}">
              <a16:creationId xmlns:a16="http://schemas.microsoft.com/office/drawing/2014/main" id="{E28BD816-6865-4242-89CA-9CFF5A195E07}"/>
            </a:ext>
          </a:extLst>
        </xdr:cNvPr>
        <xdr:cNvSpPr/>
      </xdr:nvSpPr>
      <xdr:spPr>
        <a:xfrm>
          <a:off x="13089890" y="997369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61722</xdr:rowOff>
    </xdr:from>
    <xdr:to>
      <xdr:col>81</xdr:col>
      <xdr:colOff>50800</xdr:colOff>
      <xdr:row>58</xdr:row>
      <xdr:rowOff>82296</xdr:rowOff>
    </xdr:to>
    <xdr:cxnSp macro="">
      <xdr:nvCxnSpPr>
        <xdr:cNvPr id="540" name="直線コネクタ 539">
          <a:extLst>
            <a:ext uri="{FF2B5EF4-FFF2-40B4-BE49-F238E27FC236}">
              <a16:creationId xmlns:a16="http://schemas.microsoft.com/office/drawing/2014/main" id="{46DF6296-85CA-42B1-AF6A-B8DC9DC9D2EE}"/>
            </a:ext>
          </a:extLst>
        </xdr:cNvPr>
        <xdr:cNvCxnSpPr/>
      </xdr:nvCxnSpPr>
      <xdr:spPr>
        <a:xfrm flipV="1">
          <a:off x="13144500" y="10002012"/>
          <a:ext cx="79756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152654</xdr:rowOff>
    </xdr:from>
    <xdr:to>
      <xdr:col>72</xdr:col>
      <xdr:colOff>38100</xdr:colOff>
      <xdr:row>58</xdr:row>
      <xdr:rowOff>82804</xdr:rowOff>
    </xdr:to>
    <xdr:sp macro="" textlink="">
      <xdr:nvSpPr>
        <xdr:cNvPr id="541" name="楕円 540">
          <a:extLst>
            <a:ext uri="{FF2B5EF4-FFF2-40B4-BE49-F238E27FC236}">
              <a16:creationId xmlns:a16="http://schemas.microsoft.com/office/drawing/2014/main" id="{8027F42D-C21E-4FBE-8948-C8E6CADAE2E7}"/>
            </a:ext>
          </a:extLst>
        </xdr:cNvPr>
        <xdr:cNvSpPr/>
      </xdr:nvSpPr>
      <xdr:spPr>
        <a:xfrm>
          <a:off x="12303760" y="99253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32004</xdr:rowOff>
    </xdr:from>
    <xdr:to>
      <xdr:col>76</xdr:col>
      <xdr:colOff>114300</xdr:colOff>
      <xdr:row>58</xdr:row>
      <xdr:rowOff>82296</xdr:rowOff>
    </xdr:to>
    <xdr:cxnSp macro="">
      <xdr:nvCxnSpPr>
        <xdr:cNvPr id="542" name="直線コネクタ 541">
          <a:extLst>
            <a:ext uri="{FF2B5EF4-FFF2-40B4-BE49-F238E27FC236}">
              <a16:creationId xmlns:a16="http://schemas.microsoft.com/office/drawing/2014/main" id="{9514EB48-8DFD-4AB1-AF0E-D361AC95E5FD}"/>
            </a:ext>
          </a:extLst>
        </xdr:cNvPr>
        <xdr:cNvCxnSpPr/>
      </xdr:nvCxnSpPr>
      <xdr:spPr>
        <a:xfrm>
          <a:off x="12346940" y="9974199"/>
          <a:ext cx="79756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113792</xdr:rowOff>
    </xdr:from>
    <xdr:to>
      <xdr:col>67</xdr:col>
      <xdr:colOff>101600</xdr:colOff>
      <xdr:row>58</xdr:row>
      <xdr:rowOff>43942</xdr:rowOff>
    </xdr:to>
    <xdr:sp macro="" textlink="">
      <xdr:nvSpPr>
        <xdr:cNvPr id="543" name="楕円 542">
          <a:extLst>
            <a:ext uri="{FF2B5EF4-FFF2-40B4-BE49-F238E27FC236}">
              <a16:creationId xmlns:a16="http://schemas.microsoft.com/office/drawing/2014/main" id="{973C144C-82A3-4727-AC83-43EB55398FD5}"/>
            </a:ext>
          </a:extLst>
        </xdr:cNvPr>
        <xdr:cNvSpPr/>
      </xdr:nvSpPr>
      <xdr:spPr>
        <a:xfrm>
          <a:off x="11487150" y="98864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164592</xdr:rowOff>
    </xdr:from>
    <xdr:to>
      <xdr:col>71</xdr:col>
      <xdr:colOff>177800</xdr:colOff>
      <xdr:row>58</xdr:row>
      <xdr:rowOff>32004</xdr:rowOff>
    </xdr:to>
    <xdr:cxnSp macro="">
      <xdr:nvCxnSpPr>
        <xdr:cNvPr id="544" name="直線コネクタ 543">
          <a:extLst>
            <a:ext uri="{FF2B5EF4-FFF2-40B4-BE49-F238E27FC236}">
              <a16:creationId xmlns:a16="http://schemas.microsoft.com/office/drawing/2014/main" id="{FB6F32DA-20E6-4F82-9733-12C918C7FC76}"/>
            </a:ext>
          </a:extLst>
        </xdr:cNvPr>
        <xdr:cNvCxnSpPr/>
      </xdr:nvCxnSpPr>
      <xdr:spPr>
        <a:xfrm>
          <a:off x="11541760" y="9941052"/>
          <a:ext cx="80518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545" name="n_1aveValue【学校施設】&#10;有形固定資産減価償却率">
          <a:extLst>
            <a:ext uri="{FF2B5EF4-FFF2-40B4-BE49-F238E27FC236}">
              <a16:creationId xmlns:a16="http://schemas.microsoft.com/office/drawing/2014/main" id="{F5EE6126-4CFC-44B2-9216-383D232029C8}"/>
            </a:ext>
          </a:extLst>
        </xdr:cNvPr>
        <xdr:cNvSpPr txBox="1"/>
      </xdr:nvSpPr>
      <xdr:spPr>
        <a:xfrm>
          <a:off x="13738234" y="102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546" name="n_2aveValue【学校施設】&#10;有形固定資産減価償却率">
          <a:extLst>
            <a:ext uri="{FF2B5EF4-FFF2-40B4-BE49-F238E27FC236}">
              <a16:creationId xmlns:a16="http://schemas.microsoft.com/office/drawing/2014/main" id="{F2B8601B-610F-42DC-B4D8-F298EB89A426}"/>
            </a:ext>
          </a:extLst>
        </xdr:cNvPr>
        <xdr:cNvSpPr txBox="1"/>
      </xdr:nvSpPr>
      <xdr:spPr>
        <a:xfrm>
          <a:off x="12957184" y="102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547" name="n_3aveValue【学校施設】&#10;有形固定資産減価償却率">
          <a:extLst>
            <a:ext uri="{FF2B5EF4-FFF2-40B4-BE49-F238E27FC236}">
              <a16:creationId xmlns:a16="http://schemas.microsoft.com/office/drawing/2014/main" id="{272DAE29-3EA3-45F0-869B-6FC1F80EEE42}"/>
            </a:ext>
          </a:extLst>
        </xdr:cNvPr>
        <xdr:cNvSpPr txBox="1"/>
      </xdr:nvSpPr>
      <xdr:spPr>
        <a:xfrm>
          <a:off x="1217105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548" name="n_4aveValue【学校施設】&#10;有形固定資産減価償却率">
          <a:extLst>
            <a:ext uri="{FF2B5EF4-FFF2-40B4-BE49-F238E27FC236}">
              <a16:creationId xmlns:a16="http://schemas.microsoft.com/office/drawing/2014/main" id="{FA675C10-40FA-42F7-BBD9-5B35E909DB42}"/>
            </a:ext>
          </a:extLst>
        </xdr:cNvPr>
        <xdr:cNvSpPr txBox="1"/>
      </xdr:nvSpPr>
      <xdr:spPr>
        <a:xfrm>
          <a:off x="11354444" y="102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129049</xdr:rowOff>
    </xdr:from>
    <xdr:ext cx="405111" cy="259045"/>
    <xdr:sp macro="" textlink="">
      <xdr:nvSpPr>
        <xdr:cNvPr id="549" name="n_1mainValue【学校施設】&#10;有形固定資産減価償却率">
          <a:extLst>
            <a:ext uri="{FF2B5EF4-FFF2-40B4-BE49-F238E27FC236}">
              <a16:creationId xmlns:a16="http://schemas.microsoft.com/office/drawing/2014/main" id="{C1B9F000-FC38-457E-8F53-7A804F347BE3}"/>
            </a:ext>
          </a:extLst>
        </xdr:cNvPr>
        <xdr:cNvSpPr txBox="1"/>
      </xdr:nvSpPr>
      <xdr:spPr>
        <a:xfrm>
          <a:off x="13738234" y="973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149623</xdr:rowOff>
    </xdr:from>
    <xdr:ext cx="405111" cy="259045"/>
    <xdr:sp macro="" textlink="">
      <xdr:nvSpPr>
        <xdr:cNvPr id="550" name="n_2mainValue【学校施設】&#10;有形固定資産減価償却率">
          <a:extLst>
            <a:ext uri="{FF2B5EF4-FFF2-40B4-BE49-F238E27FC236}">
              <a16:creationId xmlns:a16="http://schemas.microsoft.com/office/drawing/2014/main" id="{0815405A-ED89-4519-8E33-BDCF95ABF852}"/>
            </a:ext>
          </a:extLst>
        </xdr:cNvPr>
        <xdr:cNvSpPr txBox="1"/>
      </xdr:nvSpPr>
      <xdr:spPr>
        <a:xfrm>
          <a:off x="1295718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99331</xdr:rowOff>
    </xdr:from>
    <xdr:ext cx="405111" cy="259045"/>
    <xdr:sp macro="" textlink="">
      <xdr:nvSpPr>
        <xdr:cNvPr id="551" name="n_3mainValue【学校施設】&#10;有形固定資産減価償却率">
          <a:extLst>
            <a:ext uri="{FF2B5EF4-FFF2-40B4-BE49-F238E27FC236}">
              <a16:creationId xmlns:a16="http://schemas.microsoft.com/office/drawing/2014/main" id="{6DFB9799-F431-4356-B9E2-56872C2D8648}"/>
            </a:ext>
          </a:extLst>
        </xdr:cNvPr>
        <xdr:cNvSpPr txBox="1"/>
      </xdr:nvSpPr>
      <xdr:spPr>
        <a:xfrm>
          <a:off x="12171054"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60469</xdr:rowOff>
    </xdr:from>
    <xdr:ext cx="405111" cy="259045"/>
    <xdr:sp macro="" textlink="">
      <xdr:nvSpPr>
        <xdr:cNvPr id="552" name="n_4mainValue【学校施設】&#10;有形固定資産減価償却率">
          <a:extLst>
            <a:ext uri="{FF2B5EF4-FFF2-40B4-BE49-F238E27FC236}">
              <a16:creationId xmlns:a16="http://schemas.microsoft.com/office/drawing/2014/main" id="{00036564-755A-422D-A634-247B5F7CA5F0}"/>
            </a:ext>
          </a:extLst>
        </xdr:cNvPr>
        <xdr:cNvSpPr txBox="1"/>
      </xdr:nvSpPr>
      <xdr:spPr>
        <a:xfrm>
          <a:off x="11354444" y="965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1B9078A2-EF31-4C5F-A5E0-1963D9C91A3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7A8BDDED-7234-4A63-B929-38C79AC71E3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03F86AB6-02F2-41C3-BE1E-EA5F0EB9150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A58C2196-1BCD-4163-92BF-421E91001CD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38B32AE1-87D3-4099-9743-9780FFBE9C2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262C825F-1ABA-400C-B3CE-6C06C6116318}"/>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D1D66023-A8FC-47D7-A112-165BBA1DCA0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644F5634-9940-43C1-898E-6A118D2BD207}"/>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43268D8D-CC13-48EB-A0F5-EC1FF262ECF5}"/>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58A155B1-5CD3-44CA-8126-776A8FC42912}"/>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F951705E-B4A4-47C7-9592-891EA16999C4}"/>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38BC0A69-6F02-45C1-BAF2-2FAF5E43745E}"/>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2DCD5725-4AE4-460A-AED9-443AB63B9443}"/>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90EB62A8-10D3-4D03-880F-BF6EFCBB0B6E}"/>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6EA7DFC1-DCF6-4562-8B45-9F73DA242B5C}"/>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3832BA22-13D1-4FD8-9D81-9743D91FE63C}"/>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815D6C36-4598-4A55-AFD0-1215C39413A5}"/>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BFBC0BB1-D195-4545-AF4B-18EA58C4CBE7}"/>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6F04E6F0-5578-4E27-A835-6A3EBD323420}"/>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A02A5278-9686-452A-A69A-CCD7CE8E474F}"/>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B9A7DC09-23A8-4E0C-A3A0-77293ECBDD27}"/>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E10A0EB4-9DBD-472E-A3C9-55A14693C4C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A9FF0987-38C6-42CC-8AC2-3D21838F3B3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4E2568E5-5914-4173-BEE1-DF889DD6F3B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a:extLst>
            <a:ext uri="{FF2B5EF4-FFF2-40B4-BE49-F238E27FC236}">
              <a16:creationId xmlns:a16="http://schemas.microsoft.com/office/drawing/2014/main" id="{B92CCB27-6E3C-4890-A2CD-F33F6F114076}"/>
            </a:ext>
          </a:extLst>
        </xdr:cNvPr>
        <xdr:cNvCxnSpPr/>
      </xdr:nvCxnSpPr>
      <xdr:spPr>
        <a:xfrm flipV="1">
          <a:off x="19947254" y="9743313"/>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a:extLst>
            <a:ext uri="{FF2B5EF4-FFF2-40B4-BE49-F238E27FC236}">
              <a16:creationId xmlns:a16="http://schemas.microsoft.com/office/drawing/2014/main" id="{3CA6AB68-89D4-4235-8065-498D17B0787D}"/>
            </a:ext>
          </a:extLst>
        </xdr:cNvPr>
        <xdr:cNvSpPr txBox="1"/>
      </xdr:nvSpPr>
      <xdr:spPr>
        <a:xfrm>
          <a:off x="19985990" y="111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a:extLst>
            <a:ext uri="{FF2B5EF4-FFF2-40B4-BE49-F238E27FC236}">
              <a16:creationId xmlns:a16="http://schemas.microsoft.com/office/drawing/2014/main" id="{DF17FC51-AC08-48D1-85F1-D01BC1F4E98D}"/>
            </a:ext>
          </a:extLst>
        </xdr:cNvPr>
        <xdr:cNvCxnSpPr/>
      </xdr:nvCxnSpPr>
      <xdr:spPr>
        <a:xfrm>
          <a:off x="19885660" y="11102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a:extLst>
            <a:ext uri="{FF2B5EF4-FFF2-40B4-BE49-F238E27FC236}">
              <a16:creationId xmlns:a16="http://schemas.microsoft.com/office/drawing/2014/main" id="{B6D9C965-B7DB-45FA-8D51-E33927E5CEC6}"/>
            </a:ext>
          </a:extLst>
        </xdr:cNvPr>
        <xdr:cNvSpPr txBox="1"/>
      </xdr:nvSpPr>
      <xdr:spPr>
        <a:xfrm>
          <a:off x="19985990" y="95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a:extLst>
            <a:ext uri="{FF2B5EF4-FFF2-40B4-BE49-F238E27FC236}">
              <a16:creationId xmlns:a16="http://schemas.microsoft.com/office/drawing/2014/main" id="{4AC32045-1922-43E3-9AB4-0ED0FAD818F2}"/>
            </a:ext>
          </a:extLst>
        </xdr:cNvPr>
        <xdr:cNvCxnSpPr/>
      </xdr:nvCxnSpPr>
      <xdr:spPr>
        <a:xfrm>
          <a:off x="19885660" y="9743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84218</xdr:rowOff>
    </xdr:from>
    <xdr:ext cx="469744" cy="259045"/>
    <xdr:sp macro="" textlink="">
      <xdr:nvSpPr>
        <xdr:cNvPr id="582" name="【学校施設】&#10;一人当たり面積平均値テキスト">
          <a:extLst>
            <a:ext uri="{FF2B5EF4-FFF2-40B4-BE49-F238E27FC236}">
              <a16:creationId xmlns:a16="http://schemas.microsoft.com/office/drawing/2014/main" id="{4F54A5E3-9A9A-41AE-A3A7-EC18C270787D}"/>
            </a:ext>
          </a:extLst>
        </xdr:cNvPr>
        <xdr:cNvSpPr txBox="1"/>
      </xdr:nvSpPr>
      <xdr:spPr>
        <a:xfrm>
          <a:off x="19985990" y="10887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a:extLst>
            <a:ext uri="{FF2B5EF4-FFF2-40B4-BE49-F238E27FC236}">
              <a16:creationId xmlns:a16="http://schemas.microsoft.com/office/drawing/2014/main" id="{95CCFBFA-9509-4289-ADF8-91B52B6E581B}"/>
            </a:ext>
          </a:extLst>
        </xdr:cNvPr>
        <xdr:cNvSpPr/>
      </xdr:nvSpPr>
      <xdr:spPr>
        <a:xfrm>
          <a:off x="19904710" y="109052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a:extLst>
            <a:ext uri="{FF2B5EF4-FFF2-40B4-BE49-F238E27FC236}">
              <a16:creationId xmlns:a16="http://schemas.microsoft.com/office/drawing/2014/main" id="{7ED2EB75-B8E1-4654-8080-03F50A36625D}"/>
            </a:ext>
          </a:extLst>
        </xdr:cNvPr>
        <xdr:cNvSpPr/>
      </xdr:nvSpPr>
      <xdr:spPr>
        <a:xfrm>
          <a:off x="19161760" y="108949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a:extLst>
            <a:ext uri="{FF2B5EF4-FFF2-40B4-BE49-F238E27FC236}">
              <a16:creationId xmlns:a16="http://schemas.microsoft.com/office/drawing/2014/main" id="{34A48FAE-E25E-4B87-8999-1F65032F264D}"/>
            </a:ext>
          </a:extLst>
        </xdr:cNvPr>
        <xdr:cNvSpPr/>
      </xdr:nvSpPr>
      <xdr:spPr>
        <a:xfrm>
          <a:off x="18345150" y="108941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a:extLst>
            <a:ext uri="{FF2B5EF4-FFF2-40B4-BE49-F238E27FC236}">
              <a16:creationId xmlns:a16="http://schemas.microsoft.com/office/drawing/2014/main" id="{8EA1CB35-96DF-4601-BB52-4D7B89849C74}"/>
            </a:ext>
          </a:extLst>
        </xdr:cNvPr>
        <xdr:cNvSpPr/>
      </xdr:nvSpPr>
      <xdr:spPr>
        <a:xfrm>
          <a:off x="17547590" y="108945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a:extLst>
            <a:ext uri="{FF2B5EF4-FFF2-40B4-BE49-F238E27FC236}">
              <a16:creationId xmlns:a16="http://schemas.microsoft.com/office/drawing/2014/main" id="{9F87D40F-EB80-465C-AD92-624A4CA83D4D}"/>
            </a:ext>
          </a:extLst>
        </xdr:cNvPr>
        <xdr:cNvSpPr/>
      </xdr:nvSpPr>
      <xdr:spPr>
        <a:xfrm>
          <a:off x="16761460" y="108995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D4919134-A7AE-465F-BEA0-9DA0EBDA7877}"/>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D06A16CE-CACC-47A8-974B-FA0CD9C3768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D6D30335-BFEA-46DB-B435-DD7B2EAB3F3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253C2B22-5FB0-4785-9A24-8C1EF2AD556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46A6A050-1CD9-48D5-A1C4-6E160A6F1FFB}"/>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xdr:rowOff>
    </xdr:from>
    <xdr:to>
      <xdr:col>116</xdr:col>
      <xdr:colOff>114300</xdr:colOff>
      <xdr:row>63</xdr:row>
      <xdr:rowOff>117856</xdr:rowOff>
    </xdr:to>
    <xdr:sp macro="" textlink="">
      <xdr:nvSpPr>
        <xdr:cNvPr id="593" name="楕円 592">
          <a:extLst>
            <a:ext uri="{FF2B5EF4-FFF2-40B4-BE49-F238E27FC236}">
              <a16:creationId xmlns:a16="http://schemas.microsoft.com/office/drawing/2014/main" id="{A7543DE1-3D5D-4BF2-971B-E45B9E6C7FF5}"/>
            </a:ext>
          </a:extLst>
        </xdr:cNvPr>
        <xdr:cNvSpPr/>
      </xdr:nvSpPr>
      <xdr:spPr>
        <a:xfrm>
          <a:off x="19904710" y="108214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39133</xdr:rowOff>
    </xdr:from>
    <xdr:ext cx="469744" cy="259045"/>
    <xdr:sp macro="" textlink="">
      <xdr:nvSpPr>
        <xdr:cNvPr id="594" name="【学校施設】&#10;一人当たり面積該当値テキスト">
          <a:extLst>
            <a:ext uri="{FF2B5EF4-FFF2-40B4-BE49-F238E27FC236}">
              <a16:creationId xmlns:a16="http://schemas.microsoft.com/office/drawing/2014/main" id="{16A85531-A177-4BA4-9049-85766579C16E}"/>
            </a:ext>
          </a:extLst>
        </xdr:cNvPr>
        <xdr:cNvSpPr txBox="1"/>
      </xdr:nvSpPr>
      <xdr:spPr>
        <a:xfrm>
          <a:off x="19985990" y="106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20828</xdr:rowOff>
    </xdr:from>
    <xdr:to>
      <xdr:col>112</xdr:col>
      <xdr:colOff>38100</xdr:colOff>
      <xdr:row>63</xdr:row>
      <xdr:rowOff>122428</xdr:rowOff>
    </xdr:to>
    <xdr:sp macro="" textlink="">
      <xdr:nvSpPr>
        <xdr:cNvPr id="595" name="楕円 594">
          <a:extLst>
            <a:ext uri="{FF2B5EF4-FFF2-40B4-BE49-F238E27FC236}">
              <a16:creationId xmlns:a16="http://schemas.microsoft.com/office/drawing/2014/main" id="{56D50D3E-50A6-4F9C-83B3-7FCCF785F6B8}"/>
            </a:ext>
          </a:extLst>
        </xdr:cNvPr>
        <xdr:cNvSpPr/>
      </xdr:nvSpPr>
      <xdr:spPr>
        <a:xfrm>
          <a:off x="19161760" y="1081836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67056</xdr:rowOff>
    </xdr:from>
    <xdr:to>
      <xdr:col>116</xdr:col>
      <xdr:colOff>63500</xdr:colOff>
      <xdr:row>63</xdr:row>
      <xdr:rowOff>71628</xdr:rowOff>
    </xdr:to>
    <xdr:cxnSp macro="">
      <xdr:nvCxnSpPr>
        <xdr:cNvPr id="596" name="直線コネクタ 595">
          <a:extLst>
            <a:ext uri="{FF2B5EF4-FFF2-40B4-BE49-F238E27FC236}">
              <a16:creationId xmlns:a16="http://schemas.microsoft.com/office/drawing/2014/main" id="{DBDB878B-C85F-4AAB-85C0-3F7C072FCCBE}"/>
            </a:ext>
          </a:extLst>
        </xdr:cNvPr>
        <xdr:cNvCxnSpPr/>
      </xdr:nvCxnSpPr>
      <xdr:spPr>
        <a:xfrm flipV="1">
          <a:off x="19204940" y="10866501"/>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43307</xdr:rowOff>
    </xdr:from>
    <xdr:to>
      <xdr:col>107</xdr:col>
      <xdr:colOff>101600</xdr:colOff>
      <xdr:row>63</xdr:row>
      <xdr:rowOff>144907</xdr:rowOff>
    </xdr:to>
    <xdr:sp macro="" textlink="">
      <xdr:nvSpPr>
        <xdr:cNvPr id="597" name="楕円 596">
          <a:extLst>
            <a:ext uri="{FF2B5EF4-FFF2-40B4-BE49-F238E27FC236}">
              <a16:creationId xmlns:a16="http://schemas.microsoft.com/office/drawing/2014/main" id="{A1425F8A-48DC-453A-8702-54FCDD443C82}"/>
            </a:ext>
          </a:extLst>
        </xdr:cNvPr>
        <xdr:cNvSpPr/>
      </xdr:nvSpPr>
      <xdr:spPr>
        <a:xfrm>
          <a:off x="18345150" y="1084656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71628</xdr:rowOff>
    </xdr:from>
    <xdr:to>
      <xdr:col>111</xdr:col>
      <xdr:colOff>177800</xdr:colOff>
      <xdr:row>63</xdr:row>
      <xdr:rowOff>94107</xdr:rowOff>
    </xdr:to>
    <xdr:cxnSp macro="">
      <xdr:nvCxnSpPr>
        <xdr:cNvPr id="598" name="直線コネクタ 597">
          <a:extLst>
            <a:ext uri="{FF2B5EF4-FFF2-40B4-BE49-F238E27FC236}">
              <a16:creationId xmlns:a16="http://schemas.microsoft.com/office/drawing/2014/main" id="{FEC1C24E-F222-4A02-AF43-5A274AA62187}"/>
            </a:ext>
          </a:extLst>
        </xdr:cNvPr>
        <xdr:cNvCxnSpPr/>
      </xdr:nvCxnSpPr>
      <xdr:spPr>
        <a:xfrm flipV="1">
          <a:off x="18399760" y="10871073"/>
          <a:ext cx="80518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169037</xdr:rowOff>
    </xdr:from>
    <xdr:to>
      <xdr:col>102</xdr:col>
      <xdr:colOff>165100</xdr:colOff>
      <xdr:row>63</xdr:row>
      <xdr:rowOff>99187</xdr:rowOff>
    </xdr:to>
    <xdr:sp macro="" textlink="">
      <xdr:nvSpPr>
        <xdr:cNvPr id="599" name="楕円 598">
          <a:extLst>
            <a:ext uri="{FF2B5EF4-FFF2-40B4-BE49-F238E27FC236}">
              <a16:creationId xmlns:a16="http://schemas.microsoft.com/office/drawing/2014/main" id="{392872FA-9A54-4D2B-AC5C-555B7A10AEC8}"/>
            </a:ext>
          </a:extLst>
        </xdr:cNvPr>
        <xdr:cNvSpPr/>
      </xdr:nvSpPr>
      <xdr:spPr>
        <a:xfrm>
          <a:off x="17547590" y="10802747"/>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48387</xdr:rowOff>
    </xdr:from>
    <xdr:to>
      <xdr:col>107</xdr:col>
      <xdr:colOff>50800</xdr:colOff>
      <xdr:row>63</xdr:row>
      <xdr:rowOff>94107</xdr:rowOff>
    </xdr:to>
    <xdr:cxnSp macro="">
      <xdr:nvCxnSpPr>
        <xdr:cNvPr id="600" name="直線コネクタ 599">
          <a:extLst>
            <a:ext uri="{FF2B5EF4-FFF2-40B4-BE49-F238E27FC236}">
              <a16:creationId xmlns:a16="http://schemas.microsoft.com/office/drawing/2014/main" id="{CCBACC4B-D54C-4E89-9CB1-277572AA3E0B}"/>
            </a:ext>
          </a:extLst>
        </xdr:cNvPr>
        <xdr:cNvCxnSpPr/>
      </xdr:nvCxnSpPr>
      <xdr:spPr>
        <a:xfrm>
          <a:off x="17602200" y="10851642"/>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170942</xdr:rowOff>
    </xdr:from>
    <xdr:to>
      <xdr:col>98</xdr:col>
      <xdr:colOff>38100</xdr:colOff>
      <xdr:row>63</xdr:row>
      <xdr:rowOff>101092</xdr:rowOff>
    </xdr:to>
    <xdr:sp macro="" textlink="">
      <xdr:nvSpPr>
        <xdr:cNvPr id="601" name="楕円 600">
          <a:extLst>
            <a:ext uri="{FF2B5EF4-FFF2-40B4-BE49-F238E27FC236}">
              <a16:creationId xmlns:a16="http://schemas.microsoft.com/office/drawing/2014/main" id="{211A2B39-8775-4974-BDA1-F7A97A7358C2}"/>
            </a:ext>
          </a:extLst>
        </xdr:cNvPr>
        <xdr:cNvSpPr/>
      </xdr:nvSpPr>
      <xdr:spPr>
        <a:xfrm>
          <a:off x="16761460" y="1080465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48387</xdr:rowOff>
    </xdr:from>
    <xdr:to>
      <xdr:col>102</xdr:col>
      <xdr:colOff>114300</xdr:colOff>
      <xdr:row>63</xdr:row>
      <xdr:rowOff>50292</xdr:rowOff>
    </xdr:to>
    <xdr:cxnSp macro="">
      <xdr:nvCxnSpPr>
        <xdr:cNvPr id="602" name="直線コネクタ 601">
          <a:extLst>
            <a:ext uri="{FF2B5EF4-FFF2-40B4-BE49-F238E27FC236}">
              <a16:creationId xmlns:a16="http://schemas.microsoft.com/office/drawing/2014/main" id="{BCDA3239-EC4C-47EF-9823-4AD6E74C0ABC}"/>
            </a:ext>
          </a:extLst>
        </xdr:cNvPr>
        <xdr:cNvCxnSpPr/>
      </xdr:nvCxnSpPr>
      <xdr:spPr>
        <a:xfrm flipV="1">
          <a:off x="16804640" y="10851642"/>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18686</xdr:rowOff>
    </xdr:from>
    <xdr:ext cx="469744" cy="259045"/>
    <xdr:sp macro="" textlink="">
      <xdr:nvSpPr>
        <xdr:cNvPr id="603" name="n_1aveValue【学校施設】&#10;一人当たり面積">
          <a:extLst>
            <a:ext uri="{FF2B5EF4-FFF2-40B4-BE49-F238E27FC236}">
              <a16:creationId xmlns:a16="http://schemas.microsoft.com/office/drawing/2014/main" id="{1A22BA0E-FFEF-4040-BA92-66CA8E642198}"/>
            </a:ext>
          </a:extLst>
        </xdr:cNvPr>
        <xdr:cNvSpPr txBox="1"/>
      </xdr:nvSpPr>
      <xdr:spPr>
        <a:xfrm>
          <a:off x="18982132" y="1099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17924</xdr:rowOff>
    </xdr:from>
    <xdr:ext cx="469744" cy="259045"/>
    <xdr:sp macro="" textlink="">
      <xdr:nvSpPr>
        <xdr:cNvPr id="604" name="n_2aveValue【学校施設】&#10;一人当たり面積">
          <a:extLst>
            <a:ext uri="{FF2B5EF4-FFF2-40B4-BE49-F238E27FC236}">
              <a16:creationId xmlns:a16="http://schemas.microsoft.com/office/drawing/2014/main" id="{F1A9695D-3A68-430F-8CC2-BA332A398FE2}"/>
            </a:ext>
          </a:extLst>
        </xdr:cNvPr>
        <xdr:cNvSpPr txBox="1"/>
      </xdr:nvSpPr>
      <xdr:spPr>
        <a:xfrm>
          <a:off x="18182032" y="1099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10685</xdr:rowOff>
    </xdr:from>
    <xdr:ext cx="469744" cy="259045"/>
    <xdr:sp macro="" textlink="">
      <xdr:nvSpPr>
        <xdr:cNvPr id="605" name="n_3aveValue【学校施設】&#10;一人当たり面積">
          <a:extLst>
            <a:ext uri="{FF2B5EF4-FFF2-40B4-BE49-F238E27FC236}">
              <a16:creationId xmlns:a16="http://schemas.microsoft.com/office/drawing/2014/main" id="{53A645EE-D41E-4213-A2B6-18C217117F74}"/>
            </a:ext>
          </a:extLst>
        </xdr:cNvPr>
        <xdr:cNvSpPr txBox="1"/>
      </xdr:nvSpPr>
      <xdr:spPr>
        <a:xfrm>
          <a:off x="17384472" y="1098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15638</xdr:rowOff>
    </xdr:from>
    <xdr:ext cx="469744" cy="259045"/>
    <xdr:sp macro="" textlink="">
      <xdr:nvSpPr>
        <xdr:cNvPr id="606" name="n_4aveValue【学校施設】&#10;一人当たり面積">
          <a:extLst>
            <a:ext uri="{FF2B5EF4-FFF2-40B4-BE49-F238E27FC236}">
              <a16:creationId xmlns:a16="http://schemas.microsoft.com/office/drawing/2014/main" id="{F688240C-85C7-485A-9905-6001BEA3C85F}"/>
            </a:ext>
          </a:extLst>
        </xdr:cNvPr>
        <xdr:cNvSpPr txBox="1"/>
      </xdr:nvSpPr>
      <xdr:spPr>
        <a:xfrm>
          <a:off x="16588817" y="1099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138955</xdr:rowOff>
    </xdr:from>
    <xdr:ext cx="469744" cy="259045"/>
    <xdr:sp macro="" textlink="">
      <xdr:nvSpPr>
        <xdr:cNvPr id="607" name="n_1mainValue【学校施設】&#10;一人当たり面積">
          <a:extLst>
            <a:ext uri="{FF2B5EF4-FFF2-40B4-BE49-F238E27FC236}">
              <a16:creationId xmlns:a16="http://schemas.microsoft.com/office/drawing/2014/main" id="{4DCC8B2D-BE53-4843-A0DD-34F641E3EFDF}"/>
            </a:ext>
          </a:extLst>
        </xdr:cNvPr>
        <xdr:cNvSpPr txBox="1"/>
      </xdr:nvSpPr>
      <xdr:spPr>
        <a:xfrm>
          <a:off x="18982132" y="1059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161434</xdr:rowOff>
    </xdr:from>
    <xdr:ext cx="469744" cy="259045"/>
    <xdr:sp macro="" textlink="">
      <xdr:nvSpPr>
        <xdr:cNvPr id="608" name="n_2mainValue【学校施設】&#10;一人当たり面積">
          <a:extLst>
            <a:ext uri="{FF2B5EF4-FFF2-40B4-BE49-F238E27FC236}">
              <a16:creationId xmlns:a16="http://schemas.microsoft.com/office/drawing/2014/main" id="{69A1A436-FCBF-4DD5-8B32-F65A1796EFF4}"/>
            </a:ext>
          </a:extLst>
        </xdr:cNvPr>
        <xdr:cNvSpPr txBox="1"/>
      </xdr:nvSpPr>
      <xdr:spPr>
        <a:xfrm>
          <a:off x="18182032"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115714</xdr:rowOff>
    </xdr:from>
    <xdr:ext cx="469744" cy="259045"/>
    <xdr:sp macro="" textlink="">
      <xdr:nvSpPr>
        <xdr:cNvPr id="609" name="n_3mainValue【学校施設】&#10;一人当たり面積">
          <a:extLst>
            <a:ext uri="{FF2B5EF4-FFF2-40B4-BE49-F238E27FC236}">
              <a16:creationId xmlns:a16="http://schemas.microsoft.com/office/drawing/2014/main" id="{7690146B-AE25-439C-AF30-7AA6AD5A207D}"/>
            </a:ext>
          </a:extLst>
        </xdr:cNvPr>
        <xdr:cNvSpPr txBox="1"/>
      </xdr:nvSpPr>
      <xdr:spPr>
        <a:xfrm>
          <a:off x="17384472" y="1057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117619</xdr:rowOff>
    </xdr:from>
    <xdr:ext cx="469744" cy="259045"/>
    <xdr:sp macro="" textlink="">
      <xdr:nvSpPr>
        <xdr:cNvPr id="610" name="n_4mainValue【学校施設】&#10;一人当たり面積">
          <a:extLst>
            <a:ext uri="{FF2B5EF4-FFF2-40B4-BE49-F238E27FC236}">
              <a16:creationId xmlns:a16="http://schemas.microsoft.com/office/drawing/2014/main" id="{012188DB-760E-4517-A99A-4313F2DC2DBD}"/>
            </a:ext>
          </a:extLst>
        </xdr:cNvPr>
        <xdr:cNvSpPr txBox="1"/>
      </xdr:nvSpPr>
      <xdr:spPr>
        <a:xfrm>
          <a:off x="16588817" y="105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B13E7E38-435C-4A6B-817B-CD73A2495A1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A4316300-2E05-41CA-8D17-403E424E1D9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99D85635-11A2-4BFE-B64D-7E9803822CD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886512A0-5DC9-4254-BC34-B5460A1740A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12DC7C59-610A-4E38-8992-E8D70A296BC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E3BA5962-63FD-4895-9D5A-453B9D5ACD5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B7659A30-FE4B-444B-BAAA-6B3F6BCB07E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39BD38EE-57BA-4046-9EC2-495EC13443F6}"/>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3800993F-4D28-424E-BF4C-79773F58DD0B}"/>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A5C4B4D1-1601-4C92-916F-DBF42B38FC6F}"/>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4A79E432-BE2F-4B6B-8328-14AC236B2D0A}"/>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64346D6C-7A75-4AA9-A930-91C1353E3709}"/>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3D2F79D6-C341-4D44-8388-402D987112E4}"/>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96A7AB7C-AD19-4062-BCC3-F761A557CE7F}"/>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806A3A0A-F5F5-40DB-B7A0-A36709715678}"/>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A7B6177C-BBFF-49D3-A401-C97CEEBD7317}"/>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3ACE6A12-A8F9-43D3-8D06-682C9C3FF4A9}"/>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517E99FC-6BB6-42C4-BC16-B6D844895992}"/>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CA685F17-A1ED-4CFC-B84B-48929EDCF1D9}"/>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712C68BC-3F24-4EB5-8B94-4D31E4FD7AAC}"/>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6126A716-6D5D-46F0-99FC-8D92FA549A8E}"/>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E4A53A7E-787F-4FC1-9038-11D7E2D881C9}"/>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8EEC01F1-3873-4D96-8ABD-B3CBB11709C2}"/>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DD1CC468-3DBB-44EC-A274-A280562CE72A}"/>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1C98250A-3A08-48E4-9952-2C7D4F2E7964}"/>
            </a:ext>
          </a:extLst>
        </xdr:cNvPr>
        <xdr:cNvCxnSpPr/>
      </xdr:nvCxnSpPr>
      <xdr:spPr>
        <a:xfrm flipV="1">
          <a:off x="14703424" y="1325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a:extLst>
            <a:ext uri="{FF2B5EF4-FFF2-40B4-BE49-F238E27FC236}">
              <a16:creationId xmlns:a16="http://schemas.microsoft.com/office/drawing/2014/main" id="{52DC4126-3041-4729-A49D-51D499B5B025}"/>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91F16B97-9F69-4A00-ABDF-A9515FE168DD}"/>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a:extLst>
            <a:ext uri="{FF2B5EF4-FFF2-40B4-BE49-F238E27FC236}">
              <a16:creationId xmlns:a16="http://schemas.microsoft.com/office/drawing/2014/main" id="{9FC13E47-C278-44DA-A07F-E59E419B0953}"/>
            </a:ext>
          </a:extLst>
        </xdr:cNvPr>
        <xdr:cNvSpPr txBox="1"/>
      </xdr:nvSpPr>
      <xdr:spPr>
        <a:xfrm>
          <a:off x="147421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a:extLst>
            <a:ext uri="{FF2B5EF4-FFF2-40B4-BE49-F238E27FC236}">
              <a16:creationId xmlns:a16="http://schemas.microsoft.com/office/drawing/2014/main" id="{A8DB07E1-FD5F-4D8A-B994-2D73E6577CF8}"/>
            </a:ext>
          </a:extLst>
        </xdr:cNvPr>
        <xdr:cNvCxnSpPr/>
      </xdr:nvCxnSpPr>
      <xdr:spPr>
        <a:xfrm>
          <a:off x="14611350" y="1325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0" name="【児童館】&#10;有形固定資産減価償却率平均値テキスト">
          <a:extLst>
            <a:ext uri="{FF2B5EF4-FFF2-40B4-BE49-F238E27FC236}">
              <a16:creationId xmlns:a16="http://schemas.microsoft.com/office/drawing/2014/main" id="{D36B6657-F31D-466B-BE08-ECEB6AAAF47A}"/>
            </a:ext>
          </a:extLst>
        </xdr:cNvPr>
        <xdr:cNvSpPr txBox="1"/>
      </xdr:nvSpPr>
      <xdr:spPr>
        <a:xfrm>
          <a:off x="14742160" y="1398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a:extLst>
            <a:ext uri="{FF2B5EF4-FFF2-40B4-BE49-F238E27FC236}">
              <a16:creationId xmlns:a16="http://schemas.microsoft.com/office/drawing/2014/main" id="{9FC994CE-2125-447B-9702-1DB30111020F}"/>
            </a:ext>
          </a:extLst>
        </xdr:cNvPr>
        <xdr:cNvSpPr/>
      </xdr:nvSpPr>
      <xdr:spPr>
        <a:xfrm>
          <a:off x="146494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a:extLst>
            <a:ext uri="{FF2B5EF4-FFF2-40B4-BE49-F238E27FC236}">
              <a16:creationId xmlns:a16="http://schemas.microsoft.com/office/drawing/2014/main" id="{CF39E75A-9AA8-47DF-A868-6DAF6867458E}"/>
            </a:ext>
          </a:extLst>
        </xdr:cNvPr>
        <xdr:cNvSpPr/>
      </xdr:nvSpPr>
      <xdr:spPr>
        <a:xfrm>
          <a:off x="13887450" y="139795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a:extLst>
            <a:ext uri="{FF2B5EF4-FFF2-40B4-BE49-F238E27FC236}">
              <a16:creationId xmlns:a16="http://schemas.microsoft.com/office/drawing/2014/main" id="{5D6F4290-12D9-48B0-A2F2-E9AF9B9FFB37}"/>
            </a:ext>
          </a:extLst>
        </xdr:cNvPr>
        <xdr:cNvSpPr/>
      </xdr:nvSpPr>
      <xdr:spPr>
        <a:xfrm>
          <a:off x="130898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a:extLst>
            <a:ext uri="{FF2B5EF4-FFF2-40B4-BE49-F238E27FC236}">
              <a16:creationId xmlns:a16="http://schemas.microsoft.com/office/drawing/2014/main" id="{CA0EF7F3-41A9-417F-A60E-6EE2908C1591}"/>
            </a:ext>
          </a:extLst>
        </xdr:cNvPr>
        <xdr:cNvSpPr/>
      </xdr:nvSpPr>
      <xdr:spPr>
        <a:xfrm>
          <a:off x="12303760" y="1389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a:extLst>
            <a:ext uri="{FF2B5EF4-FFF2-40B4-BE49-F238E27FC236}">
              <a16:creationId xmlns:a16="http://schemas.microsoft.com/office/drawing/2014/main" id="{CD7299F8-66FB-465D-9D55-7EB00A7877CB}"/>
            </a:ext>
          </a:extLst>
        </xdr:cNvPr>
        <xdr:cNvSpPr/>
      </xdr:nvSpPr>
      <xdr:spPr>
        <a:xfrm>
          <a:off x="11487150" y="13804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75F616DE-C123-4C0C-9740-F3399B799F9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55B72E3B-91CC-4533-92EB-54BD562564F8}"/>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14DF64E6-C06B-41F6-951D-8BD946C1275B}"/>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722AF09B-1C91-4EAF-93B0-4FA59F4B7345}"/>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F5E9E89C-796D-43E4-A59C-FCD5175FEBB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156845</xdr:rowOff>
    </xdr:from>
    <xdr:to>
      <xdr:col>85</xdr:col>
      <xdr:colOff>177800</xdr:colOff>
      <xdr:row>80</xdr:row>
      <xdr:rowOff>86995</xdr:rowOff>
    </xdr:to>
    <xdr:sp macro="" textlink="">
      <xdr:nvSpPr>
        <xdr:cNvPr id="651" name="楕円 650">
          <a:extLst>
            <a:ext uri="{FF2B5EF4-FFF2-40B4-BE49-F238E27FC236}">
              <a16:creationId xmlns:a16="http://schemas.microsoft.com/office/drawing/2014/main" id="{B870BEA7-DED2-49D7-BB97-0584D2D8EFF3}"/>
            </a:ext>
          </a:extLst>
        </xdr:cNvPr>
        <xdr:cNvSpPr/>
      </xdr:nvSpPr>
      <xdr:spPr>
        <a:xfrm>
          <a:off x="14649450" y="137033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8272</xdr:rowOff>
    </xdr:from>
    <xdr:ext cx="405111" cy="259045"/>
    <xdr:sp macro="" textlink="">
      <xdr:nvSpPr>
        <xdr:cNvPr id="652" name="【児童館】&#10;有形固定資産減価償却率該当値テキスト">
          <a:extLst>
            <a:ext uri="{FF2B5EF4-FFF2-40B4-BE49-F238E27FC236}">
              <a16:creationId xmlns:a16="http://schemas.microsoft.com/office/drawing/2014/main" id="{4593DE2D-3770-4CD9-80E2-68A1C73777A1}"/>
            </a:ext>
          </a:extLst>
        </xdr:cNvPr>
        <xdr:cNvSpPr txBox="1"/>
      </xdr:nvSpPr>
      <xdr:spPr>
        <a:xfrm>
          <a:off x="1474216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116839</xdr:rowOff>
    </xdr:from>
    <xdr:to>
      <xdr:col>81</xdr:col>
      <xdr:colOff>101600</xdr:colOff>
      <xdr:row>80</xdr:row>
      <xdr:rowOff>46989</xdr:rowOff>
    </xdr:to>
    <xdr:sp macro="" textlink="">
      <xdr:nvSpPr>
        <xdr:cNvPr id="653" name="楕円 652">
          <a:extLst>
            <a:ext uri="{FF2B5EF4-FFF2-40B4-BE49-F238E27FC236}">
              <a16:creationId xmlns:a16="http://schemas.microsoft.com/office/drawing/2014/main" id="{77957D22-22FB-424D-9E6B-3CB636EA986A}"/>
            </a:ext>
          </a:extLst>
        </xdr:cNvPr>
        <xdr:cNvSpPr/>
      </xdr:nvSpPr>
      <xdr:spPr>
        <a:xfrm>
          <a:off x="13887450" y="136613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167639</xdr:rowOff>
    </xdr:from>
    <xdr:to>
      <xdr:col>85</xdr:col>
      <xdr:colOff>127000</xdr:colOff>
      <xdr:row>80</xdr:row>
      <xdr:rowOff>36195</xdr:rowOff>
    </xdr:to>
    <xdr:cxnSp macro="">
      <xdr:nvCxnSpPr>
        <xdr:cNvPr id="654" name="直線コネクタ 653">
          <a:extLst>
            <a:ext uri="{FF2B5EF4-FFF2-40B4-BE49-F238E27FC236}">
              <a16:creationId xmlns:a16="http://schemas.microsoft.com/office/drawing/2014/main" id="{0817F5C7-099E-4C12-BD3B-EDFCFB6A66BB}"/>
            </a:ext>
          </a:extLst>
        </xdr:cNvPr>
        <xdr:cNvCxnSpPr/>
      </xdr:nvCxnSpPr>
      <xdr:spPr>
        <a:xfrm>
          <a:off x="13942060" y="13715999"/>
          <a:ext cx="762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76836</xdr:rowOff>
    </xdr:from>
    <xdr:to>
      <xdr:col>76</xdr:col>
      <xdr:colOff>165100</xdr:colOff>
      <xdr:row>80</xdr:row>
      <xdr:rowOff>6986</xdr:rowOff>
    </xdr:to>
    <xdr:sp macro="" textlink="">
      <xdr:nvSpPr>
        <xdr:cNvPr id="655" name="楕円 654">
          <a:extLst>
            <a:ext uri="{FF2B5EF4-FFF2-40B4-BE49-F238E27FC236}">
              <a16:creationId xmlns:a16="http://schemas.microsoft.com/office/drawing/2014/main" id="{C9C9F4E1-981E-46EF-8785-1F63E9319203}"/>
            </a:ext>
          </a:extLst>
        </xdr:cNvPr>
        <xdr:cNvSpPr/>
      </xdr:nvSpPr>
      <xdr:spPr>
        <a:xfrm>
          <a:off x="13089890" y="136213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127636</xdr:rowOff>
    </xdr:from>
    <xdr:to>
      <xdr:col>81</xdr:col>
      <xdr:colOff>50800</xdr:colOff>
      <xdr:row>79</xdr:row>
      <xdr:rowOff>167639</xdr:rowOff>
    </xdr:to>
    <xdr:cxnSp macro="">
      <xdr:nvCxnSpPr>
        <xdr:cNvPr id="656" name="直線コネクタ 655">
          <a:extLst>
            <a:ext uri="{FF2B5EF4-FFF2-40B4-BE49-F238E27FC236}">
              <a16:creationId xmlns:a16="http://schemas.microsoft.com/office/drawing/2014/main" id="{D9A4F015-A0E7-48B5-A3D8-1D5704674270}"/>
            </a:ext>
          </a:extLst>
        </xdr:cNvPr>
        <xdr:cNvCxnSpPr/>
      </xdr:nvCxnSpPr>
      <xdr:spPr>
        <a:xfrm>
          <a:off x="13144500" y="13675996"/>
          <a:ext cx="7975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38736</xdr:rowOff>
    </xdr:from>
    <xdr:to>
      <xdr:col>72</xdr:col>
      <xdr:colOff>38100</xdr:colOff>
      <xdr:row>79</xdr:row>
      <xdr:rowOff>140336</xdr:rowOff>
    </xdr:to>
    <xdr:sp macro="" textlink="">
      <xdr:nvSpPr>
        <xdr:cNvPr id="657" name="楕円 656">
          <a:extLst>
            <a:ext uri="{FF2B5EF4-FFF2-40B4-BE49-F238E27FC236}">
              <a16:creationId xmlns:a16="http://schemas.microsoft.com/office/drawing/2014/main" id="{D853F144-BAE9-4372-8921-6F574C71FD0F}"/>
            </a:ext>
          </a:extLst>
        </xdr:cNvPr>
        <xdr:cNvSpPr/>
      </xdr:nvSpPr>
      <xdr:spPr>
        <a:xfrm>
          <a:off x="12303760" y="13583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89536</xdr:rowOff>
    </xdr:from>
    <xdr:to>
      <xdr:col>76</xdr:col>
      <xdr:colOff>114300</xdr:colOff>
      <xdr:row>79</xdr:row>
      <xdr:rowOff>127636</xdr:rowOff>
    </xdr:to>
    <xdr:cxnSp macro="">
      <xdr:nvCxnSpPr>
        <xdr:cNvPr id="658" name="直線コネクタ 657">
          <a:extLst>
            <a:ext uri="{FF2B5EF4-FFF2-40B4-BE49-F238E27FC236}">
              <a16:creationId xmlns:a16="http://schemas.microsoft.com/office/drawing/2014/main" id="{0E5BBB44-0B44-46AD-8CB2-F2C8F734AE29}"/>
            </a:ext>
          </a:extLst>
        </xdr:cNvPr>
        <xdr:cNvCxnSpPr/>
      </xdr:nvCxnSpPr>
      <xdr:spPr>
        <a:xfrm>
          <a:off x="12346940" y="13637896"/>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170180</xdr:rowOff>
    </xdr:from>
    <xdr:to>
      <xdr:col>67</xdr:col>
      <xdr:colOff>101600</xdr:colOff>
      <xdr:row>79</xdr:row>
      <xdr:rowOff>100330</xdr:rowOff>
    </xdr:to>
    <xdr:sp macro="" textlink="">
      <xdr:nvSpPr>
        <xdr:cNvPr id="659" name="楕円 658">
          <a:extLst>
            <a:ext uri="{FF2B5EF4-FFF2-40B4-BE49-F238E27FC236}">
              <a16:creationId xmlns:a16="http://schemas.microsoft.com/office/drawing/2014/main" id="{822A42C9-7DC8-47D6-9004-03AD58B6B060}"/>
            </a:ext>
          </a:extLst>
        </xdr:cNvPr>
        <xdr:cNvSpPr/>
      </xdr:nvSpPr>
      <xdr:spPr>
        <a:xfrm>
          <a:off x="11487150" y="135470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49530</xdr:rowOff>
    </xdr:from>
    <xdr:to>
      <xdr:col>71</xdr:col>
      <xdr:colOff>177800</xdr:colOff>
      <xdr:row>79</xdr:row>
      <xdr:rowOff>89536</xdr:rowOff>
    </xdr:to>
    <xdr:cxnSp macro="">
      <xdr:nvCxnSpPr>
        <xdr:cNvPr id="660" name="直線コネクタ 659">
          <a:extLst>
            <a:ext uri="{FF2B5EF4-FFF2-40B4-BE49-F238E27FC236}">
              <a16:creationId xmlns:a16="http://schemas.microsoft.com/office/drawing/2014/main" id="{D7919336-386F-4ECF-93E0-A34704CAD92D}"/>
            </a:ext>
          </a:extLst>
        </xdr:cNvPr>
        <xdr:cNvCxnSpPr/>
      </xdr:nvCxnSpPr>
      <xdr:spPr>
        <a:xfrm>
          <a:off x="11541760" y="13597890"/>
          <a:ext cx="80518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17163</xdr:rowOff>
    </xdr:from>
    <xdr:ext cx="405111" cy="259045"/>
    <xdr:sp macro="" textlink="">
      <xdr:nvSpPr>
        <xdr:cNvPr id="661" name="n_1aveValue【児童館】&#10;有形固定資産減価償却率">
          <a:extLst>
            <a:ext uri="{FF2B5EF4-FFF2-40B4-BE49-F238E27FC236}">
              <a16:creationId xmlns:a16="http://schemas.microsoft.com/office/drawing/2014/main" id="{15184B4E-EC26-4BF8-BD7F-F87313B17FE8}"/>
            </a:ext>
          </a:extLst>
        </xdr:cNvPr>
        <xdr:cNvSpPr txBox="1"/>
      </xdr:nvSpPr>
      <xdr:spPr>
        <a:xfrm>
          <a:off x="13738234" y="1407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62" name="n_2aveValue【児童館】&#10;有形固定資産減価償却率">
          <a:extLst>
            <a:ext uri="{FF2B5EF4-FFF2-40B4-BE49-F238E27FC236}">
              <a16:creationId xmlns:a16="http://schemas.microsoft.com/office/drawing/2014/main" id="{D615DEE3-1238-4F8F-A049-B8DAE763D806}"/>
            </a:ext>
          </a:extLst>
        </xdr:cNvPr>
        <xdr:cNvSpPr txBox="1"/>
      </xdr:nvSpPr>
      <xdr:spPr>
        <a:xfrm>
          <a:off x="1295718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663" name="n_3aveValue【児童館】&#10;有形固定資産減価償却率">
          <a:extLst>
            <a:ext uri="{FF2B5EF4-FFF2-40B4-BE49-F238E27FC236}">
              <a16:creationId xmlns:a16="http://schemas.microsoft.com/office/drawing/2014/main" id="{3758E796-A1E0-49C8-82AB-7183248437EC}"/>
            </a:ext>
          </a:extLst>
        </xdr:cNvPr>
        <xdr:cNvSpPr txBox="1"/>
      </xdr:nvSpPr>
      <xdr:spPr>
        <a:xfrm>
          <a:off x="1217105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7638</xdr:rowOff>
    </xdr:from>
    <xdr:ext cx="405111" cy="259045"/>
    <xdr:sp macro="" textlink="">
      <xdr:nvSpPr>
        <xdr:cNvPr id="664" name="n_4aveValue【児童館】&#10;有形固定資産減価償却率">
          <a:extLst>
            <a:ext uri="{FF2B5EF4-FFF2-40B4-BE49-F238E27FC236}">
              <a16:creationId xmlns:a16="http://schemas.microsoft.com/office/drawing/2014/main" id="{E9E098E1-0364-451C-8142-DC9B4FB3EAF0}"/>
            </a:ext>
          </a:extLst>
        </xdr:cNvPr>
        <xdr:cNvSpPr txBox="1"/>
      </xdr:nvSpPr>
      <xdr:spPr>
        <a:xfrm>
          <a:off x="11354444" y="1389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63516</xdr:rowOff>
    </xdr:from>
    <xdr:ext cx="405111" cy="259045"/>
    <xdr:sp macro="" textlink="">
      <xdr:nvSpPr>
        <xdr:cNvPr id="665" name="n_1mainValue【児童館】&#10;有形固定資産減価償却率">
          <a:extLst>
            <a:ext uri="{FF2B5EF4-FFF2-40B4-BE49-F238E27FC236}">
              <a16:creationId xmlns:a16="http://schemas.microsoft.com/office/drawing/2014/main" id="{2D61ECB3-5D47-4C0A-A691-2B55658A04A3}"/>
            </a:ext>
          </a:extLst>
        </xdr:cNvPr>
        <xdr:cNvSpPr txBox="1"/>
      </xdr:nvSpPr>
      <xdr:spPr>
        <a:xfrm>
          <a:off x="13738234" y="1343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23513</xdr:rowOff>
    </xdr:from>
    <xdr:ext cx="405111" cy="259045"/>
    <xdr:sp macro="" textlink="">
      <xdr:nvSpPr>
        <xdr:cNvPr id="666" name="n_2mainValue【児童館】&#10;有形固定資産減価償却率">
          <a:extLst>
            <a:ext uri="{FF2B5EF4-FFF2-40B4-BE49-F238E27FC236}">
              <a16:creationId xmlns:a16="http://schemas.microsoft.com/office/drawing/2014/main" id="{237A9A68-7A15-4833-B31F-5118C175F99A}"/>
            </a:ext>
          </a:extLst>
        </xdr:cNvPr>
        <xdr:cNvSpPr txBox="1"/>
      </xdr:nvSpPr>
      <xdr:spPr>
        <a:xfrm>
          <a:off x="12957184" y="1339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156863</xdr:rowOff>
    </xdr:from>
    <xdr:ext cx="405111" cy="259045"/>
    <xdr:sp macro="" textlink="">
      <xdr:nvSpPr>
        <xdr:cNvPr id="667" name="n_3mainValue【児童館】&#10;有形固定資産減価償却率">
          <a:extLst>
            <a:ext uri="{FF2B5EF4-FFF2-40B4-BE49-F238E27FC236}">
              <a16:creationId xmlns:a16="http://schemas.microsoft.com/office/drawing/2014/main" id="{9695C073-2E90-465D-AFB8-1FC25AC4062D}"/>
            </a:ext>
          </a:extLst>
        </xdr:cNvPr>
        <xdr:cNvSpPr txBox="1"/>
      </xdr:nvSpPr>
      <xdr:spPr>
        <a:xfrm>
          <a:off x="12171054" y="1336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116857</xdr:rowOff>
    </xdr:from>
    <xdr:ext cx="405111" cy="259045"/>
    <xdr:sp macro="" textlink="">
      <xdr:nvSpPr>
        <xdr:cNvPr id="668" name="n_4mainValue【児童館】&#10;有形固定資産減価償却率">
          <a:extLst>
            <a:ext uri="{FF2B5EF4-FFF2-40B4-BE49-F238E27FC236}">
              <a16:creationId xmlns:a16="http://schemas.microsoft.com/office/drawing/2014/main" id="{A2A39BD2-1EF3-459E-88B1-FD1E897F1786}"/>
            </a:ext>
          </a:extLst>
        </xdr:cNvPr>
        <xdr:cNvSpPr txBox="1"/>
      </xdr:nvSpPr>
      <xdr:spPr>
        <a:xfrm>
          <a:off x="113544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7EB0A3A7-FA8C-4D64-A2FE-5F07F1E8E91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818D5240-CCCF-4EDE-AFB2-A937D6F4F85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9AC7E4BE-B54D-432E-A1BD-20FC91978EB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99FC887A-E63C-4D9B-9BEB-2D4305F5E58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AA4BACC8-8F80-4EE0-A57F-F94C36114A2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A88CFFA5-A6DB-4552-A677-6265C6CB088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9C5898EB-3014-4416-9CF9-569D12EA364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72D8800D-20F5-4664-BECE-E79327172BF4}"/>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BD0631AC-0506-4FD7-9BE4-EF1C75394DC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93F58D03-17DC-4DE0-AE70-91704F7306D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BE403CA9-191F-4109-BE5F-AEFEB4EE0236}"/>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1564BAD5-212C-4FDE-8055-C0502468D8A6}"/>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AF209833-D44B-48C0-A603-372F7985FEE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CC8C9C00-ED63-4F96-96CA-43D183E26EAA}"/>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49EFB466-43C8-4C03-BF54-8570D8DFDA0F}"/>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4F629B76-5B1F-41F7-98E6-B0E77759C663}"/>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5FD91745-DE28-437D-9725-BC35F5116095}"/>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D16B1C37-8483-42E9-8F87-E8A3F8639578}"/>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C99169D8-215F-490C-9E60-6B173D5B9F97}"/>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E3C1E6E3-5CB2-43B0-BB44-4DA9458BCE74}"/>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7C628CD9-C0FE-4EB7-A4A4-C44DDB6DB81B}"/>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F3AB92B1-A20A-4669-ACDD-391C98ECBD87}"/>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250CFF3C-68E4-4FA9-B0F6-83DB3845C0E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5DF38379-56F2-4DC4-886A-530F723BC922}"/>
            </a:ext>
          </a:extLst>
        </xdr:cNvPr>
        <xdr:cNvCxnSpPr/>
      </xdr:nvCxnSpPr>
      <xdr:spPr>
        <a:xfrm flipV="1">
          <a:off x="19947254" y="132930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E902F303-0EB2-4C11-BC3F-65C6EE0EB167}"/>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BDBBF192-1430-497D-8A0E-350FE07D1583}"/>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a:extLst>
            <a:ext uri="{FF2B5EF4-FFF2-40B4-BE49-F238E27FC236}">
              <a16:creationId xmlns:a16="http://schemas.microsoft.com/office/drawing/2014/main" id="{6D161E05-1A89-47E8-BA49-AB79F607D609}"/>
            </a:ext>
          </a:extLst>
        </xdr:cNvPr>
        <xdr:cNvSpPr txBox="1"/>
      </xdr:nvSpPr>
      <xdr:spPr>
        <a:xfrm>
          <a:off x="1998599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32228DB9-95AA-4ABE-814F-2102EFC7C0EF}"/>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児童館】&#10;一人当たり面積平均値テキスト">
          <a:extLst>
            <a:ext uri="{FF2B5EF4-FFF2-40B4-BE49-F238E27FC236}">
              <a16:creationId xmlns:a16="http://schemas.microsoft.com/office/drawing/2014/main" id="{00E81E3C-B692-4317-A376-57A65D36717B}"/>
            </a:ext>
          </a:extLst>
        </xdr:cNvPr>
        <xdr:cNvSpPr txBox="1"/>
      </xdr:nvSpPr>
      <xdr:spPr>
        <a:xfrm>
          <a:off x="19985990" y="14162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4BAC0FB5-D97F-4ADE-9003-5E2690A8C88A}"/>
            </a:ext>
          </a:extLst>
        </xdr:cNvPr>
        <xdr:cNvSpPr/>
      </xdr:nvSpPr>
      <xdr:spPr>
        <a:xfrm>
          <a:off x="19904710" y="14314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a:extLst>
            <a:ext uri="{FF2B5EF4-FFF2-40B4-BE49-F238E27FC236}">
              <a16:creationId xmlns:a16="http://schemas.microsoft.com/office/drawing/2014/main" id="{CB7C6C09-8CAD-402B-B831-0104B6E85A00}"/>
            </a:ext>
          </a:extLst>
        </xdr:cNvPr>
        <xdr:cNvSpPr/>
      </xdr:nvSpPr>
      <xdr:spPr>
        <a:xfrm>
          <a:off x="191617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a:extLst>
            <a:ext uri="{FF2B5EF4-FFF2-40B4-BE49-F238E27FC236}">
              <a16:creationId xmlns:a16="http://schemas.microsoft.com/office/drawing/2014/main" id="{166F41F5-7D4D-4A1B-AE59-28074579ABEB}"/>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a:extLst>
            <a:ext uri="{FF2B5EF4-FFF2-40B4-BE49-F238E27FC236}">
              <a16:creationId xmlns:a16="http://schemas.microsoft.com/office/drawing/2014/main" id="{64B7310C-2900-4612-90A9-06F3D880E55D}"/>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a:extLst>
            <a:ext uri="{FF2B5EF4-FFF2-40B4-BE49-F238E27FC236}">
              <a16:creationId xmlns:a16="http://schemas.microsoft.com/office/drawing/2014/main" id="{AB8FE771-697B-496C-A64A-63F4E5C22992}"/>
            </a:ext>
          </a:extLst>
        </xdr:cNvPr>
        <xdr:cNvSpPr/>
      </xdr:nvSpPr>
      <xdr:spPr>
        <a:xfrm>
          <a:off x="167614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8BC092EC-540B-4C8C-926E-34F07C8F549D}"/>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DC5AD28A-6262-461F-8BEC-5B815CEB21D9}"/>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704332C6-901E-469E-B3D9-161A5B60042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3C3CA7E6-2CCA-4946-AE41-58AD0D1E305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96DC1FD9-69A5-4E7A-B945-F8602B09A8CB}"/>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08" name="楕円 707">
          <a:extLst>
            <a:ext uri="{FF2B5EF4-FFF2-40B4-BE49-F238E27FC236}">
              <a16:creationId xmlns:a16="http://schemas.microsoft.com/office/drawing/2014/main" id="{57BFA231-9DE3-4B37-9017-7229FD9A78C3}"/>
            </a:ext>
          </a:extLst>
        </xdr:cNvPr>
        <xdr:cNvSpPr/>
      </xdr:nvSpPr>
      <xdr:spPr>
        <a:xfrm>
          <a:off x="19904710" y="14314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709" name="【児童館】&#10;一人当たり面積該当値テキスト">
          <a:extLst>
            <a:ext uri="{FF2B5EF4-FFF2-40B4-BE49-F238E27FC236}">
              <a16:creationId xmlns:a16="http://schemas.microsoft.com/office/drawing/2014/main" id="{A3D74832-40BE-49B5-A375-0ADAF8AAEC42}"/>
            </a:ext>
          </a:extLst>
        </xdr:cNvPr>
        <xdr:cNvSpPr txBox="1"/>
      </xdr:nvSpPr>
      <xdr:spPr>
        <a:xfrm>
          <a:off x="19985990" y="142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10" name="楕円 709">
          <a:extLst>
            <a:ext uri="{FF2B5EF4-FFF2-40B4-BE49-F238E27FC236}">
              <a16:creationId xmlns:a16="http://schemas.microsoft.com/office/drawing/2014/main" id="{9D21BA65-857C-4521-89DF-CE351B82D395}"/>
            </a:ext>
          </a:extLst>
        </xdr:cNvPr>
        <xdr:cNvSpPr/>
      </xdr:nvSpPr>
      <xdr:spPr>
        <a:xfrm>
          <a:off x="19161760" y="14314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711" name="直線コネクタ 710">
          <a:extLst>
            <a:ext uri="{FF2B5EF4-FFF2-40B4-BE49-F238E27FC236}">
              <a16:creationId xmlns:a16="http://schemas.microsoft.com/office/drawing/2014/main" id="{9C8941E0-22D0-461D-8A81-451421814C63}"/>
            </a:ext>
          </a:extLst>
        </xdr:cNvPr>
        <xdr:cNvCxnSpPr/>
      </xdr:nvCxnSpPr>
      <xdr:spPr>
        <a:xfrm>
          <a:off x="19204940" y="143598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12" name="楕円 711">
          <a:extLst>
            <a:ext uri="{FF2B5EF4-FFF2-40B4-BE49-F238E27FC236}">
              <a16:creationId xmlns:a16="http://schemas.microsoft.com/office/drawing/2014/main" id="{232922A9-8266-4C0C-AA76-2419E012CEF8}"/>
            </a:ext>
          </a:extLst>
        </xdr:cNvPr>
        <xdr:cNvSpPr/>
      </xdr:nvSpPr>
      <xdr:spPr>
        <a:xfrm>
          <a:off x="18345150" y="14314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713" name="直線コネクタ 712">
          <a:extLst>
            <a:ext uri="{FF2B5EF4-FFF2-40B4-BE49-F238E27FC236}">
              <a16:creationId xmlns:a16="http://schemas.microsoft.com/office/drawing/2014/main" id="{2D3CFAB8-1CFA-47B4-A87D-5CC4D197B122}"/>
            </a:ext>
          </a:extLst>
        </xdr:cNvPr>
        <xdr:cNvCxnSpPr/>
      </xdr:nvCxnSpPr>
      <xdr:spPr>
        <a:xfrm>
          <a:off x="18399760" y="143598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14" name="楕円 713">
          <a:extLst>
            <a:ext uri="{FF2B5EF4-FFF2-40B4-BE49-F238E27FC236}">
              <a16:creationId xmlns:a16="http://schemas.microsoft.com/office/drawing/2014/main" id="{161EDECC-DB49-4ED8-B044-D83EE2D47369}"/>
            </a:ext>
          </a:extLst>
        </xdr:cNvPr>
        <xdr:cNvSpPr/>
      </xdr:nvSpPr>
      <xdr:spPr>
        <a:xfrm>
          <a:off x="17547590" y="143148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15" name="直線コネクタ 714">
          <a:extLst>
            <a:ext uri="{FF2B5EF4-FFF2-40B4-BE49-F238E27FC236}">
              <a16:creationId xmlns:a16="http://schemas.microsoft.com/office/drawing/2014/main" id="{89D36019-4C62-410E-9CFC-032430FC9C3F}"/>
            </a:ext>
          </a:extLst>
        </xdr:cNvPr>
        <xdr:cNvCxnSpPr/>
      </xdr:nvCxnSpPr>
      <xdr:spPr>
        <a:xfrm>
          <a:off x="17602200" y="14359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16" name="楕円 715">
          <a:extLst>
            <a:ext uri="{FF2B5EF4-FFF2-40B4-BE49-F238E27FC236}">
              <a16:creationId xmlns:a16="http://schemas.microsoft.com/office/drawing/2014/main" id="{16B5DC5B-0E4D-46EA-AD5B-B4BDF92434F2}"/>
            </a:ext>
          </a:extLst>
        </xdr:cNvPr>
        <xdr:cNvSpPr/>
      </xdr:nvSpPr>
      <xdr:spPr>
        <a:xfrm>
          <a:off x="16761460" y="14314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17" name="直線コネクタ 716">
          <a:extLst>
            <a:ext uri="{FF2B5EF4-FFF2-40B4-BE49-F238E27FC236}">
              <a16:creationId xmlns:a16="http://schemas.microsoft.com/office/drawing/2014/main" id="{39F31E58-874B-40E4-B8B3-8DD98ED22ACC}"/>
            </a:ext>
          </a:extLst>
        </xdr:cNvPr>
        <xdr:cNvCxnSpPr/>
      </xdr:nvCxnSpPr>
      <xdr:spPr>
        <a:xfrm>
          <a:off x="16804640" y="14359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8" name="n_1aveValue【児童館】&#10;一人当たり面積">
          <a:extLst>
            <a:ext uri="{FF2B5EF4-FFF2-40B4-BE49-F238E27FC236}">
              <a16:creationId xmlns:a16="http://schemas.microsoft.com/office/drawing/2014/main" id="{FADFCA6C-D415-4914-8D50-8E05C263E472}"/>
            </a:ext>
          </a:extLst>
        </xdr:cNvPr>
        <xdr:cNvSpPr txBox="1"/>
      </xdr:nvSpPr>
      <xdr:spPr>
        <a:xfrm>
          <a:off x="18982132"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19" name="n_2aveValue【児童館】&#10;一人当たり面積">
          <a:extLst>
            <a:ext uri="{FF2B5EF4-FFF2-40B4-BE49-F238E27FC236}">
              <a16:creationId xmlns:a16="http://schemas.microsoft.com/office/drawing/2014/main" id="{D65B4F4B-8F51-44ED-8869-52721308CD9E}"/>
            </a:ext>
          </a:extLst>
        </xdr:cNvPr>
        <xdr:cNvSpPr txBox="1"/>
      </xdr:nvSpPr>
      <xdr:spPr>
        <a:xfrm>
          <a:off x="181820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0" name="n_3aveValue【児童館】&#10;一人当たり面積">
          <a:extLst>
            <a:ext uri="{FF2B5EF4-FFF2-40B4-BE49-F238E27FC236}">
              <a16:creationId xmlns:a16="http://schemas.microsoft.com/office/drawing/2014/main" id="{97BFCDD8-1D33-40B5-80D2-159AF5751A71}"/>
            </a:ext>
          </a:extLst>
        </xdr:cNvPr>
        <xdr:cNvSpPr txBox="1"/>
      </xdr:nvSpPr>
      <xdr:spPr>
        <a:xfrm>
          <a:off x="1738447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1" name="n_4aveValue【児童館】&#10;一人当たり面積">
          <a:extLst>
            <a:ext uri="{FF2B5EF4-FFF2-40B4-BE49-F238E27FC236}">
              <a16:creationId xmlns:a16="http://schemas.microsoft.com/office/drawing/2014/main" id="{947495A4-684E-428C-8609-96FAD58B467C}"/>
            </a:ext>
          </a:extLst>
        </xdr:cNvPr>
        <xdr:cNvSpPr txBox="1"/>
      </xdr:nvSpPr>
      <xdr:spPr>
        <a:xfrm>
          <a:off x="16588817"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722" name="n_1mainValue【児童館】&#10;一人当たり面積">
          <a:extLst>
            <a:ext uri="{FF2B5EF4-FFF2-40B4-BE49-F238E27FC236}">
              <a16:creationId xmlns:a16="http://schemas.microsoft.com/office/drawing/2014/main" id="{769C77B7-8B93-48C1-8627-995D85A854B0}"/>
            </a:ext>
          </a:extLst>
        </xdr:cNvPr>
        <xdr:cNvSpPr txBox="1"/>
      </xdr:nvSpPr>
      <xdr:spPr>
        <a:xfrm>
          <a:off x="1898213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23" name="n_2mainValue【児童館】&#10;一人当たり面積">
          <a:extLst>
            <a:ext uri="{FF2B5EF4-FFF2-40B4-BE49-F238E27FC236}">
              <a16:creationId xmlns:a16="http://schemas.microsoft.com/office/drawing/2014/main" id="{D55D58F1-D053-40B1-B510-E347EB1F53B4}"/>
            </a:ext>
          </a:extLst>
        </xdr:cNvPr>
        <xdr:cNvSpPr txBox="1"/>
      </xdr:nvSpPr>
      <xdr:spPr>
        <a:xfrm>
          <a:off x="1818203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24" name="n_3mainValue【児童館】&#10;一人当たり面積">
          <a:extLst>
            <a:ext uri="{FF2B5EF4-FFF2-40B4-BE49-F238E27FC236}">
              <a16:creationId xmlns:a16="http://schemas.microsoft.com/office/drawing/2014/main" id="{A157D0D5-C29F-4F0A-A3AB-D5688C35140F}"/>
            </a:ext>
          </a:extLst>
        </xdr:cNvPr>
        <xdr:cNvSpPr txBox="1"/>
      </xdr:nvSpPr>
      <xdr:spPr>
        <a:xfrm>
          <a:off x="1738447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5" name="n_4mainValue【児童館】&#10;一人当たり面積">
          <a:extLst>
            <a:ext uri="{FF2B5EF4-FFF2-40B4-BE49-F238E27FC236}">
              <a16:creationId xmlns:a16="http://schemas.microsoft.com/office/drawing/2014/main" id="{EB903E16-9D1E-4042-89CE-DA5FD6C65909}"/>
            </a:ext>
          </a:extLst>
        </xdr:cNvPr>
        <xdr:cNvSpPr txBox="1"/>
      </xdr:nvSpPr>
      <xdr:spPr>
        <a:xfrm>
          <a:off x="16588817"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4F0E603A-BAAE-48C8-A4BB-158F69DE34E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5FE53648-3379-4CC6-9DC2-DD8C5D75D7E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99FD11B9-4E57-4ADC-BE2C-F4F044C48670}"/>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37F4D6C8-2DEF-41F0-B094-C46BF84E01E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1B6C4687-DC6A-49B3-A73F-CEECF676F1F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9AA5322E-680D-49E5-8227-5ACDE614D1E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2C502ED1-1396-4AA9-8F45-75D1454AD33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594F169F-E061-4D9F-A6D9-55E4E59F631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2DED5D63-563B-43F4-992D-8617F355B3E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779795AC-6400-494D-9015-9D1BE99A10D3}"/>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E7CF5E72-67D1-4ABF-A031-D4286C0634D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AB3C28BA-55A9-45DD-B260-719D2A59E2B2}"/>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ABCA5E1C-4791-4A71-A289-6B8DE4A4EB22}"/>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763E4D50-9A45-4371-AEB2-E17D7444DE80}"/>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27620640-D330-4DA8-A406-DAF43C530DE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82A59C0F-A105-40DA-9D7B-704F6C61D668}"/>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4C45AD2F-A458-4F6C-B7BF-2BBB494A2853}"/>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1501BB27-0521-4DF9-BE5F-FAB1F5F46F5A}"/>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A9965F57-109F-488C-B305-81E727E09286}"/>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E6B834F8-FCF4-4A48-815C-C112017EAA4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40551E97-A6AF-404E-9E97-8B273238F04E}"/>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0CD59D21-60CA-40E6-AA5C-4F163AC9B2F0}"/>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9B7D5DD9-6859-4271-9DE5-24F05835FA34}"/>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29A309EE-8AC4-49DF-8F71-21686830E919}"/>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a:extLst>
            <a:ext uri="{FF2B5EF4-FFF2-40B4-BE49-F238E27FC236}">
              <a16:creationId xmlns:a16="http://schemas.microsoft.com/office/drawing/2014/main" id="{48F5EA50-43A2-4E9D-B9BA-1FF4CDFA51D2}"/>
            </a:ext>
          </a:extLst>
        </xdr:cNvPr>
        <xdr:cNvCxnSpPr/>
      </xdr:nvCxnSpPr>
      <xdr:spPr>
        <a:xfrm flipV="1">
          <a:off x="14703424" y="17369790"/>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a:extLst>
            <a:ext uri="{FF2B5EF4-FFF2-40B4-BE49-F238E27FC236}">
              <a16:creationId xmlns:a16="http://schemas.microsoft.com/office/drawing/2014/main" id="{AD6A208B-3D8B-432B-8698-8CB9892D9163}"/>
            </a:ext>
          </a:extLst>
        </xdr:cNvPr>
        <xdr:cNvSpPr txBox="1"/>
      </xdr:nvSpPr>
      <xdr:spPr>
        <a:xfrm>
          <a:off x="1474216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a:extLst>
            <a:ext uri="{FF2B5EF4-FFF2-40B4-BE49-F238E27FC236}">
              <a16:creationId xmlns:a16="http://schemas.microsoft.com/office/drawing/2014/main" id="{8917B710-F879-4B70-815B-C538F1E63553}"/>
            </a:ext>
          </a:extLst>
        </xdr:cNvPr>
        <xdr:cNvCxnSpPr/>
      </xdr:nvCxnSpPr>
      <xdr:spPr>
        <a:xfrm>
          <a:off x="14611350" y="18495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a:extLst>
            <a:ext uri="{FF2B5EF4-FFF2-40B4-BE49-F238E27FC236}">
              <a16:creationId xmlns:a16="http://schemas.microsoft.com/office/drawing/2014/main" id="{531F56B0-180C-4F18-A960-183315930D96}"/>
            </a:ext>
          </a:extLst>
        </xdr:cNvPr>
        <xdr:cNvSpPr txBox="1"/>
      </xdr:nvSpPr>
      <xdr:spPr>
        <a:xfrm>
          <a:off x="14742160" y="1714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a:extLst>
            <a:ext uri="{FF2B5EF4-FFF2-40B4-BE49-F238E27FC236}">
              <a16:creationId xmlns:a16="http://schemas.microsoft.com/office/drawing/2014/main" id="{A062EE7B-B42F-479D-9ED4-06B72794879B}"/>
            </a:ext>
          </a:extLst>
        </xdr:cNvPr>
        <xdr:cNvCxnSpPr/>
      </xdr:nvCxnSpPr>
      <xdr:spPr>
        <a:xfrm>
          <a:off x="1461135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755" name="【公民館】&#10;有形固定資産減価償却率平均値テキスト">
          <a:extLst>
            <a:ext uri="{FF2B5EF4-FFF2-40B4-BE49-F238E27FC236}">
              <a16:creationId xmlns:a16="http://schemas.microsoft.com/office/drawing/2014/main" id="{51761558-2E73-4501-AAE8-83A345CEB5CA}"/>
            </a:ext>
          </a:extLst>
        </xdr:cNvPr>
        <xdr:cNvSpPr txBox="1"/>
      </xdr:nvSpPr>
      <xdr:spPr>
        <a:xfrm>
          <a:off x="14742160" y="178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a:extLst>
            <a:ext uri="{FF2B5EF4-FFF2-40B4-BE49-F238E27FC236}">
              <a16:creationId xmlns:a16="http://schemas.microsoft.com/office/drawing/2014/main" id="{FDFC0ED3-D621-4742-A403-30544E8E91AE}"/>
            </a:ext>
          </a:extLst>
        </xdr:cNvPr>
        <xdr:cNvSpPr/>
      </xdr:nvSpPr>
      <xdr:spPr>
        <a:xfrm>
          <a:off x="14649450" y="178676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a:extLst>
            <a:ext uri="{FF2B5EF4-FFF2-40B4-BE49-F238E27FC236}">
              <a16:creationId xmlns:a16="http://schemas.microsoft.com/office/drawing/2014/main" id="{8B673A55-4171-4C51-818F-49EF9AB90B5E}"/>
            </a:ext>
          </a:extLst>
        </xdr:cNvPr>
        <xdr:cNvSpPr/>
      </xdr:nvSpPr>
      <xdr:spPr>
        <a:xfrm>
          <a:off x="13887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a:extLst>
            <a:ext uri="{FF2B5EF4-FFF2-40B4-BE49-F238E27FC236}">
              <a16:creationId xmlns:a16="http://schemas.microsoft.com/office/drawing/2014/main" id="{48F5C7F8-C81D-4396-B0D8-7899529F1B39}"/>
            </a:ext>
          </a:extLst>
        </xdr:cNvPr>
        <xdr:cNvSpPr/>
      </xdr:nvSpPr>
      <xdr:spPr>
        <a:xfrm>
          <a:off x="13089890" y="178562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a:extLst>
            <a:ext uri="{FF2B5EF4-FFF2-40B4-BE49-F238E27FC236}">
              <a16:creationId xmlns:a16="http://schemas.microsoft.com/office/drawing/2014/main" id="{0C4A29FA-A190-429F-A18D-299E10FB201D}"/>
            </a:ext>
          </a:extLst>
        </xdr:cNvPr>
        <xdr:cNvSpPr/>
      </xdr:nvSpPr>
      <xdr:spPr>
        <a:xfrm>
          <a:off x="123037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a:extLst>
            <a:ext uri="{FF2B5EF4-FFF2-40B4-BE49-F238E27FC236}">
              <a16:creationId xmlns:a16="http://schemas.microsoft.com/office/drawing/2014/main" id="{2BC83D45-BE59-4DEF-A7EF-9A35E39C5229}"/>
            </a:ext>
          </a:extLst>
        </xdr:cNvPr>
        <xdr:cNvSpPr/>
      </xdr:nvSpPr>
      <xdr:spPr>
        <a:xfrm>
          <a:off x="11487150" y="1783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198DC4AE-6FC5-4472-9684-852888CC4CE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BB7B070D-4D28-4FE4-AB0C-C44DE7A6EB8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440C9147-FC99-4B42-914A-65EA8F898161}"/>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5A62CD04-D9D3-4F54-A801-77BC046AF24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CEC4A75-9371-4C8A-BEBB-87684DDFA62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109220</xdr:rowOff>
    </xdr:from>
    <xdr:to>
      <xdr:col>85</xdr:col>
      <xdr:colOff>177800</xdr:colOff>
      <xdr:row>103</xdr:row>
      <xdr:rowOff>39370</xdr:rowOff>
    </xdr:to>
    <xdr:sp macro="" textlink="">
      <xdr:nvSpPr>
        <xdr:cNvPr id="766" name="楕円 765">
          <a:extLst>
            <a:ext uri="{FF2B5EF4-FFF2-40B4-BE49-F238E27FC236}">
              <a16:creationId xmlns:a16="http://schemas.microsoft.com/office/drawing/2014/main" id="{6ED99EDB-F5D7-48F4-BC6B-D20FAFC340D8}"/>
            </a:ext>
          </a:extLst>
        </xdr:cNvPr>
        <xdr:cNvSpPr/>
      </xdr:nvSpPr>
      <xdr:spPr>
        <a:xfrm>
          <a:off x="14649450" y="17595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132097</xdr:rowOff>
    </xdr:from>
    <xdr:ext cx="405111" cy="259045"/>
    <xdr:sp macro="" textlink="">
      <xdr:nvSpPr>
        <xdr:cNvPr id="767" name="【公民館】&#10;有形固定資産減価償却率該当値テキスト">
          <a:extLst>
            <a:ext uri="{FF2B5EF4-FFF2-40B4-BE49-F238E27FC236}">
              <a16:creationId xmlns:a16="http://schemas.microsoft.com/office/drawing/2014/main" id="{CBD61AFB-B0DF-4379-8B29-19DF000030B0}"/>
            </a:ext>
          </a:extLst>
        </xdr:cNvPr>
        <xdr:cNvSpPr txBox="1"/>
      </xdr:nvSpPr>
      <xdr:spPr>
        <a:xfrm>
          <a:off x="14742160"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68" name="楕円 767">
          <a:extLst>
            <a:ext uri="{FF2B5EF4-FFF2-40B4-BE49-F238E27FC236}">
              <a16:creationId xmlns:a16="http://schemas.microsoft.com/office/drawing/2014/main" id="{7D525513-EFBD-4CD2-942B-78CB9375BE5D}"/>
            </a:ext>
          </a:extLst>
        </xdr:cNvPr>
        <xdr:cNvSpPr/>
      </xdr:nvSpPr>
      <xdr:spPr>
        <a:xfrm>
          <a:off x="13887450" y="175571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160020</xdr:rowOff>
    </xdr:to>
    <xdr:cxnSp macro="">
      <xdr:nvCxnSpPr>
        <xdr:cNvPr id="769" name="直線コネクタ 768">
          <a:extLst>
            <a:ext uri="{FF2B5EF4-FFF2-40B4-BE49-F238E27FC236}">
              <a16:creationId xmlns:a16="http://schemas.microsoft.com/office/drawing/2014/main" id="{160C5119-39AF-4F35-A51E-F61FFF783F09}"/>
            </a:ext>
          </a:extLst>
        </xdr:cNvPr>
        <xdr:cNvCxnSpPr/>
      </xdr:nvCxnSpPr>
      <xdr:spPr>
        <a:xfrm>
          <a:off x="13942060" y="1761172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770" name="楕円 769">
          <a:extLst>
            <a:ext uri="{FF2B5EF4-FFF2-40B4-BE49-F238E27FC236}">
              <a16:creationId xmlns:a16="http://schemas.microsoft.com/office/drawing/2014/main" id="{4DF75B2C-3352-410C-B8B6-60561A014180}"/>
            </a:ext>
          </a:extLst>
        </xdr:cNvPr>
        <xdr:cNvSpPr/>
      </xdr:nvSpPr>
      <xdr:spPr>
        <a:xfrm>
          <a:off x="13089890" y="1753425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95250</xdr:rowOff>
    </xdr:from>
    <xdr:to>
      <xdr:col>81</xdr:col>
      <xdr:colOff>50800</xdr:colOff>
      <xdr:row>102</xdr:row>
      <xdr:rowOff>121920</xdr:rowOff>
    </xdr:to>
    <xdr:cxnSp macro="">
      <xdr:nvCxnSpPr>
        <xdr:cNvPr id="771" name="直線コネクタ 770">
          <a:extLst>
            <a:ext uri="{FF2B5EF4-FFF2-40B4-BE49-F238E27FC236}">
              <a16:creationId xmlns:a16="http://schemas.microsoft.com/office/drawing/2014/main" id="{CF6195CE-1E1D-47B9-B654-3F5CAE85FF1F}"/>
            </a:ext>
          </a:extLst>
        </xdr:cNvPr>
        <xdr:cNvCxnSpPr/>
      </xdr:nvCxnSpPr>
      <xdr:spPr>
        <a:xfrm>
          <a:off x="13144500" y="1757934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168275</xdr:rowOff>
    </xdr:from>
    <xdr:to>
      <xdr:col>72</xdr:col>
      <xdr:colOff>38100</xdr:colOff>
      <xdr:row>102</xdr:row>
      <xdr:rowOff>98425</xdr:rowOff>
    </xdr:to>
    <xdr:sp macro="" textlink="">
      <xdr:nvSpPr>
        <xdr:cNvPr id="772" name="楕円 771">
          <a:extLst>
            <a:ext uri="{FF2B5EF4-FFF2-40B4-BE49-F238E27FC236}">
              <a16:creationId xmlns:a16="http://schemas.microsoft.com/office/drawing/2014/main" id="{B77D8F85-A0F4-4EA6-B2B5-F89F3B753534}"/>
            </a:ext>
          </a:extLst>
        </xdr:cNvPr>
        <xdr:cNvSpPr/>
      </xdr:nvSpPr>
      <xdr:spPr>
        <a:xfrm>
          <a:off x="12303760" y="174885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47625</xdr:rowOff>
    </xdr:from>
    <xdr:to>
      <xdr:col>76</xdr:col>
      <xdr:colOff>114300</xdr:colOff>
      <xdr:row>102</xdr:row>
      <xdr:rowOff>95250</xdr:rowOff>
    </xdr:to>
    <xdr:cxnSp macro="">
      <xdr:nvCxnSpPr>
        <xdr:cNvPr id="773" name="直線コネクタ 772">
          <a:extLst>
            <a:ext uri="{FF2B5EF4-FFF2-40B4-BE49-F238E27FC236}">
              <a16:creationId xmlns:a16="http://schemas.microsoft.com/office/drawing/2014/main" id="{82589F18-58C6-4AEA-AAA4-DD4824F1EA7E}"/>
            </a:ext>
          </a:extLst>
        </xdr:cNvPr>
        <xdr:cNvCxnSpPr/>
      </xdr:nvCxnSpPr>
      <xdr:spPr>
        <a:xfrm>
          <a:off x="12346940" y="1753743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113030</xdr:rowOff>
    </xdr:from>
    <xdr:to>
      <xdr:col>67</xdr:col>
      <xdr:colOff>101600</xdr:colOff>
      <xdr:row>102</xdr:row>
      <xdr:rowOff>43180</xdr:rowOff>
    </xdr:to>
    <xdr:sp macro="" textlink="">
      <xdr:nvSpPr>
        <xdr:cNvPr id="774" name="楕円 773">
          <a:extLst>
            <a:ext uri="{FF2B5EF4-FFF2-40B4-BE49-F238E27FC236}">
              <a16:creationId xmlns:a16="http://schemas.microsoft.com/office/drawing/2014/main" id="{BBC17371-1960-4980-BBA6-AE6C84164BA0}"/>
            </a:ext>
          </a:extLst>
        </xdr:cNvPr>
        <xdr:cNvSpPr/>
      </xdr:nvSpPr>
      <xdr:spPr>
        <a:xfrm>
          <a:off x="11487150" y="17429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163830</xdr:rowOff>
    </xdr:from>
    <xdr:to>
      <xdr:col>71</xdr:col>
      <xdr:colOff>177800</xdr:colOff>
      <xdr:row>102</xdr:row>
      <xdr:rowOff>47625</xdr:rowOff>
    </xdr:to>
    <xdr:cxnSp macro="">
      <xdr:nvCxnSpPr>
        <xdr:cNvPr id="775" name="直線コネクタ 774">
          <a:extLst>
            <a:ext uri="{FF2B5EF4-FFF2-40B4-BE49-F238E27FC236}">
              <a16:creationId xmlns:a16="http://schemas.microsoft.com/office/drawing/2014/main" id="{515D5D56-33EF-4A5A-A3DC-F04D4643F53E}"/>
            </a:ext>
          </a:extLst>
        </xdr:cNvPr>
        <xdr:cNvCxnSpPr/>
      </xdr:nvCxnSpPr>
      <xdr:spPr>
        <a:xfrm>
          <a:off x="11541760" y="17484090"/>
          <a:ext cx="80518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776" name="n_1aveValue【公民館】&#10;有形固定資産減価償却率">
          <a:extLst>
            <a:ext uri="{FF2B5EF4-FFF2-40B4-BE49-F238E27FC236}">
              <a16:creationId xmlns:a16="http://schemas.microsoft.com/office/drawing/2014/main" id="{EBD26204-4940-4C76-A168-5E3A35FE48D1}"/>
            </a:ext>
          </a:extLst>
        </xdr:cNvPr>
        <xdr:cNvSpPr txBox="1"/>
      </xdr:nvSpPr>
      <xdr:spPr>
        <a:xfrm>
          <a:off x="13738234" y="17956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77" name="n_2aveValue【公民館】&#10;有形固定資産減価償却率">
          <a:extLst>
            <a:ext uri="{FF2B5EF4-FFF2-40B4-BE49-F238E27FC236}">
              <a16:creationId xmlns:a16="http://schemas.microsoft.com/office/drawing/2014/main" id="{71F0657F-5F52-4C99-B274-DB38FFAC0AC3}"/>
            </a:ext>
          </a:extLst>
        </xdr:cNvPr>
        <xdr:cNvSpPr txBox="1"/>
      </xdr:nvSpPr>
      <xdr:spPr>
        <a:xfrm>
          <a:off x="1295718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78" name="n_3aveValue【公民館】&#10;有形固定資産減価償却率">
          <a:extLst>
            <a:ext uri="{FF2B5EF4-FFF2-40B4-BE49-F238E27FC236}">
              <a16:creationId xmlns:a16="http://schemas.microsoft.com/office/drawing/2014/main" id="{E038F2D3-2BA8-4288-A6ED-9F51CB5C8040}"/>
            </a:ext>
          </a:extLst>
        </xdr:cNvPr>
        <xdr:cNvSpPr txBox="1"/>
      </xdr:nvSpPr>
      <xdr:spPr>
        <a:xfrm>
          <a:off x="12171054" y="1799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779" name="n_4aveValue【公民館】&#10;有形固定資産減価償却率">
          <a:extLst>
            <a:ext uri="{FF2B5EF4-FFF2-40B4-BE49-F238E27FC236}">
              <a16:creationId xmlns:a16="http://schemas.microsoft.com/office/drawing/2014/main" id="{14913232-0228-42D3-A367-220793DB44AF}"/>
            </a:ext>
          </a:extLst>
        </xdr:cNvPr>
        <xdr:cNvSpPr txBox="1"/>
      </xdr:nvSpPr>
      <xdr:spPr>
        <a:xfrm>
          <a:off x="1135444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80" name="n_1mainValue【公民館】&#10;有形固定資産減価償却率">
          <a:extLst>
            <a:ext uri="{FF2B5EF4-FFF2-40B4-BE49-F238E27FC236}">
              <a16:creationId xmlns:a16="http://schemas.microsoft.com/office/drawing/2014/main" id="{C31570CB-4603-4ECD-B0D8-174591E0C2CE}"/>
            </a:ext>
          </a:extLst>
        </xdr:cNvPr>
        <xdr:cNvSpPr txBox="1"/>
      </xdr:nvSpPr>
      <xdr:spPr>
        <a:xfrm>
          <a:off x="1373823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781" name="n_2mainValue【公民館】&#10;有形固定資産減価償却率">
          <a:extLst>
            <a:ext uri="{FF2B5EF4-FFF2-40B4-BE49-F238E27FC236}">
              <a16:creationId xmlns:a16="http://schemas.microsoft.com/office/drawing/2014/main" id="{07E17181-280C-49D0-B95D-841AD0E942F6}"/>
            </a:ext>
          </a:extLst>
        </xdr:cNvPr>
        <xdr:cNvSpPr txBox="1"/>
      </xdr:nvSpPr>
      <xdr:spPr>
        <a:xfrm>
          <a:off x="1295718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114952</xdr:rowOff>
    </xdr:from>
    <xdr:ext cx="405111" cy="259045"/>
    <xdr:sp macro="" textlink="">
      <xdr:nvSpPr>
        <xdr:cNvPr id="782" name="n_3mainValue【公民館】&#10;有形固定資産減価償却率">
          <a:extLst>
            <a:ext uri="{FF2B5EF4-FFF2-40B4-BE49-F238E27FC236}">
              <a16:creationId xmlns:a16="http://schemas.microsoft.com/office/drawing/2014/main" id="{3B68674F-A96A-4D90-94CD-CD95AE2E1772}"/>
            </a:ext>
          </a:extLst>
        </xdr:cNvPr>
        <xdr:cNvSpPr txBox="1"/>
      </xdr:nvSpPr>
      <xdr:spPr>
        <a:xfrm>
          <a:off x="1217105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59707</xdr:rowOff>
    </xdr:from>
    <xdr:ext cx="405111" cy="259045"/>
    <xdr:sp macro="" textlink="">
      <xdr:nvSpPr>
        <xdr:cNvPr id="783" name="n_4mainValue【公民館】&#10;有形固定資産減価償却率">
          <a:extLst>
            <a:ext uri="{FF2B5EF4-FFF2-40B4-BE49-F238E27FC236}">
              <a16:creationId xmlns:a16="http://schemas.microsoft.com/office/drawing/2014/main" id="{3392B0FC-E11F-4783-B6C7-A102C333640E}"/>
            </a:ext>
          </a:extLst>
        </xdr:cNvPr>
        <xdr:cNvSpPr txBox="1"/>
      </xdr:nvSpPr>
      <xdr:spPr>
        <a:xfrm>
          <a:off x="113544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402AEB92-31C5-494F-B148-5DF3495C5E0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DE3A453D-6959-4B54-839D-EB41CDE00168}"/>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C95C1BB4-3482-4E84-8771-52F3F5BDB2A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6A37B39C-7D9D-4F69-8EDC-73C8651ABC3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A3D7E142-B1DC-4216-A7C8-0D1E91DF89DB}"/>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8086F936-C566-44D5-BF73-C14612653D3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047744AB-004F-4FC5-AB04-A9F3695F273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1AED8EB2-D705-48E0-A41B-B0AD26C2EA4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3970E8CD-7F80-4030-A8BB-5A3E9008FC4A}"/>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37466A8E-7F0F-46D5-BEBF-6BEEB373567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id="{AE785B56-1E7D-4D4D-AF8B-2077C2F30940}"/>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7D9EC9E0-DD87-4645-8EF2-1C559B5A3B7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id="{39406710-3575-42F9-9BC1-EB3B783324D8}"/>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id="{D1454646-DE75-40E0-8BBC-FABB3AE829E2}"/>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id="{E468E857-3E61-45AE-B615-E1FB9F25C34B}"/>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id="{15501F43-D327-4089-80D5-E6D6DFC7C559}"/>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id="{5D7F5D7F-038B-4128-B3DA-AEB9275E641A}"/>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id="{E3F0D4C0-7721-4EC8-AF0E-EE4D72983DD4}"/>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id="{06E13A56-346C-45C5-AE08-14F26E46580E}"/>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id="{E7E769DC-2B6E-4DB1-902E-C6D6F8611752}"/>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id="{56D61B00-161F-41BF-B00C-5FD1A321996D}"/>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id="{FFE883E4-BAAA-4503-91C3-79A147A8B8DD}"/>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2872A491-BC0E-43EF-A076-60EFF747A72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DE61B40B-3F76-4179-8AAE-1EA6FA15D72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7DF3DB25-EA79-4298-872E-5FFD3FE48B2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a:extLst>
            <a:ext uri="{FF2B5EF4-FFF2-40B4-BE49-F238E27FC236}">
              <a16:creationId xmlns:a16="http://schemas.microsoft.com/office/drawing/2014/main" id="{8EB44A16-B0D9-4EFE-98FC-DA8255FF3F0D}"/>
            </a:ext>
          </a:extLst>
        </xdr:cNvPr>
        <xdr:cNvCxnSpPr/>
      </xdr:nvCxnSpPr>
      <xdr:spPr>
        <a:xfrm flipV="1">
          <a:off x="19947254" y="17170309"/>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a:extLst>
            <a:ext uri="{FF2B5EF4-FFF2-40B4-BE49-F238E27FC236}">
              <a16:creationId xmlns:a16="http://schemas.microsoft.com/office/drawing/2014/main" id="{03792548-8084-4DF6-81CA-4082595D1235}"/>
            </a:ext>
          </a:extLst>
        </xdr:cNvPr>
        <xdr:cNvSpPr txBox="1"/>
      </xdr:nvSpPr>
      <xdr:spPr>
        <a:xfrm>
          <a:off x="19985990"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a:extLst>
            <a:ext uri="{FF2B5EF4-FFF2-40B4-BE49-F238E27FC236}">
              <a16:creationId xmlns:a16="http://schemas.microsoft.com/office/drawing/2014/main" id="{C6323B27-BC2D-4668-A82B-C97FEDBA20C7}"/>
            </a:ext>
          </a:extLst>
        </xdr:cNvPr>
        <xdr:cNvCxnSpPr/>
      </xdr:nvCxnSpPr>
      <xdr:spPr>
        <a:xfrm>
          <a:off x="19885660" y="18703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a:extLst>
            <a:ext uri="{FF2B5EF4-FFF2-40B4-BE49-F238E27FC236}">
              <a16:creationId xmlns:a16="http://schemas.microsoft.com/office/drawing/2014/main" id="{41F73A82-4D58-48E6-800B-4D2020739D05}"/>
            </a:ext>
          </a:extLst>
        </xdr:cNvPr>
        <xdr:cNvSpPr txBox="1"/>
      </xdr:nvSpPr>
      <xdr:spPr>
        <a:xfrm>
          <a:off x="19985990" y="1694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a:extLst>
            <a:ext uri="{FF2B5EF4-FFF2-40B4-BE49-F238E27FC236}">
              <a16:creationId xmlns:a16="http://schemas.microsoft.com/office/drawing/2014/main" id="{0583FFCD-8925-49A2-84B5-0534333180C6}"/>
            </a:ext>
          </a:extLst>
        </xdr:cNvPr>
        <xdr:cNvCxnSpPr/>
      </xdr:nvCxnSpPr>
      <xdr:spPr>
        <a:xfrm>
          <a:off x="19885660" y="17170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14" name="【公民館】&#10;一人当たり面積平均値テキスト">
          <a:extLst>
            <a:ext uri="{FF2B5EF4-FFF2-40B4-BE49-F238E27FC236}">
              <a16:creationId xmlns:a16="http://schemas.microsoft.com/office/drawing/2014/main" id="{88442898-82BD-4EEB-A41C-FC092C4F60A3}"/>
            </a:ext>
          </a:extLst>
        </xdr:cNvPr>
        <xdr:cNvSpPr txBox="1"/>
      </xdr:nvSpPr>
      <xdr:spPr>
        <a:xfrm>
          <a:off x="19985990" y="18028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a:extLst>
            <a:ext uri="{FF2B5EF4-FFF2-40B4-BE49-F238E27FC236}">
              <a16:creationId xmlns:a16="http://schemas.microsoft.com/office/drawing/2014/main" id="{966E84D4-CFC8-4E92-AE12-E5B9A0EDD7B2}"/>
            </a:ext>
          </a:extLst>
        </xdr:cNvPr>
        <xdr:cNvSpPr/>
      </xdr:nvSpPr>
      <xdr:spPr>
        <a:xfrm>
          <a:off x="19904710" y="18055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a:extLst>
            <a:ext uri="{FF2B5EF4-FFF2-40B4-BE49-F238E27FC236}">
              <a16:creationId xmlns:a16="http://schemas.microsoft.com/office/drawing/2014/main" id="{9DCBE416-4C16-4943-83CC-E84F9E3F04A7}"/>
            </a:ext>
          </a:extLst>
        </xdr:cNvPr>
        <xdr:cNvSpPr/>
      </xdr:nvSpPr>
      <xdr:spPr>
        <a:xfrm>
          <a:off x="19161760" y="1805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a:extLst>
            <a:ext uri="{FF2B5EF4-FFF2-40B4-BE49-F238E27FC236}">
              <a16:creationId xmlns:a16="http://schemas.microsoft.com/office/drawing/2014/main" id="{476FA99F-0DAB-472E-8A0C-209F89ECFE6E}"/>
            </a:ext>
          </a:extLst>
        </xdr:cNvPr>
        <xdr:cNvSpPr/>
      </xdr:nvSpPr>
      <xdr:spPr>
        <a:xfrm>
          <a:off x="18345150" y="180232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a:extLst>
            <a:ext uri="{FF2B5EF4-FFF2-40B4-BE49-F238E27FC236}">
              <a16:creationId xmlns:a16="http://schemas.microsoft.com/office/drawing/2014/main" id="{13E54B73-8199-476E-A227-FD0DE487AFFA}"/>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a:extLst>
            <a:ext uri="{FF2B5EF4-FFF2-40B4-BE49-F238E27FC236}">
              <a16:creationId xmlns:a16="http://schemas.microsoft.com/office/drawing/2014/main" id="{FE353B1A-43EC-4AC7-BDFB-E33CF12DF7BA}"/>
            </a:ext>
          </a:extLst>
        </xdr:cNvPr>
        <xdr:cNvSpPr/>
      </xdr:nvSpPr>
      <xdr:spPr>
        <a:xfrm>
          <a:off x="16761460" y="1806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881C58C9-3BFC-4C50-AC40-7A50CB6B71E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12B201E9-5D69-4D6F-8383-B4775AFA54EC}"/>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6B2CF60B-589A-4F4D-BB1E-62ABBEFE820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252B4749-C2ED-408A-9687-BBE208F6186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6A58E197-A5EB-4670-AC89-D1240785C7F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98879</xdr:rowOff>
    </xdr:from>
    <xdr:to>
      <xdr:col>116</xdr:col>
      <xdr:colOff>114300</xdr:colOff>
      <xdr:row>104</xdr:row>
      <xdr:rowOff>29029</xdr:rowOff>
    </xdr:to>
    <xdr:sp macro="" textlink="">
      <xdr:nvSpPr>
        <xdr:cNvPr id="825" name="楕円 824">
          <a:extLst>
            <a:ext uri="{FF2B5EF4-FFF2-40B4-BE49-F238E27FC236}">
              <a16:creationId xmlns:a16="http://schemas.microsoft.com/office/drawing/2014/main" id="{0953D293-1714-42FF-B792-E13B2F244311}"/>
            </a:ext>
          </a:extLst>
        </xdr:cNvPr>
        <xdr:cNvSpPr/>
      </xdr:nvSpPr>
      <xdr:spPr>
        <a:xfrm>
          <a:off x="19904710" y="177544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121756</xdr:rowOff>
    </xdr:from>
    <xdr:ext cx="469744" cy="259045"/>
    <xdr:sp macro="" textlink="">
      <xdr:nvSpPr>
        <xdr:cNvPr id="826" name="【公民館】&#10;一人当たり面積該当値テキスト">
          <a:extLst>
            <a:ext uri="{FF2B5EF4-FFF2-40B4-BE49-F238E27FC236}">
              <a16:creationId xmlns:a16="http://schemas.microsoft.com/office/drawing/2014/main" id="{7E6E8BA3-37D4-460B-8088-7D98E819755B}"/>
            </a:ext>
          </a:extLst>
        </xdr:cNvPr>
        <xdr:cNvSpPr txBox="1"/>
      </xdr:nvSpPr>
      <xdr:spPr>
        <a:xfrm>
          <a:off x="19985990" y="176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98879</xdr:rowOff>
    </xdr:from>
    <xdr:to>
      <xdr:col>112</xdr:col>
      <xdr:colOff>38100</xdr:colOff>
      <xdr:row>104</xdr:row>
      <xdr:rowOff>29029</xdr:rowOff>
    </xdr:to>
    <xdr:sp macro="" textlink="">
      <xdr:nvSpPr>
        <xdr:cNvPr id="827" name="楕円 826">
          <a:extLst>
            <a:ext uri="{FF2B5EF4-FFF2-40B4-BE49-F238E27FC236}">
              <a16:creationId xmlns:a16="http://schemas.microsoft.com/office/drawing/2014/main" id="{F98E7E41-8B5E-4A29-82D6-8ECAE4241A4A}"/>
            </a:ext>
          </a:extLst>
        </xdr:cNvPr>
        <xdr:cNvSpPr/>
      </xdr:nvSpPr>
      <xdr:spPr>
        <a:xfrm>
          <a:off x="19161760" y="1775441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149679</xdr:rowOff>
    </xdr:from>
    <xdr:to>
      <xdr:col>116</xdr:col>
      <xdr:colOff>63500</xdr:colOff>
      <xdr:row>103</xdr:row>
      <xdr:rowOff>149679</xdr:rowOff>
    </xdr:to>
    <xdr:cxnSp macro="">
      <xdr:nvCxnSpPr>
        <xdr:cNvPr id="828" name="直線コネクタ 827">
          <a:extLst>
            <a:ext uri="{FF2B5EF4-FFF2-40B4-BE49-F238E27FC236}">
              <a16:creationId xmlns:a16="http://schemas.microsoft.com/office/drawing/2014/main" id="{3366275B-8B93-4A5D-AEAB-54258D676B46}"/>
            </a:ext>
          </a:extLst>
        </xdr:cNvPr>
        <xdr:cNvCxnSpPr/>
      </xdr:nvCxnSpPr>
      <xdr:spPr>
        <a:xfrm>
          <a:off x="19204940" y="1780902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115207</xdr:rowOff>
    </xdr:from>
    <xdr:to>
      <xdr:col>107</xdr:col>
      <xdr:colOff>101600</xdr:colOff>
      <xdr:row>104</xdr:row>
      <xdr:rowOff>45357</xdr:rowOff>
    </xdr:to>
    <xdr:sp macro="" textlink="">
      <xdr:nvSpPr>
        <xdr:cNvPr id="829" name="楕円 828">
          <a:extLst>
            <a:ext uri="{FF2B5EF4-FFF2-40B4-BE49-F238E27FC236}">
              <a16:creationId xmlns:a16="http://schemas.microsoft.com/office/drawing/2014/main" id="{1F79A1A6-28C1-4646-A49A-5E4D24BAF898}"/>
            </a:ext>
          </a:extLst>
        </xdr:cNvPr>
        <xdr:cNvSpPr/>
      </xdr:nvSpPr>
      <xdr:spPr>
        <a:xfrm>
          <a:off x="18345150" y="177745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149679</xdr:rowOff>
    </xdr:from>
    <xdr:to>
      <xdr:col>111</xdr:col>
      <xdr:colOff>177800</xdr:colOff>
      <xdr:row>103</xdr:row>
      <xdr:rowOff>166007</xdr:rowOff>
    </xdr:to>
    <xdr:cxnSp macro="">
      <xdr:nvCxnSpPr>
        <xdr:cNvPr id="830" name="直線コネクタ 829">
          <a:extLst>
            <a:ext uri="{FF2B5EF4-FFF2-40B4-BE49-F238E27FC236}">
              <a16:creationId xmlns:a16="http://schemas.microsoft.com/office/drawing/2014/main" id="{4FD4ED91-E132-4881-BB90-619A69BA991A}"/>
            </a:ext>
          </a:extLst>
        </xdr:cNvPr>
        <xdr:cNvCxnSpPr/>
      </xdr:nvCxnSpPr>
      <xdr:spPr>
        <a:xfrm flipV="1">
          <a:off x="18399760" y="17809029"/>
          <a:ext cx="80518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831" name="楕円 830">
          <a:extLst>
            <a:ext uri="{FF2B5EF4-FFF2-40B4-BE49-F238E27FC236}">
              <a16:creationId xmlns:a16="http://schemas.microsoft.com/office/drawing/2014/main" id="{1D500476-C4FC-4CA8-8C74-EF8A0E7D89AE}"/>
            </a:ext>
          </a:extLst>
        </xdr:cNvPr>
        <xdr:cNvSpPr/>
      </xdr:nvSpPr>
      <xdr:spPr>
        <a:xfrm>
          <a:off x="17547590" y="177745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166007</xdr:rowOff>
    </xdr:from>
    <xdr:to>
      <xdr:col>107</xdr:col>
      <xdr:colOff>50800</xdr:colOff>
      <xdr:row>103</xdr:row>
      <xdr:rowOff>166007</xdr:rowOff>
    </xdr:to>
    <xdr:cxnSp macro="">
      <xdr:nvCxnSpPr>
        <xdr:cNvPr id="832" name="直線コネクタ 831">
          <a:extLst>
            <a:ext uri="{FF2B5EF4-FFF2-40B4-BE49-F238E27FC236}">
              <a16:creationId xmlns:a16="http://schemas.microsoft.com/office/drawing/2014/main" id="{933239D4-7BB1-4899-A3C5-0FDE585557CC}"/>
            </a:ext>
          </a:extLst>
        </xdr:cNvPr>
        <xdr:cNvCxnSpPr/>
      </xdr:nvCxnSpPr>
      <xdr:spPr>
        <a:xfrm>
          <a:off x="17602200" y="1782916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131536</xdr:rowOff>
    </xdr:from>
    <xdr:to>
      <xdr:col>98</xdr:col>
      <xdr:colOff>38100</xdr:colOff>
      <xdr:row>104</xdr:row>
      <xdr:rowOff>61686</xdr:rowOff>
    </xdr:to>
    <xdr:sp macro="" textlink="">
      <xdr:nvSpPr>
        <xdr:cNvPr id="833" name="楕円 832">
          <a:extLst>
            <a:ext uri="{FF2B5EF4-FFF2-40B4-BE49-F238E27FC236}">
              <a16:creationId xmlns:a16="http://schemas.microsoft.com/office/drawing/2014/main" id="{9638AA01-63FA-4408-8342-3BD44D49C8B7}"/>
            </a:ext>
          </a:extLst>
        </xdr:cNvPr>
        <xdr:cNvSpPr/>
      </xdr:nvSpPr>
      <xdr:spPr>
        <a:xfrm>
          <a:off x="16761460" y="1779469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166007</xdr:rowOff>
    </xdr:from>
    <xdr:to>
      <xdr:col>102</xdr:col>
      <xdr:colOff>114300</xdr:colOff>
      <xdr:row>104</xdr:row>
      <xdr:rowOff>10886</xdr:rowOff>
    </xdr:to>
    <xdr:cxnSp macro="">
      <xdr:nvCxnSpPr>
        <xdr:cNvPr id="834" name="直線コネクタ 833">
          <a:extLst>
            <a:ext uri="{FF2B5EF4-FFF2-40B4-BE49-F238E27FC236}">
              <a16:creationId xmlns:a16="http://schemas.microsoft.com/office/drawing/2014/main" id="{B0F0866C-0FDD-459A-BD48-71D503FEA743}"/>
            </a:ext>
          </a:extLst>
        </xdr:cNvPr>
        <xdr:cNvCxnSpPr/>
      </xdr:nvCxnSpPr>
      <xdr:spPr>
        <a:xfrm flipV="1">
          <a:off x="16804640" y="17829167"/>
          <a:ext cx="79756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835" name="n_1aveValue【公民館】&#10;一人当たり面積">
          <a:extLst>
            <a:ext uri="{FF2B5EF4-FFF2-40B4-BE49-F238E27FC236}">
              <a16:creationId xmlns:a16="http://schemas.microsoft.com/office/drawing/2014/main" id="{7013F77F-2E20-40B1-A0AA-A088767BDFC8}"/>
            </a:ext>
          </a:extLst>
        </xdr:cNvPr>
        <xdr:cNvSpPr txBox="1"/>
      </xdr:nvSpPr>
      <xdr:spPr>
        <a:xfrm>
          <a:off x="18982132" y="181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836" name="n_2aveValue【公民館】&#10;一人当たり面積">
          <a:extLst>
            <a:ext uri="{FF2B5EF4-FFF2-40B4-BE49-F238E27FC236}">
              <a16:creationId xmlns:a16="http://schemas.microsoft.com/office/drawing/2014/main" id="{E311151D-A84A-414C-B58D-4837B9DFA8E7}"/>
            </a:ext>
          </a:extLst>
        </xdr:cNvPr>
        <xdr:cNvSpPr txBox="1"/>
      </xdr:nvSpPr>
      <xdr:spPr>
        <a:xfrm>
          <a:off x="18182032" y="181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837" name="n_3aveValue【公民館】&#10;一人当たり面積">
          <a:extLst>
            <a:ext uri="{FF2B5EF4-FFF2-40B4-BE49-F238E27FC236}">
              <a16:creationId xmlns:a16="http://schemas.microsoft.com/office/drawing/2014/main" id="{B121D181-4A6A-4779-B5FD-8C97157818E5}"/>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838" name="n_4aveValue【公民館】&#10;一人当たり面積">
          <a:extLst>
            <a:ext uri="{FF2B5EF4-FFF2-40B4-BE49-F238E27FC236}">
              <a16:creationId xmlns:a16="http://schemas.microsoft.com/office/drawing/2014/main" id="{497032C1-75B5-4004-81D7-4C3B8C515428}"/>
            </a:ext>
          </a:extLst>
        </xdr:cNvPr>
        <xdr:cNvSpPr txBox="1"/>
      </xdr:nvSpPr>
      <xdr:spPr>
        <a:xfrm>
          <a:off x="16588817" y="181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45556</xdr:rowOff>
    </xdr:from>
    <xdr:ext cx="469744" cy="259045"/>
    <xdr:sp macro="" textlink="">
      <xdr:nvSpPr>
        <xdr:cNvPr id="839" name="n_1mainValue【公民館】&#10;一人当たり面積">
          <a:extLst>
            <a:ext uri="{FF2B5EF4-FFF2-40B4-BE49-F238E27FC236}">
              <a16:creationId xmlns:a16="http://schemas.microsoft.com/office/drawing/2014/main" id="{20095BD8-9C1A-4C9C-B14E-768E12D34092}"/>
            </a:ext>
          </a:extLst>
        </xdr:cNvPr>
        <xdr:cNvSpPr txBox="1"/>
      </xdr:nvSpPr>
      <xdr:spPr>
        <a:xfrm>
          <a:off x="18982132" y="175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61884</xdr:rowOff>
    </xdr:from>
    <xdr:ext cx="469744" cy="259045"/>
    <xdr:sp macro="" textlink="">
      <xdr:nvSpPr>
        <xdr:cNvPr id="840" name="n_2mainValue【公民館】&#10;一人当たり面積">
          <a:extLst>
            <a:ext uri="{FF2B5EF4-FFF2-40B4-BE49-F238E27FC236}">
              <a16:creationId xmlns:a16="http://schemas.microsoft.com/office/drawing/2014/main" id="{93D4FECF-ABFF-4B0E-A647-BAD103263F33}"/>
            </a:ext>
          </a:extLst>
        </xdr:cNvPr>
        <xdr:cNvSpPr txBox="1"/>
      </xdr:nvSpPr>
      <xdr:spPr>
        <a:xfrm>
          <a:off x="18182032" y="175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61884</xdr:rowOff>
    </xdr:from>
    <xdr:ext cx="469744" cy="259045"/>
    <xdr:sp macro="" textlink="">
      <xdr:nvSpPr>
        <xdr:cNvPr id="841" name="n_3mainValue【公民館】&#10;一人当たり面積">
          <a:extLst>
            <a:ext uri="{FF2B5EF4-FFF2-40B4-BE49-F238E27FC236}">
              <a16:creationId xmlns:a16="http://schemas.microsoft.com/office/drawing/2014/main" id="{59B27265-E9D8-4B07-BFDF-D758DDAD881B}"/>
            </a:ext>
          </a:extLst>
        </xdr:cNvPr>
        <xdr:cNvSpPr txBox="1"/>
      </xdr:nvSpPr>
      <xdr:spPr>
        <a:xfrm>
          <a:off x="17384472" y="175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78213</xdr:rowOff>
    </xdr:from>
    <xdr:ext cx="469744" cy="259045"/>
    <xdr:sp macro="" textlink="">
      <xdr:nvSpPr>
        <xdr:cNvPr id="842" name="n_4mainValue【公民館】&#10;一人当たり面積">
          <a:extLst>
            <a:ext uri="{FF2B5EF4-FFF2-40B4-BE49-F238E27FC236}">
              <a16:creationId xmlns:a16="http://schemas.microsoft.com/office/drawing/2014/main" id="{D8887335-88B0-4768-8529-6D0D145D5A81}"/>
            </a:ext>
          </a:extLst>
        </xdr:cNvPr>
        <xdr:cNvSpPr txBox="1"/>
      </xdr:nvSpPr>
      <xdr:spPr>
        <a:xfrm>
          <a:off x="1658881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C8838C34-9650-4E68-8E59-A359F8CBB6A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B521A8B9-8A9C-40C6-9EAD-F81DB8EAAF5B}"/>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451185EC-9B6F-4F52-A641-B61FC0F607A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道路、認定こども園・幼稚園・保育所、学校施設、公営住宅、児童館、公民館は類似団体内平均値を下回っており、橋りょう・トンネルは類似団体内平均値をわずかに上回っている。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施設類型において、有形固定資産減価償却率は類似団体平均を下回っているが、個別に比較していくと老朽化が進行している施設も見受けられる（昭和５０年代に建設された施設は老朽化が進行）。耐震補強工事は完了しており使用に問題はないが、今後の施設の在り方については検討の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26E543-E27D-43E8-996B-FA38469381A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D606AE-80F4-41CA-81ED-5FBD2FBC8B5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B2B300-AC0E-4902-8130-86559781E07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16E9DA-E20B-4005-84F8-2F4FF6DCB71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E03097A-D988-426D-AB01-50722A35588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CCBFC5-E5FD-4E4E-A4AE-8C4C38B7ED5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8E214F-412B-4789-91CF-2A16E63A966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780612-5AE6-481E-886A-C9CCB765DA1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CAF71E-59BA-40A1-AF5C-EAFFF98F8AF3}"/>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D779FE-8BC3-41E7-8E5E-ED9A9EE705A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172,232
168,521
103.69
59,013,603
55,702,326
2,972,847
32,537,478
31,614,573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036DAD-8134-426A-B395-A98C24EA353E}"/>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4E891F-B3B3-4EF1-8906-722D6F8C8065}"/>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3D0532-B631-4753-AE23-A954EB8D94F3}"/>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80F4523-14D8-49E6-8112-CB43959F29F4}"/>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1808D9-4329-4811-A769-BE7EDB3DC8F7}"/>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B7E8A2-20D8-4ADD-B7AE-5B8ABB9685E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4399A2-7AA7-43FF-873E-0C6AA4DB1D0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AEBEA1B-3BD4-412A-981D-0B75BCEA8B07}"/>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769260-46AA-4368-B8EB-67AEAD920FF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70F5CF-4629-400A-AB53-2F4F0C7946C0}"/>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0FBB9B-5356-4237-9D04-03332CE203D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7A949F-6AA4-4560-999F-6D96AB35EE6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6A0730-337E-4998-BE52-67B4F65EDC0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ED084B-07E5-4749-9200-709A81FAF4B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6888AF-1410-4675-BF3D-22A1C3C4617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88B4AC-DBEF-4CBB-9DA7-53613CBF03B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15E1E1-3C7D-4E29-8EE6-B8FCAD3E3DF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A66BD4-8CE8-47F1-BDF0-FCB9CDDC2FC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389943-831E-41EF-82EC-CC740FE6B37F}"/>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AFDD54-5C83-4733-BB7E-5736BF4D23B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191954-616B-426C-A59E-29C2EF18A37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F5E97F-1B35-438E-BC74-49C375F3F68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B69A29-BEED-4BCA-A9FD-379C826ABCD6}"/>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023242-4BAB-42C7-BB89-A7047CB07C2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2FAD18-A31E-4C54-8612-B6A36E8CD22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36D121-06A4-40F3-8DD7-E3ADADBA664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6F9610-554F-4255-8FE9-F1F1D42894D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04533A-07DC-45F8-9803-9BD690B05442}"/>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ED6CDC-A20E-425B-BD4C-5349A5646A0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689164-6673-4B58-AB0F-EF3E2961F21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B7006E-E871-42D0-BF18-BFB21AA3CFCC}"/>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1C6EA3-C717-4374-903A-4FEEF921421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2434308-58E4-4F82-B763-E0ECFA6D4D4C}"/>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78C8913-DCD5-438E-AF06-86340FF81E65}"/>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3D49D8F-CF81-42DB-B2A3-4C827ADE3CFC}"/>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2604359-AC69-455B-9C35-F7AFE1CF1FB2}"/>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0A2D70C-CE24-4148-8481-02353B5191FE}"/>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EFC2688-45AD-45DC-8341-96778F53119D}"/>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5398696-B40B-4B81-B673-62816E127EBA}"/>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3385D4B-934D-4843-A1C6-892437448199}"/>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B7068FB-A8AB-4553-B177-615BEF70260A}"/>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7B87EF2-DC64-4EC8-B34E-A4AE3BB2509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E824B73-BCA6-476B-BF52-4D5EB8A09186}"/>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BB49D2A-379E-42FE-8E8E-EC3B0934E955}"/>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4081EFD-5307-47FE-957B-54D49CF1C9F7}"/>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590D6668-B35A-4726-B762-F63EDB245211}"/>
            </a:ext>
          </a:extLst>
        </xdr:cNvPr>
        <xdr:cNvCxnSpPr/>
      </xdr:nvCxnSpPr>
      <xdr:spPr>
        <a:xfrm flipV="1">
          <a:off x="4173855" y="586359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2D7DCEB2-DEF3-45C9-9241-BCEC400093CE}"/>
            </a:ext>
          </a:extLst>
        </xdr:cNvPr>
        <xdr:cNvSpPr txBox="1"/>
      </xdr:nvSpPr>
      <xdr:spPr>
        <a:xfrm>
          <a:off x="421259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A3A24589-586C-4BCD-ACF2-148D287694B3}"/>
            </a:ext>
          </a:extLst>
        </xdr:cNvPr>
        <xdr:cNvCxnSpPr/>
      </xdr:nvCxnSpPr>
      <xdr:spPr>
        <a:xfrm>
          <a:off x="4112260" y="70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8FD2CD-6983-4C2E-B833-B8F26B7A36CC}"/>
            </a:ext>
          </a:extLst>
        </xdr:cNvPr>
        <xdr:cNvSpPr txBox="1"/>
      </xdr:nvSpPr>
      <xdr:spPr>
        <a:xfrm>
          <a:off x="421259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B54CAF2A-22A4-48E0-96C2-47558F0C4E74}"/>
            </a:ext>
          </a:extLst>
        </xdr:cNvPr>
        <xdr:cNvCxnSpPr/>
      </xdr:nvCxnSpPr>
      <xdr:spPr>
        <a:xfrm>
          <a:off x="4112260" y="5863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a:extLst>
            <a:ext uri="{FF2B5EF4-FFF2-40B4-BE49-F238E27FC236}">
              <a16:creationId xmlns:a16="http://schemas.microsoft.com/office/drawing/2014/main" id="{68F0239B-8D6A-4C71-8911-FECE069EAA7D}"/>
            </a:ext>
          </a:extLst>
        </xdr:cNvPr>
        <xdr:cNvSpPr txBox="1"/>
      </xdr:nvSpPr>
      <xdr:spPr>
        <a:xfrm>
          <a:off x="421259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DB570E2C-4C44-42F0-BBA6-8139ED4FE45D}"/>
            </a:ext>
          </a:extLst>
        </xdr:cNvPr>
        <xdr:cNvSpPr/>
      </xdr:nvSpPr>
      <xdr:spPr>
        <a:xfrm>
          <a:off x="4131310" y="6254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CB58F341-BCCA-44FA-810B-ACF2BE5CCDA3}"/>
            </a:ext>
          </a:extLst>
        </xdr:cNvPr>
        <xdr:cNvSpPr/>
      </xdr:nvSpPr>
      <xdr:spPr>
        <a:xfrm>
          <a:off x="3388360" y="6222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4FE57797-0392-4581-841E-85CEAED65DFA}"/>
            </a:ext>
          </a:extLst>
        </xdr:cNvPr>
        <xdr:cNvSpPr/>
      </xdr:nvSpPr>
      <xdr:spPr>
        <a:xfrm>
          <a:off x="25717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A0E9F535-3AF1-43EB-A456-5DA400FAD91E}"/>
            </a:ext>
          </a:extLst>
        </xdr:cNvPr>
        <xdr:cNvSpPr/>
      </xdr:nvSpPr>
      <xdr:spPr>
        <a:xfrm>
          <a:off x="1774190" y="6249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C670844A-1E80-40DA-BFA8-088B8B7A2773}"/>
            </a:ext>
          </a:extLst>
        </xdr:cNvPr>
        <xdr:cNvSpPr/>
      </xdr:nvSpPr>
      <xdr:spPr>
        <a:xfrm>
          <a:off x="988060" y="622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DB708F8-E014-4B2D-9864-BF35B9CA346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1F79F1-B763-41A4-8027-FF58054DF639}"/>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79F301-2BB8-4EC3-81F0-CA9EDD7BA181}"/>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F956D0-C7AE-4DE1-AA31-B4B8BF7EC4AA}"/>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3D3CAA6-0413-4CC2-90F0-4278C9405F44}"/>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3" name="楕円 72">
          <a:extLst>
            <a:ext uri="{FF2B5EF4-FFF2-40B4-BE49-F238E27FC236}">
              <a16:creationId xmlns:a16="http://schemas.microsoft.com/office/drawing/2014/main" id="{16ED9F62-8220-4773-94C3-3F328205C57B}"/>
            </a:ext>
          </a:extLst>
        </xdr:cNvPr>
        <xdr:cNvSpPr/>
      </xdr:nvSpPr>
      <xdr:spPr>
        <a:xfrm>
          <a:off x="4131310" y="62566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60977</xdr:rowOff>
    </xdr:from>
    <xdr:ext cx="405111" cy="259045"/>
    <xdr:sp macro="" textlink="">
      <xdr:nvSpPr>
        <xdr:cNvPr id="74" name="【図書館】&#10;有形固定資産減価償却率該当値テキスト">
          <a:extLst>
            <a:ext uri="{FF2B5EF4-FFF2-40B4-BE49-F238E27FC236}">
              <a16:creationId xmlns:a16="http://schemas.microsoft.com/office/drawing/2014/main" id="{68475BA1-2629-4F83-B6FF-116AABB8D44B}"/>
            </a:ext>
          </a:extLst>
        </xdr:cNvPr>
        <xdr:cNvSpPr txBox="1"/>
      </xdr:nvSpPr>
      <xdr:spPr>
        <a:xfrm>
          <a:off x="4212590"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44450</xdr:rowOff>
    </xdr:from>
    <xdr:to>
      <xdr:col>20</xdr:col>
      <xdr:colOff>38100</xdr:colOff>
      <xdr:row>36</xdr:row>
      <xdr:rowOff>146050</xdr:rowOff>
    </xdr:to>
    <xdr:sp macro="" textlink="">
      <xdr:nvSpPr>
        <xdr:cNvPr id="75" name="楕円 74">
          <a:extLst>
            <a:ext uri="{FF2B5EF4-FFF2-40B4-BE49-F238E27FC236}">
              <a16:creationId xmlns:a16="http://schemas.microsoft.com/office/drawing/2014/main" id="{691F3621-09B4-435F-87ED-992FED8C243F}"/>
            </a:ext>
          </a:extLst>
        </xdr:cNvPr>
        <xdr:cNvSpPr/>
      </xdr:nvSpPr>
      <xdr:spPr>
        <a:xfrm>
          <a:off x="3388360" y="6218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95250</xdr:rowOff>
    </xdr:from>
    <xdr:to>
      <xdr:col>24</xdr:col>
      <xdr:colOff>63500</xdr:colOff>
      <xdr:row>36</xdr:row>
      <xdr:rowOff>133350</xdr:rowOff>
    </xdr:to>
    <xdr:cxnSp macro="">
      <xdr:nvCxnSpPr>
        <xdr:cNvPr id="76" name="直線コネクタ 75">
          <a:extLst>
            <a:ext uri="{FF2B5EF4-FFF2-40B4-BE49-F238E27FC236}">
              <a16:creationId xmlns:a16="http://schemas.microsoft.com/office/drawing/2014/main" id="{04D68C1B-BE03-4ADF-9075-DB66ABFADCCC}"/>
            </a:ext>
          </a:extLst>
        </xdr:cNvPr>
        <xdr:cNvCxnSpPr/>
      </xdr:nvCxnSpPr>
      <xdr:spPr>
        <a:xfrm>
          <a:off x="3431540" y="626364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xdr:rowOff>
    </xdr:from>
    <xdr:to>
      <xdr:col>15</xdr:col>
      <xdr:colOff>101600</xdr:colOff>
      <xdr:row>36</xdr:row>
      <xdr:rowOff>109855</xdr:rowOff>
    </xdr:to>
    <xdr:sp macro="" textlink="">
      <xdr:nvSpPr>
        <xdr:cNvPr id="77" name="楕円 76">
          <a:extLst>
            <a:ext uri="{FF2B5EF4-FFF2-40B4-BE49-F238E27FC236}">
              <a16:creationId xmlns:a16="http://schemas.microsoft.com/office/drawing/2014/main" id="{082D902C-6125-49E5-B2AD-D81D9A37BB61}"/>
            </a:ext>
          </a:extLst>
        </xdr:cNvPr>
        <xdr:cNvSpPr/>
      </xdr:nvSpPr>
      <xdr:spPr>
        <a:xfrm>
          <a:off x="2571750" y="61823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95250</xdr:rowOff>
    </xdr:to>
    <xdr:cxnSp macro="">
      <xdr:nvCxnSpPr>
        <xdr:cNvPr id="78" name="直線コネクタ 77">
          <a:extLst>
            <a:ext uri="{FF2B5EF4-FFF2-40B4-BE49-F238E27FC236}">
              <a16:creationId xmlns:a16="http://schemas.microsoft.com/office/drawing/2014/main" id="{CEF9E239-6958-4114-A108-9993339CC18A}"/>
            </a:ext>
          </a:extLst>
        </xdr:cNvPr>
        <xdr:cNvCxnSpPr/>
      </xdr:nvCxnSpPr>
      <xdr:spPr>
        <a:xfrm>
          <a:off x="2626360" y="6227445"/>
          <a:ext cx="80518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9" name="楕円 78">
          <a:extLst>
            <a:ext uri="{FF2B5EF4-FFF2-40B4-BE49-F238E27FC236}">
              <a16:creationId xmlns:a16="http://schemas.microsoft.com/office/drawing/2014/main" id="{093E258F-F934-4856-8E90-4CBE6692AF15}"/>
            </a:ext>
          </a:extLst>
        </xdr:cNvPr>
        <xdr:cNvSpPr/>
      </xdr:nvSpPr>
      <xdr:spPr>
        <a:xfrm>
          <a:off x="1774190" y="61366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59055</xdr:rowOff>
    </xdr:to>
    <xdr:cxnSp macro="">
      <xdr:nvCxnSpPr>
        <xdr:cNvPr id="80" name="直線コネクタ 79">
          <a:extLst>
            <a:ext uri="{FF2B5EF4-FFF2-40B4-BE49-F238E27FC236}">
              <a16:creationId xmlns:a16="http://schemas.microsoft.com/office/drawing/2014/main" id="{9A781B1C-FC1C-4FB3-90E8-2D69CFA1B598}"/>
            </a:ext>
          </a:extLst>
        </xdr:cNvPr>
        <xdr:cNvCxnSpPr/>
      </xdr:nvCxnSpPr>
      <xdr:spPr>
        <a:xfrm>
          <a:off x="1828800" y="618744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101600</xdr:rowOff>
    </xdr:from>
    <xdr:to>
      <xdr:col>6</xdr:col>
      <xdr:colOff>38100</xdr:colOff>
      <xdr:row>36</xdr:row>
      <xdr:rowOff>31750</xdr:rowOff>
    </xdr:to>
    <xdr:sp macro="" textlink="">
      <xdr:nvSpPr>
        <xdr:cNvPr id="81" name="楕円 80">
          <a:extLst>
            <a:ext uri="{FF2B5EF4-FFF2-40B4-BE49-F238E27FC236}">
              <a16:creationId xmlns:a16="http://schemas.microsoft.com/office/drawing/2014/main" id="{F6C27BD0-9B16-42EC-A9FB-E5DA472B7A8E}"/>
            </a:ext>
          </a:extLst>
        </xdr:cNvPr>
        <xdr:cNvSpPr/>
      </xdr:nvSpPr>
      <xdr:spPr>
        <a:xfrm>
          <a:off x="988060" y="60985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152400</xdr:rowOff>
    </xdr:from>
    <xdr:to>
      <xdr:col>10</xdr:col>
      <xdr:colOff>114300</xdr:colOff>
      <xdr:row>36</xdr:row>
      <xdr:rowOff>19050</xdr:rowOff>
    </xdr:to>
    <xdr:cxnSp macro="">
      <xdr:nvCxnSpPr>
        <xdr:cNvPr id="82" name="直線コネクタ 81">
          <a:extLst>
            <a:ext uri="{FF2B5EF4-FFF2-40B4-BE49-F238E27FC236}">
              <a16:creationId xmlns:a16="http://schemas.microsoft.com/office/drawing/2014/main" id="{A0C15B07-7E6E-4E01-A7A4-0F8754232C5A}"/>
            </a:ext>
          </a:extLst>
        </xdr:cNvPr>
        <xdr:cNvCxnSpPr/>
      </xdr:nvCxnSpPr>
      <xdr:spPr>
        <a:xfrm>
          <a:off x="1031240" y="615315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B91A0AB4-436A-4C6D-8A46-884730E4721C}"/>
            </a:ext>
          </a:extLst>
        </xdr:cNvPr>
        <xdr:cNvSpPr txBox="1"/>
      </xdr:nvSpPr>
      <xdr:spPr>
        <a:xfrm>
          <a:off x="32391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a:extLst>
            <a:ext uri="{FF2B5EF4-FFF2-40B4-BE49-F238E27FC236}">
              <a16:creationId xmlns:a16="http://schemas.microsoft.com/office/drawing/2014/main" id="{5B4E30E1-00BD-4AEF-B995-DEFD96780B7E}"/>
            </a:ext>
          </a:extLst>
        </xdr:cNvPr>
        <xdr:cNvSpPr txBox="1"/>
      </xdr:nvSpPr>
      <xdr:spPr>
        <a:xfrm>
          <a:off x="24390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169562</xdr:rowOff>
    </xdr:from>
    <xdr:ext cx="405111" cy="259045"/>
    <xdr:sp macro="" textlink="">
      <xdr:nvSpPr>
        <xdr:cNvPr id="85" name="n_3aveValue【図書館】&#10;有形固定資産減価償却率">
          <a:extLst>
            <a:ext uri="{FF2B5EF4-FFF2-40B4-BE49-F238E27FC236}">
              <a16:creationId xmlns:a16="http://schemas.microsoft.com/office/drawing/2014/main" id="{893D5A0A-0B39-4436-94B0-A1218FC6156B}"/>
            </a:ext>
          </a:extLst>
        </xdr:cNvPr>
        <xdr:cNvSpPr txBox="1"/>
      </xdr:nvSpPr>
      <xdr:spPr>
        <a:xfrm>
          <a:off x="164148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86" name="n_4aveValue【図書館】&#10;有形固定資産減価償却率">
          <a:extLst>
            <a:ext uri="{FF2B5EF4-FFF2-40B4-BE49-F238E27FC236}">
              <a16:creationId xmlns:a16="http://schemas.microsoft.com/office/drawing/2014/main" id="{F2863D0D-3B19-4865-A122-5124EC0B8413}"/>
            </a:ext>
          </a:extLst>
        </xdr:cNvPr>
        <xdr:cNvSpPr txBox="1"/>
      </xdr:nvSpPr>
      <xdr:spPr>
        <a:xfrm>
          <a:off x="85535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162577</xdr:rowOff>
    </xdr:from>
    <xdr:ext cx="405111" cy="259045"/>
    <xdr:sp macro="" textlink="">
      <xdr:nvSpPr>
        <xdr:cNvPr id="87" name="n_1mainValue【図書館】&#10;有形固定資産減価償却率">
          <a:extLst>
            <a:ext uri="{FF2B5EF4-FFF2-40B4-BE49-F238E27FC236}">
              <a16:creationId xmlns:a16="http://schemas.microsoft.com/office/drawing/2014/main" id="{AB17041B-1EE9-4CAD-AB6A-FB9696F8F692}"/>
            </a:ext>
          </a:extLst>
        </xdr:cNvPr>
        <xdr:cNvSpPr txBox="1"/>
      </xdr:nvSpPr>
      <xdr:spPr>
        <a:xfrm>
          <a:off x="32391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8" name="n_2mainValue【図書館】&#10;有形固定資産減価償却率">
          <a:extLst>
            <a:ext uri="{FF2B5EF4-FFF2-40B4-BE49-F238E27FC236}">
              <a16:creationId xmlns:a16="http://schemas.microsoft.com/office/drawing/2014/main" id="{DD95D04B-12C0-43D5-AA26-279384070A30}"/>
            </a:ext>
          </a:extLst>
        </xdr:cNvPr>
        <xdr:cNvSpPr txBox="1"/>
      </xdr:nvSpPr>
      <xdr:spPr>
        <a:xfrm>
          <a:off x="24390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89" name="n_3mainValue【図書館】&#10;有形固定資産減価償却率">
          <a:extLst>
            <a:ext uri="{FF2B5EF4-FFF2-40B4-BE49-F238E27FC236}">
              <a16:creationId xmlns:a16="http://schemas.microsoft.com/office/drawing/2014/main" id="{60CB1041-7F8F-49F1-9C12-CD8E3FAF2B9D}"/>
            </a:ext>
          </a:extLst>
        </xdr:cNvPr>
        <xdr:cNvSpPr txBox="1"/>
      </xdr:nvSpPr>
      <xdr:spPr>
        <a:xfrm>
          <a:off x="164148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90" name="n_4mainValue【図書館】&#10;有形固定資産減価償却率">
          <a:extLst>
            <a:ext uri="{FF2B5EF4-FFF2-40B4-BE49-F238E27FC236}">
              <a16:creationId xmlns:a16="http://schemas.microsoft.com/office/drawing/2014/main" id="{E1E08C9E-EC24-4D47-8A38-F8CC853E8CB8}"/>
            </a:ext>
          </a:extLst>
        </xdr:cNvPr>
        <xdr:cNvSpPr txBox="1"/>
      </xdr:nvSpPr>
      <xdr:spPr>
        <a:xfrm>
          <a:off x="85535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C52F3B3-E493-4F1E-9D46-5394353EC8D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4E14ABE-D401-4DBB-9B2E-734EBD3A101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87D8F6D-6320-48EE-9F48-47EE1FD75CE4}"/>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290C7D8-8400-46A2-97DB-386FCFAC6EA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7A35917-ACAF-475F-94C7-4E2D79DA7921}"/>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569CCB1-E191-4367-91C5-E4402604D27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B785044-D03D-42A4-8AAF-22C67BF56A9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FB016CE-0E12-48C6-981E-D5D1C45826A6}"/>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5A23882-0A8A-432D-9E65-3D285E35F5F3}"/>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A2C6434-2ABC-49D8-BA3F-C6166A6AFBE1}"/>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9C6E150-B3B6-4448-B5F5-FFE6E3F4DEA5}"/>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DACB325-8D9B-42F1-B6F0-17667AB718E1}"/>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2BCB110-64EB-4CEB-9B4B-C7BD9EC64B5D}"/>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727E9257-7C2B-48D6-9AF7-8255F5397165}"/>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D90ECA8-12CA-4C6E-A427-EE18894503A0}"/>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7C806F64-22F9-4BE2-A068-1CCB4FE25592}"/>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016A211-CD3D-443B-9564-FBACD98AB976}"/>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A7B43F5-E3D2-49D1-9C99-3C2EBC720726}"/>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10B50FD-D164-426D-8EF7-5D56D4868E3B}"/>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C6B00224-9E21-48D5-8A28-2984970E3E16}"/>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85B8825-7D83-45D9-AEDC-1F90633F8EC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7B2AB042-94A4-4A53-BB47-0AC7D90417CA}"/>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4B229245-5F97-4F85-9EEB-F78DEB6E722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13E41D96-C924-422C-89EE-EE551A9C2865}"/>
            </a:ext>
          </a:extLst>
        </xdr:cNvPr>
        <xdr:cNvCxnSpPr/>
      </xdr:nvCxnSpPr>
      <xdr:spPr>
        <a:xfrm flipV="1">
          <a:off x="9429115" y="561721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43F3BA98-BEF1-475F-9F7B-4943570E242F}"/>
            </a:ext>
          </a:extLst>
        </xdr:cNvPr>
        <xdr:cNvSpPr txBox="1"/>
      </xdr:nvSpPr>
      <xdr:spPr>
        <a:xfrm>
          <a:off x="946785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9FBACA44-B331-41D2-991A-C6C752C1AD8B}"/>
            </a:ext>
          </a:extLst>
        </xdr:cNvPr>
        <xdr:cNvCxnSpPr/>
      </xdr:nvCxnSpPr>
      <xdr:spPr>
        <a:xfrm>
          <a:off x="9356090" y="7173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7ECC6DC9-DC7C-40B9-8AE8-7C777564F77E}"/>
            </a:ext>
          </a:extLst>
        </xdr:cNvPr>
        <xdr:cNvSpPr txBox="1"/>
      </xdr:nvSpPr>
      <xdr:spPr>
        <a:xfrm>
          <a:off x="94678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FD7FF772-64C6-4656-A0CD-9FE5E0BDDD20}"/>
            </a:ext>
          </a:extLst>
        </xdr:cNvPr>
        <xdr:cNvCxnSpPr/>
      </xdr:nvCxnSpPr>
      <xdr:spPr>
        <a:xfrm>
          <a:off x="9356090" y="5617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a:extLst>
            <a:ext uri="{FF2B5EF4-FFF2-40B4-BE49-F238E27FC236}">
              <a16:creationId xmlns:a16="http://schemas.microsoft.com/office/drawing/2014/main" id="{8B344968-F589-419E-94AD-4400E52E7B04}"/>
            </a:ext>
          </a:extLst>
        </xdr:cNvPr>
        <xdr:cNvSpPr txBox="1"/>
      </xdr:nvSpPr>
      <xdr:spPr>
        <a:xfrm>
          <a:off x="946785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44D2E0FD-EBD7-4837-8778-B52B7192A038}"/>
            </a:ext>
          </a:extLst>
        </xdr:cNvPr>
        <xdr:cNvSpPr/>
      </xdr:nvSpPr>
      <xdr:spPr>
        <a:xfrm>
          <a:off x="9394190" y="68160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8EE60881-C9E5-48A0-B563-472DF2D5E758}"/>
            </a:ext>
          </a:extLst>
        </xdr:cNvPr>
        <xdr:cNvSpPr/>
      </xdr:nvSpPr>
      <xdr:spPr>
        <a:xfrm>
          <a:off x="8632190" y="681609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DE973D7D-397D-488E-BDB0-546C34C76430}"/>
            </a:ext>
          </a:extLst>
        </xdr:cNvPr>
        <xdr:cNvSpPr/>
      </xdr:nvSpPr>
      <xdr:spPr>
        <a:xfrm>
          <a:off x="7846060" y="685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18883097-33DD-42F7-9DCC-CAE7F4B6A46D}"/>
            </a:ext>
          </a:extLst>
        </xdr:cNvPr>
        <xdr:cNvSpPr/>
      </xdr:nvSpPr>
      <xdr:spPr>
        <a:xfrm>
          <a:off x="7029450" y="6858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1774200E-3331-4BC9-AD26-CE24FF946734}"/>
            </a:ext>
          </a:extLst>
        </xdr:cNvPr>
        <xdr:cNvSpPr/>
      </xdr:nvSpPr>
      <xdr:spPr>
        <a:xfrm>
          <a:off x="6231890" y="6858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DBA55A8-0207-4AF0-AC9D-6D74DAEA440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A2A4553-33B5-4700-8658-6EB493CF1CD7}"/>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534E5A5-9D1C-4ED7-A592-C28BB472A48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16F077A-425D-40A0-AF2C-B76CCED5C179}"/>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4E9EFDE-2A52-4668-8C03-A5C4C46E7CF7}"/>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30" name="楕円 129">
          <a:extLst>
            <a:ext uri="{FF2B5EF4-FFF2-40B4-BE49-F238E27FC236}">
              <a16:creationId xmlns:a16="http://schemas.microsoft.com/office/drawing/2014/main" id="{DFA9C143-CCB2-4AAB-8793-0789EE096873}"/>
            </a:ext>
          </a:extLst>
        </xdr:cNvPr>
        <xdr:cNvSpPr/>
      </xdr:nvSpPr>
      <xdr:spPr>
        <a:xfrm>
          <a:off x="9394190" y="670179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31" name="【図書館】&#10;一人当たり面積該当値テキスト">
          <a:extLst>
            <a:ext uri="{FF2B5EF4-FFF2-40B4-BE49-F238E27FC236}">
              <a16:creationId xmlns:a16="http://schemas.microsoft.com/office/drawing/2014/main" id="{2F99DAD3-7B89-413E-8D91-7C4439433CEA}"/>
            </a:ext>
          </a:extLst>
        </xdr:cNvPr>
        <xdr:cNvSpPr txBox="1"/>
      </xdr:nvSpPr>
      <xdr:spPr>
        <a:xfrm>
          <a:off x="9467850"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32" name="楕円 131">
          <a:extLst>
            <a:ext uri="{FF2B5EF4-FFF2-40B4-BE49-F238E27FC236}">
              <a16:creationId xmlns:a16="http://schemas.microsoft.com/office/drawing/2014/main" id="{41AFF1AA-B5CF-4E6F-B7D6-94A937B0CCE5}"/>
            </a:ext>
          </a:extLst>
        </xdr:cNvPr>
        <xdr:cNvSpPr/>
      </xdr:nvSpPr>
      <xdr:spPr>
        <a:xfrm>
          <a:off x="8632190" y="670179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33" name="直線コネクタ 132">
          <a:extLst>
            <a:ext uri="{FF2B5EF4-FFF2-40B4-BE49-F238E27FC236}">
              <a16:creationId xmlns:a16="http://schemas.microsoft.com/office/drawing/2014/main" id="{E0D708D1-2535-492D-80F7-13400AFB505D}"/>
            </a:ext>
          </a:extLst>
        </xdr:cNvPr>
        <xdr:cNvCxnSpPr/>
      </xdr:nvCxnSpPr>
      <xdr:spPr>
        <a:xfrm>
          <a:off x="8686800" y="67544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4" name="楕円 133">
          <a:extLst>
            <a:ext uri="{FF2B5EF4-FFF2-40B4-BE49-F238E27FC236}">
              <a16:creationId xmlns:a16="http://schemas.microsoft.com/office/drawing/2014/main" id="{95E68E9F-436D-48E9-935D-20FDBDCA6EC9}"/>
            </a:ext>
          </a:extLst>
        </xdr:cNvPr>
        <xdr:cNvSpPr/>
      </xdr:nvSpPr>
      <xdr:spPr>
        <a:xfrm>
          <a:off x="7846060" y="67163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82550</xdr:rowOff>
    </xdr:to>
    <xdr:cxnSp macro="">
      <xdr:nvCxnSpPr>
        <xdr:cNvPr id="135" name="直線コネクタ 134">
          <a:extLst>
            <a:ext uri="{FF2B5EF4-FFF2-40B4-BE49-F238E27FC236}">
              <a16:creationId xmlns:a16="http://schemas.microsoft.com/office/drawing/2014/main" id="{E41596D7-FE02-4BAF-A180-FA207F4350DC}"/>
            </a:ext>
          </a:extLst>
        </xdr:cNvPr>
        <xdr:cNvCxnSpPr/>
      </xdr:nvCxnSpPr>
      <xdr:spPr>
        <a:xfrm flipV="1">
          <a:off x="7889240" y="6754495"/>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6" name="楕円 135">
          <a:extLst>
            <a:ext uri="{FF2B5EF4-FFF2-40B4-BE49-F238E27FC236}">
              <a16:creationId xmlns:a16="http://schemas.microsoft.com/office/drawing/2014/main" id="{E9D82FEA-0DDA-4AC7-BE41-D5C599DB8420}"/>
            </a:ext>
          </a:extLst>
        </xdr:cNvPr>
        <xdr:cNvSpPr/>
      </xdr:nvSpPr>
      <xdr:spPr>
        <a:xfrm>
          <a:off x="7029450" y="67163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7" name="直線コネクタ 136">
          <a:extLst>
            <a:ext uri="{FF2B5EF4-FFF2-40B4-BE49-F238E27FC236}">
              <a16:creationId xmlns:a16="http://schemas.microsoft.com/office/drawing/2014/main" id="{C1037880-46EE-4EB2-85BA-CC5721959565}"/>
            </a:ext>
          </a:extLst>
        </xdr:cNvPr>
        <xdr:cNvCxnSpPr/>
      </xdr:nvCxnSpPr>
      <xdr:spPr>
        <a:xfrm>
          <a:off x="7084060" y="677100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38" name="楕円 137">
          <a:extLst>
            <a:ext uri="{FF2B5EF4-FFF2-40B4-BE49-F238E27FC236}">
              <a16:creationId xmlns:a16="http://schemas.microsoft.com/office/drawing/2014/main" id="{E085B8C2-21E5-43B1-902E-6E73DB385609}"/>
            </a:ext>
          </a:extLst>
        </xdr:cNvPr>
        <xdr:cNvSpPr/>
      </xdr:nvSpPr>
      <xdr:spPr>
        <a:xfrm>
          <a:off x="6231890" y="671639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82550</xdr:rowOff>
    </xdr:from>
    <xdr:to>
      <xdr:col>41</xdr:col>
      <xdr:colOff>50800</xdr:colOff>
      <xdr:row>39</xdr:row>
      <xdr:rowOff>82550</xdr:rowOff>
    </xdr:to>
    <xdr:cxnSp macro="">
      <xdr:nvCxnSpPr>
        <xdr:cNvPr id="139" name="直線コネクタ 138">
          <a:extLst>
            <a:ext uri="{FF2B5EF4-FFF2-40B4-BE49-F238E27FC236}">
              <a16:creationId xmlns:a16="http://schemas.microsoft.com/office/drawing/2014/main" id="{3F24BB7B-61F8-44DA-BD27-3356235831E6}"/>
            </a:ext>
          </a:extLst>
        </xdr:cNvPr>
        <xdr:cNvCxnSpPr/>
      </xdr:nvCxnSpPr>
      <xdr:spPr>
        <a:xfrm>
          <a:off x="6286500" y="67710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54627</xdr:rowOff>
    </xdr:from>
    <xdr:ext cx="469744" cy="259045"/>
    <xdr:sp macro="" textlink="">
      <xdr:nvSpPr>
        <xdr:cNvPr id="140" name="n_1aveValue【図書館】&#10;一人当たり面積">
          <a:extLst>
            <a:ext uri="{FF2B5EF4-FFF2-40B4-BE49-F238E27FC236}">
              <a16:creationId xmlns:a16="http://schemas.microsoft.com/office/drawing/2014/main" id="{967D002B-50D2-421B-8AFB-0CEF40ABF45B}"/>
            </a:ext>
          </a:extLst>
        </xdr:cNvPr>
        <xdr:cNvSpPr txBox="1"/>
      </xdr:nvSpPr>
      <xdr:spPr>
        <a:xfrm>
          <a:off x="845446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9FF7D253-5AA5-4B89-B6CF-1627DA928205}"/>
            </a:ext>
          </a:extLst>
        </xdr:cNvPr>
        <xdr:cNvSpPr txBox="1"/>
      </xdr:nvSpPr>
      <xdr:spPr>
        <a:xfrm>
          <a:off x="7673417"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F9F2171A-88B1-4E43-B254-D2B552DF6527}"/>
            </a:ext>
          </a:extLst>
        </xdr:cNvPr>
        <xdr:cNvSpPr txBox="1"/>
      </xdr:nvSpPr>
      <xdr:spPr>
        <a:xfrm>
          <a:off x="6866332"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a:extLst>
            <a:ext uri="{FF2B5EF4-FFF2-40B4-BE49-F238E27FC236}">
              <a16:creationId xmlns:a16="http://schemas.microsoft.com/office/drawing/2014/main" id="{F792D985-9082-4AC6-B1B4-52E68521BF73}"/>
            </a:ext>
          </a:extLst>
        </xdr:cNvPr>
        <xdr:cNvSpPr txBox="1"/>
      </xdr:nvSpPr>
      <xdr:spPr>
        <a:xfrm>
          <a:off x="6068772"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137177</xdr:rowOff>
    </xdr:from>
    <xdr:ext cx="469744" cy="259045"/>
    <xdr:sp macro="" textlink="">
      <xdr:nvSpPr>
        <xdr:cNvPr id="144" name="n_1mainValue【図書館】&#10;一人当たり面積">
          <a:extLst>
            <a:ext uri="{FF2B5EF4-FFF2-40B4-BE49-F238E27FC236}">
              <a16:creationId xmlns:a16="http://schemas.microsoft.com/office/drawing/2014/main" id="{BE23EF99-080E-44F7-B368-70B5276409EB}"/>
            </a:ext>
          </a:extLst>
        </xdr:cNvPr>
        <xdr:cNvSpPr txBox="1"/>
      </xdr:nvSpPr>
      <xdr:spPr>
        <a:xfrm>
          <a:off x="8454467" y="64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149877</xdr:rowOff>
    </xdr:from>
    <xdr:ext cx="469744" cy="259045"/>
    <xdr:sp macro="" textlink="">
      <xdr:nvSpPr>
        <xdr:cNvPr id="145" name="n_2mainValue【図書館】&#10;一人当たり面積">
          <a:extLst>
            <a:ext uri="{FF2B5EF4-FFF2-40B4-BE49-F238E27FC236}">
              <a16:creationId xmlns:a16="http://schemas.microsoft.com/office/drawing/2014/main" id="{2EFDD307-45E5-4CD1-BFF1-285390DFE75F}"/>
            </a:ext>
          </a:extLst>
        </xdr:cNvPr>
        <xdr:cNvSpPr txBox="1"/>
      </xdr:nvSpPr>
      <xdr:spPr>
        <a:xfrm>
          <a:off x="767341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149877</xdr:rowOff>
    </xdr:from>
    <xdr:ext cx="469744" cy="259045"/>
    <xdr:sp macro="" textlink="">
      <xdr:nvSpPr>
        <xdr:cNvPr id="146" name="n_3mainValue【図書館】&#10;一人当たり面積">
          <a:extLst>
            <a:ext uri="{FF2B5EF4-FFF2-40B4-BE49-F238E27FC236}">
              <a16:creationId xmlns:a16="http://schemas.microsoft.com/office/drawing/2014/main" id="{4A1E593F-91EE-4924-AF30-623EDF6E9073}"/>
            </a:ext>
          </a:extLst>
        </xdr:cNvPr>
        <xdr:cNvSpPr txBox="1"/>
      </xdr:nvSpPr>
      <xdr:spPr>
        <a:xfrm>
          <a:off x="6866332"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7" name="n_4mainValue【図書館】&#10;一人当たり面積">
          <a:extLst>
            <a:ext uri="{FF2B5EF4-FFF2-40B4-BE49-F238E27FC236}">
              <a16:creationId xmlns:a16="http://schemas.microsoft.com/office/drawing/2014/main" id="{DED61DD5-A74D-4B3B-8CA5-71CC06E1A505}"/>
            </a:ext>
          </a:extLst>
        </xdr:cNvPr>
        <xdr:cNvSpPr txBox="1"/>
      </xdr:nvSpPr>
      <xdr:spPr>
        <a:xfrm>
          <a:off x="6068772"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3B5BE30-601C-4D5B-9C4C-E07F5BF5D07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EC31492-0A98-43CC-8704-73744C53C87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AC1E825-1BAF-477B-AC66-A79466A9C79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5F85B47-4EDE-4539-903D-D36762BEE50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ED86A7C-9D49-4E22-9BEB-67C801109E8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8517E3C-C341-4795-8589-E44C72DFBE21}"/>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6D9FDDC-0782-47C0-9AE7-C3DFC50E99A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EDAA20A-9836-4AB6-A312-C93BD599D59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8A40499-7E61-4728-AFDA-CE85116675C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5CDA791-72EA-4508-AB4E-C44E270568C3}"/>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AF25852-829A-4AB4-82F1-1DF9718C419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6680BCEF-F5B8-4DDD-8C38-9AB127642B5A}"/>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94EFDD66-0ED3-4028-B116-63532F199B7E}"/>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9DDA79DB-70CD-49DB-BB39-743E0F8F2FE5}"/>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682F547F-CD71-454B-866D-5D3993CAC1C9}"/>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A0312EB-EE16-4277-8B75-A5133CCEA0A6}"/>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1BB5FB5-3818-4D49-94A7-04E9A63660AE}"/>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30886FA-4E88-400B-9F82-05B84BBC0D28}"/>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A790F83E-FDC9-4E0A-A4F6-A4710CF40602}"/>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3001C7B-76A5-496C-BD73-F4ED4992287C}"/>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FF3C12A1-88FC-4323-A9E2-2F4F62C24B29}"/>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D77A731-3902-4E7A-821A-AE4640C64F1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F78F2247-127E-49BE-B1F3-4675AB871CD6}"/>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B79DCA56-0021-4980-A77F-9AB387F51EE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8E3444F6-9CFA-4ADA-B451-2E1C7722EDCA}"/>
            </a:ext>
          </a:extLst>
        </xdr:cNvPr>
        <xdr:cNvCxnSpPr/>
      </xdr:nvCxnSpPr>
      <xdr:spPr>
        <a:xfrm flipV="1">
          <a:off x="4173855"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52A66F02-6E75-47BB-B327-C5CF16788E3D}"/>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DB4D79BF-1C7A-47AD-A62B-C780868D84D7}"/>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EF2FC8A1-A14B-4F02-B49C-2BC43631D909}"/>
            </a:ext>
          </a:extLst>
        </xdr:cNvPr>
        <xdr:cNvSpPr txBox="1"/>
      </xdr:nvSpPr>
      <xdr:spPr>
        <a:xfrm>
          <a:off x="421259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29EC7E15-5A6A-4FB6-B9C7-A2FD6C6D2CF9}"/>
            </a:ext>
          </a:extLst>
        </xdr:cNvPr>
        <xdr:cNvCxnSpPr/>
      </xdr:nvCxnSpPr>
      <xdr:spPr>
        <a:xfrm>
          <a:off x="411226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C1BBA802-56EC-470E-9DB6-4BA5A29095BA}"/>
            </a:ext>
          </a:extLst>
        </xdr:cNvPr>
        <xdr:cNvSpPr txBox="1"/>
      </xdr:nvSpPr>
      <xdr:spPr>
        <a:xfrm>
          <a:off x="421259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1CE275F0-FA19-4D75-A63D-698E50BE1D54}"/>
            </a:ext>
          </a:extLst>
        </xdr:cNvPr>
        <xdr:cNvSpPr/>
      </xdr:nvSpPr>
      <xdr:spPr>
        <a:xfrm>
          <a:off x="4131310" y="1019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7C7F01F6-C413-44E9-B557-34475D8EBABE}"/>
            </a:ext>
          </a:extLst>
        </xdr:cNvPr>
        <xdr:cNvSpPr/>
      </xdr:nvSpPr>
      <xdr:spPr>
        <a:xfrm>
          <a:off x="3388360" y="10184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470A8B4A-D9FD-48B3-B804-517E0460812F}"/>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F0A524E5-E8F9-4128-8E50-9609DCEC7E59}"/>
            </a:ext>
          </a:extLst>
        </xdr:cNvPr>
        <xdr:cNvSpPr/>
      </xdr:nvSpPr>
      <xdr:spPr>
        <a:xfrm>
          <a:off x="1774190" y="1024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A2680732-4F2E-49A0-901D-51488BDF6D07}"/>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6CB33AB-E42D-4CCE-914B-A4368E0D934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D3BF27A-2C94-4BF9-B249-913D31F6386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8A57C71-2854-40F8-8BAC-A79D5491B71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CC5005D-5FBC-4343-8C32-F7960F75749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DD181EB-25FA-4C57-8256-24809EA15B1A}"/>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46355</xdr:rowOff>
    </xdr:from>
    <xdr:to>
      <xdr:col>24</xdr:col>
      <xdr:colOff>114300</xdr:colOff>
      <xdr:row>63</xdr:row>
      <xdr:rowOff>147955</xdr:rowOff>
    </xdr:to>
    <xdr:sp macro="" textlink="">
      <xdr:nvSpPr>
        <xdr:cNvPr id="188" name="楕円 187">
          <a:extLst>
            <a:ext uri="{FF2B5EF4-FFF2-40B4-BE49-F238E27FC236}">
              <a16:creationId xmlns:a16="http://schemas.microsoft.com/office/drawing/2014/main" id="{6E7DF097-5D25-45D7-85D5-3F5CC1C44AA8}"/>
            </a:ext>
          </a:extLst>
        </xdr:cNvPr>
        <xdr:cNvSpPr/>
      </xdr:nvSpPr>
      <xdr:spPr>
        <a:xfrm>
          <a:off x="4131310" y="108496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24782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1068E024-DEFA-4FCC-9BFE-B23221855581}"/>
            </a:ext>
          </a:extLst>
        </xdr:cNvPr>
        <xdr:cNvSpPr txBox="1"/>
      </xdr:nvSpPr>
      <xdr:spPr>
        <a:xfrm>
          <a:off x="421259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xdr:rowOff>
    </xdr:from>
    <xdr:to>
      <xdr:col>20</xdr:col>
      <xdr:colOff>38100</xdr:colOff>
      <xdr:row>63</xdr:row>
      <xdr:rowOff>113665</xdr:rowOff>
    </xdr:to>
    <xdr:sp macro="" textlink="">
      <xdr:nvSpPr>
        <xdr:cNvPr id="190" name="楕円 189">
          <a:extLst>
            <a:ext uri="{FF2B5EF4-FFF2-40B4-BE49-F238E27FC236}">
              <a16:creationId xmlns:a16="http://schemas.microsoft.com/office/drawing/2014/main" id="{1477B54A-398E-4090-B016-F49850D12FC9}"/>
            </a:ext>
          </a:extLst>
        </xdr:cNvPr>
        <xdr:cNvSpPr/>
      </xdr:nvSpPr>
      <xdr:spPr>
        <a:xfrm>
          <a:off x="3388360" y="10817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62865</xdr:rowOff>
    </xdr:from>
    <xdr:to>
      <xdr:col>24</xdr:col>
      <xdr:colOff>63500</xdr:colOff>
      <xdr:row>63</xdr:row>
      <xdr:rowOff>97155</xdr:rowOff>
    </xdr:to>
    <xdr:cxnSp macro="">
      <xdr:nvCxnSpPr>
        <xdr:cNvPr id="191" name="直線コネクタ 190">
          <a:extLst>
            <a:ext uri="{FF2B5EF4-FFF2-40B4-BE49-F238E27FC236}">
              <a16:creationId xmlns:a16="http://schemas.microsoft.com/office/drawing/2014/main" id="{9D1B3340-3F2F-4FEA-AA36-D502685A2AC1}"/>
            </a:ext>
          </a:extLst>
        </xdr:cNvPr>
        <xdr:cNvCxnSpPr/>
      </xdr:nvCxnSpPr>
      <xdr:spPr>
        <a:xfrm>
          <a:off x="3431540" y="10860405"/>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23495</xdr:rowOff>
    </xdr:from>
    <xdr:to>
      <xdr:col>15</xdr:col>
      <xdr:colOff>101600</xdr:colOff>
      <xdr:row>63</xdr:row>
      <xdr:rowOff>125095</xdr:rowOff>
    </xdr:to>
    <xdr:sp macro="" textlink="">
      <xdr:nvSpPr>
        <xdr:cNvPr id="192" name="楕円 191">
          <a:extLst>
            <a:ext uri="{FF2B5EF4-FFF2-40B4-BE49-F238E27FC236}">
              <a16:creationId xmlns:a16="http://schemas.microsoft.com/office/drawing/2014/main" id="{F4EEDB9F-6955-40F6-9F0D-54B8DBAC915E}"/>
            </a:ext>
          </a:extLst>
        </xdr:cNvPr>
        <xdr:cNvSpPr/>
      </xdr:nvSpPr>
      <xdr:spPr>
        <a:xfrm>
          <a:off x="2571750" y="108210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62865</xdr:rowOff>
    </xdr:from>
    <xdr:to>
      <xdr:col>19</xdr:col>
      <xdr:colOff>177800</xdr:colOff>
      <xdr:row>63</xdr:row>
      <xdr:rowOff>74295</xdr:rowOff>
    </xdr:to>
    <xdr:cxnSp macro="">
      <xdr:nvCxnSpPr>
        <xdr:cNvPr id="193" name="直線コネクタ 192">
          <a:extLst>
            <a:ext uri="{FF2B5EF4-FFF2-40B4-BE49-F238E27FC236}">
              <a16:creationId xmlns:a16="http://schemas.microsoft.com/office/drawing/2014/main" id="{4F44C95B-3C7F-410A-A286-92B0B0C908D8}"/>
            </a:ext>
          </a:extLst>
        </xdr:cNvPr>
        <xdr:cNvCxnSpPr/>
      </xdr:nvCxnSpPr>
      <xdr:spPr>
        <a:xfrm flipV="1">
          <a:off x="2626360" y="10860405"/>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19685</xdr:rowOff>
    </xdr:from>
    <xdr:to>
      <xdr:col>10</xdr:col>
      <xdr:colOff>165100</xdr:colOff>
      <xdr:row>63</xdr:row>
      <xdr:rowOff>121285</xdr:rowOff>
    </xdr:to>
    <xdr:sp macro="" textlink="">
      <xdr:nvSpPr>
        <xdr:cNvPr id="194" name="楕円 193">
          <a:extLst>
            <a:ext uri="{FF2B5EF4-FFF2-40B4-BE49-F238E27FC236}">
              <a16:creationId xmlns:a16="http://schemas.microsoft.com/office/drawing/2014/main" id="{74B11AAD-1785-4DD1-A5D3-8E60C41860E3}"/>
            </a:ext>
          </a:extLst>
        </xdr:cNvPr>
        <xdr:cNvSpPr/>
      </xdr:nvSpPr>
      <xdr:spPr>
        <a:xfrm>
          <a:off x="1774190" y="1081722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70485</xdr:rowOff>
    </xdr:from>
    <xdr:to>
      <xdr:col>15</xdr:col>
      <xdr:colOff>50800</xdr:colOff>
      <xdr:row>63</xdr:row>
      <xdr:rowOff>74295</xdr:rowOff>
    </xdr:to>
    <xdr:cxnSp macro="">
      <xdr:nvCxnSpPr>
        <xdr:cNvPr id="195" name="直線コネクタ 194">
          <a:extLst>
            <a:ext uri="{FF2B5EF4-FFF2-40B4-BE49-F238E27FC236}">
              <a16:creationId xmlns:a16="http://schemas.microsoft.com/office/drawing/2014/main" id="{E6C8BC6C-23DC-4225-9754-C59EDBFDCFCB}"/>
            </a:ext>
          </a:extLst>
        </xdr:cNvPr>
        <xdr:cNvCxnSpPr/>
      </xdr:nvCxnSpPr>
      <xdr:spPr>
        <a:xfrm>
          <a:off x="1828800" y="1086993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164465</xdr:rowOff>
    </xdr:from>
    <xdr:to>
      <xdr:col>6</xdr:col>
      <xdr:colOff>38100</xdr:colOff>
      <xdr:row>63</xdr:row>
      <xdr:rowOff>94615</xdr:rowOff>
    </xdr:to>
    <xdr:sp macro="" textlink="">
      <xdr:nvSpPr>
        <xdr:cNvPr id="196" name="楕円 195">
          <a:extLst>
            <a:ext uri="{FF2B5EF4-FFF2-40B4-BE49-F238E27FC236}">
              <a16:creationId xmlns:a16="http://schemas.microsoft.com/office/drawing/2014/main" id="{28791D49-BA25-4E0C-8F1A-461D8B02A575}"/>
            </a:ext>
          </a:extLst>
        </xdr:cNvPr>
        <xdr:cNvSpPr/>
      </xdr:nvSpPr>
      <xdr:spPr>
        <a:xfrm>
          <a:off x="988060" y="10798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43815</xdr:rowOff>
    </xdr:from>
    <xdr:to>
      <xdr:col>10</xdr:col>
      <xdr:colOff>114300</xdr:colOff>
      <xdr:row>63</xdr:row>
      <xdr:rowOff>70485</xdr:rowOff>
    </xdr:to>
    <xdr:cxnSp macro="">
      <xdr:nvCxnSpPr>
        <xdr:cNvPr id="197" name="直線コネクタ 196">
          <a:extLst>
            <a:ext uri="{FF2B5EF4-FFF2-40B4-BE49-F238E27FC236}">
              <a16:creationId xmlns:a16="http://schemas.microsoft.com/office/drawing/2014/main" id="{7EB0A645-2625-49E3-A4CE-81433179088F}"/>
            </a:ext>
          </a:extLst>
        </xdr:cNvPr>
        <xdr:cNvCxnSpPr/>
      </xdr:nvCxnSpPr>
      <xdr:spPr>
        <a:xfrm>
          <a:off x="1031240" y="1084707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B8B945EB-FE2E-4265-A25E-6D6EB357CFD0}"/>
            </a:ext>
          </a:extLst>
        </xdr:cNvPr>
        <xdr:cNvSpPr txBox="1"/>
      </xdr:nvSpPr>
      <xdr:spPr>
        <a:xfrm>
          <a:off x="32391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a:extLst>
            <a:ext uri="{FF2B5EF4-FFF2-40B4-BE49-F238E27FC236}">
              <a16:creationId xmlns:a16="http://schemas.microsoft.com/office/drawing/2014/main" id="{3E207D41-0D5D-4715-B8E9-1C2345A1E5B2}"/>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a:extLst>
            <a:ext uri="{FF2B5EF4-FFF2-40B4-BE49-F238E27FC236}">
              <a16:creationId xmlns:a16="http://schemas.microsoft.com/office/drawing/2014/main" id="{74012C94-7581-4AC7-84B1-F760C68AAFF7}"/>
            </a:ext>
          </a:extLst>
        </xdr:cNvPr>
        <xdr:cNvSpPr txBox="1"/>
      </xdr:nvSpPr>
      <xdr:spPr>
        <a:xfrm>
          <a:off x="164148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a:extLst>
            <a:ext uri="{FF2B5EF4-FFF2-40B4-BE49-F238E27FC236}">
              <a16:creationId xmlns:a16="http://schemas.microsoft.com/office/drawing/2014/main" id="{D30D5D66-90FD-42B0-BFBF-6348D06076A4}"/>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104792</xdr:rowOff>
    </xdr:from>
    <xdr:ext cx="405111" cy="259045"/>
    <xdr:sp macro="" textlink="">
      <xdr:nvSpPr>
        <xdr:cNvPr id="202" name="n_1mainValue【体育館・プール】&#10;有形固定資産減価償却率">
          <a:extLst>
            <a:ext uri="{FF2B5EF4-FFF2-40B4-BE49-F238E27FC236}">
              <a16:creationId xmlns:a16="http://schemas.microsoft.com/office/drawing/2014/main" id="{D33267EF-DBA7-4A3B-A697-4981CED3AC58}"/>
            </a:ext>
          </a:extLst>
        </xdr:cNvPr>
        <xdr:cNvSpPr txBox="1"/>
      </xdr:nvSpPr>
      <xdr:spPr>
        <a:xfrm>
          <a:off x="32391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116222</xdr:rowOff>
    </xdr:from>
    <xdr:ext cx="405111" cy="259045"/>
    <xdr:sp macro="" textlink="">
      <xdr:nvSpPr>
        <xdr:cNvPr id="203" name="n_2mainValue【体育館・プール】&#10;有形固定資産減価償却率">
          <a:extLst>
            <a:ext uri="{FF2B5EF4-FFF2-40B4-BE49-F238E27FC236}">
              <a16:creationId xmlns:a16="http://schemas.microsoft.com/office/drawing/2014/main" id="{4A70132C-F2C2-4BD5-994E-D2277E018A82}"/>
            </a:ext>
          </a:extLst>
        </xdr:cNvPr>
        <xdr:cNvSpPr txBox="1"/>
      </xdr:nvSpPr>
      <xdr:spPr>
        <a:xfrm>
          <a:off x="2439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112412</xdr:rowOff>
    </xdr:from>
    <xdr:ext cx="405111" cy="259045"/>
    <xdr:sp macro="" textlink="">
      <xdr:nvSpPr>
        <xdr:cNvPr id="204" name="n_3mainValue【体育館・プール】&#10;有形固定資産減価償却率">
          <a:extLst>
            <a:ext uri="{FF2B5EF4-FFF2-40B4-BE49-F238E27FC236}">
              <a16:creationId xmlns:a16="http://schemas.microsoft.com/office/drawing/2014/main" id="{4965E49F-549D-4A6F-8DE7-83456F88B59B}"/>
            </a:ext>
          </a:extLst>
        </xdr:cNvPr>
        <xdr:cNvSpPr txBox="1"/>
      </xdr:nvSpPr>
      <xdr:spPr>
        <a:xfrm>
          <a:off x="164148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85742</xdr:rowOff>
    </xdr:from>
    <xdr:ext cx="405111" cy="259045"/>
    <xdr:sp macro="" textlink="">
      <xdr:nvSpPr>
        <xdr:cNvPr id="205" name="n_4mainValue【体育館・プール】&#10;有形固定資産減価償却率">
          <a:extLst>
            <a:ext uri="{FF2B5EF4-FFF2-40B4-BE49-F238E27FC236}">
              <a16:creationId xmlns:a16="http://schemas.microsoft.com/office/drawing/2014/main" id="{05A88B52-4E6C-466A-8966-DDB69C4E1CF3}"/>
            </a:ext>
          </a:extLst>
        </xdr:cNvPr>
        <xdr:cNvSpPr txBox="1"/>
      </xdr:nvSpPr>
      <xdr:spPr>
        <a:xfrm>
          <a:off x="85535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7613C53-6CE0-43F9-A8CC-9E116AE9A10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CFDBA58-AD94-4D26-AB87-4F77FDFA3A1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8F7D9D4-2559-4843-B484-7BA05AF3534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8B00890-417D-4C89-9F78-7453381B072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3D62CAA-8B10-4E78-A10B-47902566755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4E8ECF4E-2C28-42CF-AF94-35D1B1719FE6}"/>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700F44B-E6C6-4F89-BBA9-F3E13E73B32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FE8E0A5-2DED-4250-84A1-DBAE4C7EFC8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6BA8098-90B5-42EC-BA1A-3AD872FD517A}"/>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6AA4056-52BC-4D50-A749-D423D984A06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5D21E9E0-BC40-41BF-886E-1BA9CEF021AE}"/>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A41E3596-DF6D-476E-B5DD-898422725061}"/>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3E750744-44C0-4F5F-8832-349413890E5F}"/>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8D083708-E592-40A6-BC62-139AAD74D52E}"/>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923F00F8-DBFC-4B87-A426-C5E0124B380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4349EC98-44CB-4425-9817-6DD488B023C2}"/>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778B0F79-540B-4884-AC94-BE22DBD5B4B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432B9948-C53C-4005-8444-00DBA2081A9D}"/>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E7817192-F076-417D-BEAC-1F384642A325}"/>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EB173444-EC70-490B-891C-157294B7FD7B}"/>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9C39820-7159-4C53-99B4-2AC65996666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9B642067-0A92-42B4-AE27-13A17EAFF750}"/>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39C485B5-9317-4756-819C-26B7B47B8913}"/>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7E09923E-FD78-4231-8105-FCEB5F89E860}"/>
            </a:ext>
          </a:extLst>
        </xdr:cNvPr>
        <xdr:cNvCxnSpPr/>
      </xdr:nvCxnSpPr>
      <xdr:spPr>
        <a:xfrm flipV="1">
          <a:off x="9429115" y="9635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9AFB726E-6998-4EB7-98E9-ADD733DC02F6}"/>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93EB3F6A-36B7-4CE2-A2E8-9E07BF393078}"/>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FF071B7F-53F7-41EE-BF0C-4C58AA35550D}"/>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47EF3D84-1930-442C-9EC0-817EFE1CB1D4}"/>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1E314B1A-BA4F-409B-8435-5B1FCED1DE9E}"/>
            </a:ext>
          </a:extLst>
        </xdr:cNvPr>
        <xdr:cNvSpPr txBox="1"/>
      </xdr:nvSpPr>
      <xdr:spPr>
        <a:xfrm>
          <a:off x="946785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386597EE-82FA-4592-94E3-6AE9D5DEAFD6}"/>
            </a:ext>
          </a:extLst>
        </xdr:cNvPr>
        <xdr:cNvSpPr/>
      </xdr:nvSpPr>
      <xdr:spPr>
        <a:xfrm>
          <a:off x="9394190" y="1065149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CFBF4BFA-2C3D-4CC2-A0CB-829B2A3806FC}"/>
            </a:ext>
          </a:extLst>
        </xdr:cNvPr>
        <xdr:cNvSpPr/>
      </xdr:nvSpPr>
      <xdr:spPr>
        <a:xfrm>
          <a:off x="8632190" y="106572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20248F5B-59F0-47B4-98D3-CD79D4C651A7}"/>
            </a:ext>
          </a:extLst>
        </xdr:cNvPr>
        <xdr:cNvSpPr/>
      </xdr:nvSpPr>
      <xdr:spPr>
        <a:xfrm>
          <a:off x="7846060" y="10685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834F1FDF-EC56-4259-8314-2B8C71B24891}"/>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B3892838-B4F1-4FD9-9619-B76AFA52E575}"/>
            </a:ext>
          </a:extLst>
        </xdr:cNvPr>
        <xdr:cNvSpPr/>
      </xdr:nvSpPr>
      <xdr:spPr>
        <a:xfrm>
          <a:off x="6231890" y="106762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7BDD0D9-11D7-432F-9267-DCCEADD6943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8C47DE1-76EB-4F33-A764-E63A3CB8354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506ECE3-9185-45B0-9C21-988C6F2AB18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7D88697-C1B3-420D-A13E-6CDDDD24A41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F623E33-8D32-4C16-A5EE-837026F5A3D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33020</xdr:rowOff>
    </xdr:from>
    <xdr:to>
      <xdr:col>55</xdr:col>
      <xdr:colOff>50800</xdr:colOff>
      <xdr:row>63</xdr:row>
      <xdr:rowOff>134620</xdr:rowOff>
    </xdr:to>
    <xdr:sp macro="" textlink="">
      <xdr:nvSpPr>
        <xdr:cNvPr id="245" name="楕円 244">
          <a:extLst>
            <a:ext uri="{FF2B5EF4-FFF2-40B4-BE49-F238E27FC236}">
              <a16:creationId xmlns:a16="http://schemas.microsoft.com/office/drawing/2014/main" id="{66388D4B-C4A1-471A-AC9B-06521077F25B}"/>
            </a:ext>
          </a:extLst>
        </xdr:cNvPr>
        <xdr:cNvSpPr/>
      </xdr:nvSpPr>
      <xdr:spPr>
        <a:xfrm>
          <a:off x="9394190" y="1083246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11447</xdr:rowOff>
    </xdr:from>
    <xdr:ext cx="469744" cy="259045"/>
    <xdr:sp macro="" textlink="">
      <xdr:nvSpPr>
        <xdr:cNvPr id="246" name="【体育館・プール】&#10;一人当たり面積該当値テキスト">
          <a:extLst>
            <a:ext uri="{FF2B5EF4-FFF2-40B4-BE49-F238E27FC236}">
              <a16:creationId xmlns:a16="http://schemas.microsoft.com/office/drawing/2014/main" id="{4A5ACC0D-6BD7-47BA-BAAF-6F73CD570AEA}"/>
            </a:ext>
          </a:extLst>
        </xdr:cNvPr>
        <xdr:cNvSpPr txBox="1"/>
      </xdr:nvSpPr>
      <xdr:spPr>
        <a:xfrm>
          <a:off x="946785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33020</xdr:rowOff>
    </xdr:from>
    <xdr:to>
      <xdr:col>50</xdr:col>
      <xdr:colOff>165100</xdr:colOff>
      <xdr:row>63</xdr:row>
      <xdr:rowOff>134620</xdr:rowOff>
    </xdr:to>
    <xdr:sp macro="" textlink="">
      <xdr:nvSpPr>
        <xdr:cNvPr id="247" name="楕円 246">
          <a:extLst>
            <a:ext uri="{FF2B5EF4-FFF2-40B4-BE49-F238E27FC236}">
              <a16:creationId xmlns:a16="http://schemas.microsoft.com/office/drawing/2014/main" id="{2D730CB5-6DBC-47EA-8174-34FABB0F54EA}"/>
            </a:ext>
          </a:extLst>
        </xdr:cNvPr>
        <xdr:cNvSpPr/>
      </xdr:nvSpPr>
      <xdr:spPr>
        <a:xfrm>
          <a:off x="8632190" y="108324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83820</xdr:rowOff>
    </xdr:from>
    <xdr:to>
      <xdr:col>55</xdr:col>
      <xdr:colOff>0</xdr:colOff>
      <xdr:row>63</xdr:row>
      <xdr:rowOff>83820</xdr:rowOff>
    </xdr:to>
    <xdr:cxnSp macro="">
      <xdr:nvCxnSpPr>
        <xdr:cNvPr id="248" name="直線コネクタ 247">
          <a:extLst>
            <a:ext uri="{FF2B5EF4-FFF2-40B4-BE49-F238E27FC236}">
              <a16:creationId xmlns:a16="http://schemas.microsoft.com/office/drawing/2014/main" id="{2A480BDB-C780-43A0-9613-8A5313415310}"/>
            </a:ext>
          </a:extLst>
        </xdr:cNvPr>
        <xdr:cNvCxnSpPr/>
      </xdr:nvCxnSpPr>
      <xdr:spPr>
        <a:xfrm>
          <a:off x="8686800" y="108870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249" name="楕円 248">
          <a:extLst>
            <a:ext uri="{FF2B5EF4-FFF2-40B4-BE49-F238E27FC236}">
              <a16:creationId xmlns:a16="http://schemas.microsoft.com/office/drawing/2014/main" id="{4DD7DA02-5E0D-4202-A289-26E91B9F4105}"/>
            </a:ext>
          </a:extLst>
        </xdr:cNvPr>
        <xdr:cNvSpPr/>
      </xdr:nvSpPr>
      <xdr:spPr>
        <a:xfrm>
          <a:off x="7846060" y="10838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83820</xdr:rowOff>
    </xdr:from>
    <xdr:to>
      <xdr:col>50</xdr:col>
      <xdr:colOff>114300</xdr:colOff>
      <xdr:row>63</xdr:row>
      <xdr:rowOff>87630</xdr:rowOff>
    </xdr:to>
    <xdr:cxnSp macro="">
      <xdr:nvCxnSpPr>
        <xdr:cNvPr id="250" name="直線コネクタ 249">
          <a:extLst>
            <a:ext uri="{FF2B5EF4-FFF2-40B4-BE49-F238E27FC236}">
              <a16:creationId xmlns:a16="http://schemas.microsoft.com/office/drawing/2014/main" id="{01EB2E96-0DBE-4D45-99E3-E14C24E9ED83}"/>
            </a:ext>
          </a:extLst>
        </xdr:cNvPr>
        <xdr:cNvCxnSpPr/>
      </xdr:nvCxnSpPr>
      <xdr:spPr>
        <a:xfrm flipV="1">
          <a:off x="7889240" y="1088707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13970</xdr:rowOff>
    </xdr:from>
    <xdr:to>
      <xdr:col>41</xdr:col>
      <xdr:colOff>101600</xdr:colOff>
      <xdr:row>63</xdr:row>
      <xdr:rowOff>115570</xdr:rowOff>
    </xdr:to>
    <xdr:sp macro="" textlink="">
      <xdr:nvSpPr>
        <xdr:cNvPr id="251" name="楕円 250">
          <a:extLst>
            <a:ext uri="{FF2B5EF4-FFF2-40B4-BE49-F238E27FC236}">
              <a16:creationId xmlns:a16="http://schemas.microsoft.com/office/drawing/2014/main" id="{511CDE3D-DDE2-4946-9058-E278B6A4CD24}"/>
            </a:ext>
          </a:extLst>
        </xdr:cNvPr>
        <xdr:cNvSpPr/>
      </xdr:nvSpPr>
      <xdr:spPr>
        <a:xfrm>
          <a:off x="7029450" y="108191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64770</xdr:rowOff>
    </xdr:from>
    <xdr:to>
      <xdr:col>45</xdr:col>
      <xdr:colOff>177800</xdr:colOff>
      <xdr:row>63</xdr:row>
      <xdr:rowOff>87630</xdr:rowOff>
    </xdr:to>
    <xdr:cxnSp macro="">
      <xdr:nvCxnSpPr>
        <xdr:cNvPr id="252" name="直線コネクタ 251">
          <a:extLst>
            <a:ext uri="{FF2B5EF4-FFF2-40B4-BE49-F238E27FC236}">
              <a16:creationId xmlns:a16="http://schemas.microsoft.com/office/drawing/2014/main" id="{41379222-C42E-4AC5-91BE-5BDF1E04D87E}"/>
            </a:ext>
          </a:extLst>
        </xdr:cNvPr>
        <xdr:cNvCxnSpPr/>
      </xdr:nvCxnSpPr>
      <xdr:spPr>
        <a:xfrm>
          <a:off x="7084060" y="10864215"/>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17780</xdr:rowOff>
    </xdr:from>
    <xdr:to>
      <xdr:col>36</xdr:col>
      <xdr:colOff>165100</xdr:colOff>
      <xdr:row>63</xdr:row>
      <xdr:rowOff>119380</xdr:rowOff>
    </xdr:to>
    <xdr:sp macro="" textlink="">
      <xdr:nvSpPr>
        <xdr:cNvPr id="253" name="楕円 252">
          <a:extLst>
            <a:ext uri="{FF2B5EF4-FFF2-40B4-BE49-F238E27FC236}">
              <a16:creationId xmlns:a16="http://schemas.microsoft.com/office/drawing/2014/main" id="{49BBABA7-59DE-4F6B-8D27-6A8003E0D1F4}"/>
            </a:ext>
          </a:extLst>
        </xdr:cNvPr>
        <xdr:cNvSpPr/>
      </xdr:nvSpPr>
      <xdr:spPr>
        <a:xfrm>
          <a:off x="6231890" y="108229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64770</xdr:rowOff>
    </xdr:from>
    <xdr:to>
      <xdr:col>41</xdr:col>
      <xdr:colOff>50800</xdr:colOff>
      <xdr:row>63</xdr:row>
      <xdr:rowOff>68580</xdr:rowOff>
    </xdr:to>
    <xdr:cxnSp macro="">
      <xdr:nvCxnSpPr>
        <xdr:cNvPr id="254" name="直線コネクタ 253">
          <a:extLst>
            <a:ext uri="{FF2B5EF4-FFF2-40B4-BE49-F238E27FC236}">
              <a16:creationId xmlns:a16="http://schemas.microsoft.com/office/drawing/2014/main" id="{22B7558A-9DA2-4590-92FC-EAC306FA5964}"/>
            </a:ext>
          </a:extLst>
        </xdr:cNvPr>
        <xdr:cNvCxnSpPr/>
      </xdr:nvCxnSpPr>
      <xdr:spPr>
        <a:xfrm flipV="1">
          <a:off x="6286500" y="1086421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AB1EDAF3-3E7F-481B-945D-176CAA31742A}"/>
            </a:ext>
          </a:extLst>
        </xdr:cNvPr>
        <xdr:cNvSpPr txBox="1"/>
      </xdr:nvSpPr>
      <xdr:spPr>
        <a:xfrm>
          <a:off x="845446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a:extLst>
            <a:ext uri="{FF2B5EF4-FFF2-40B4-BE49-F238E27FC236}">
              <a16:creationId xmlns:a16="http://schemas.microsoft.com/office/drawing/2014/main" id="{AB5CA2CC-431A-45DB-B37E-C6FBB87A6694}"/>
            </a:ext>
          </a:extLst>
        </xdr:cNvPr>
        <xdr:cNvSpPr txBox="1"/>
      </xdr:nvSpPr>
      <xdr:spPr>
        <a:xfrm>
          <a:off x="767341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a:extLst>
            <a:ext uri="{FF2B5EF4-FFF2-40B4-BE49-F238E27FC236}">
              <a16:creationId xmlns:a16="http://schemas.microsoft.com/office/drawing/2014/main" id="{8C402637-E7C6-4645-8E53-F750C1871BB3}"/>
            </a:ext>
          </a:extLst>
        </xdr:cNvPr>
        <xdr:cNvSpPr txBox="1"/>
      </xdr:nvSpPr>
      <xdr:spPr>
        <a:xfrm>
          <a:off x="686633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a:extLst>
            <a:ext uri="{FF2B5EF4-FFF2-40B4-BE49-F238E27FC236}">
              <a16:creationId xmlns:a16="http://schemas.microsoft.com/office/drawing/2014/main" id="{92EFAA37-5BB7-4D7F-9CDA-EB49563B7701}"/>
            </a:ext>
          </a:extLst>
        </xdr:cNvPr>
        <xdr:cNvSpPr txBox="1"/>
      </xdr:nvSpPr>
      <xdr:spPr>
        <a:xfrm>
          <a:off x="606877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125747</xdr:rowOff>
    </xdr:from>
    <xdr:ext cx="469744" cy="259045"/>
    <xdr:sp macro="" textlink="">
      <xdr:nvSpPr>
        <xdr:cNvPr id="259" name="n_1mainValue【体育館・プール】&#10;一人当たり面積">
          <a:extLst>
            <a:ext uri="{FF2B5EF4-FFF2-40B4-BE49-F238E27FC236}">
              <a16:creationId xmlns:a16="http://schemas.microsoft.com/office/drawing/2014/main" id="{EDAF2CEA-14D0-40AB-807E-7036336951E9}"/>
            </a:ext>
          </a:extLst>
        </xdr:cNvPr>
        <xdr:cNvSpPr txBox="1"/>
      </xdr:nvSpPr>
      <xdr:spPr>
        <a:xfrm>
          <a:off x="845446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260" name="n_2mainValue【体育館・プール】&#10;一人当たり面積">
          <a:extLst>
            <a:ext uri="{FF2B5EF4-FFF2-40B4-BE49-F238E27FC236}">
              <a16:creationId xmlns:a16="http://schemas.microsoft.com/office/drawing/2014/main" id="{5549968D-CAF6-4A69-A1B3-639A9BF33963}"/>
            </a:ext>
          </a:extLst>
        </xdr:cNvPr>
        <xdr:cNvSpPr txBox="1"/>
      </xdr:nvSpPr>
      <xdr:spPr>
        <a:xfrm>
          <a:off x="767341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106697</xdr:rowOff>
    </xdr:from>
    <xdr:ext cx="469744" cy="259045"/>
    <xdr:sp macro="" textlink="">
      <xdr:nvSpPr>
        <xdr:cNvPr id="261" name="n_3mainValue【体育館・プール】&#10;一人当たり面積">
          <a:extLst>
            <a:ext uri="{FF2B5EF4-FFF2-40B4-BE49-F238E27FC236}">
              <a16:creationId xmlns:a16="http://schemas.microsoft.com/office/drawing/2014/main" id="{64A9916A-A126-4645-8992-41449B898388}"/>
            </a:ext>
          </a:extLst>
        </xdr:cNvPr>
        <xdr:cNvSpPr txBox="1"/>
      </xdr:nvSpPr>
      <xdr:spPr>
        <a:xfrm>
          <a:off x="6866332" y="109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110507</xdr:rowOff>
    </xdr:from>
    <xdr:ext cx="469744" cy="259045"/>
    <xdr:sp macro="" textlink="">
      <xdr:nvSpPr>
        <xdr:cNvPr id="262" name="n_4mainValue【体育館・プール】&#10;一人当たり面積">
          <a:extLst>
            <a:ext uri="{FF2B5EF4-FFF2-40B4-BE49-F238E27FC236}">
              <a16:creationId xmlns:a16="http://schemas.microsoft.com/office/drawing/2014/main" id="{D298B7DF-35D5-4C68-9BE3-8529B5A8B628}"/>
            </a:ext>
          </a:extLst>
        </xdr:cNvPr>
        <xdr:cNvSpPr txBox="1"/>
      </xdr:nvSpPr>
      <xdr:spPr>
        <a:xfrm>
          <a:off x="6068772"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48D35A1-AC2F-4117-AAC2-F248A5E8101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C6031F5-D03B-4325-9C0A-30E91DFE26D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82E89CC-B19F-477C-93B1-E68B40C3E00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A57BE54-2BA5-4332-9F9C-9A140C53891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A900484-606F-4D81-BDBD-4145B6B98D0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9997278-7B0D-4FDA-8CDC-32D9C597B4B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48F6064-1A52-4A43-ABEE-87F867BD248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A76FF71-0743-41F9-882C-646C3790D7A1}"/>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747D4262-0813-42DE-987C-042EB09028A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FB167B9D-32B6-41E7-A7D2-95B7E4B93A1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9193A6AE-C4B3-4ACB-9A3A-A3A7787BBBE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9D303B4C-578B-43D2-A360-2D514AE0913D}"/>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26A2327A-F0BB-4388-B12D-29CC5549043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2A1E55CB-7A6C-416D-8D7B-01A84F81637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A0D1DB4E-27A3-440E-BB89-62A8700BD47D}"/>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EA8315A3-0CA2-4CA1-851C-C6D028A9DAD8}"/>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1DD71FDE-B9E4-4A5E-B8AA-889E14FB9BA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37CE52FA-E581-4803-AFC2-CDFB51AC9D7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15A79947-ADDE-4717-AFFF-B59888796A0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EDD12725-8A63-4CC5-85BB-3F9D109C85B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8BEC0CC3-2244-4D1E-A775-E959FBF44D5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9C6848A9-497F-4AB8-AFC0-A683697BD87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755221A5-3FCB-49BB-845B-799D8DAC75A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E2D1D8A6-208F-48DF-8A38-54BF456DDDE6}"/>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5C6B195D-75E0-4CCD-9D4A-9CBCE0909A9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CF03B0B9-C8EF-46CE-AF5C-9C2839BDB920}"/>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4162943D-ACB1-424E-81AE-7F5F745C57E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B3D7AB7B-4227-47E5-B672-AA6391932A22}"/>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A36A821A-993D-49C3-97BB-278C652AC470}"/>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EF945061-CD01-42BA-93FA-8AC8DD6E3840}"/>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C348FE04-7B75-4657-88F3-24286E4504A3}"/>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9842EC68-B925-4CAF-83E9-1D0CE934A0BA}"/>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2C5F61EA-A4B7-49AD-ACB5-3D96F901A6A3}"/>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24268D17-B2AF-4C6B-9CA6-69A86E48D02F}"/>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9F8B7D44-93E3-422F-8189-0B22B63E2D96}"/>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A96A8DA5-1493-4DDB-899F-0C9D8E4BDA16}"/>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72695FD1-118A-4CFE-A71E-DB5ACF0945AD}"/>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1A28E5C4-BDE8-4909-B090-F4AD235646DA}"/>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90D0AA69-C95D-4335-90D7-0B32DD1B6B63}"/>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F4134EE7-F0F9-4CB6-9986-09B5F9CE169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6306F0F-8B7D-4B7D-819C-3E166AD0F91D}"/>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304" name="直線コネクタ 303">
          <a:extLst>
            <a:ext uri="{FF2B5EF4-FFF2-40B4-BE49-F238E27FC236}">
              <a16:creationId xmlns:a16="http://schemas.microsoft.com/office/drawing/2014/main" id="{246ECFB0-88FF-4028-9708-47C34D0AA7F2}"/>
            </a:ext>
          </a:extLst>
        </xdr:cNvPr>
        <xdr:cNvCxnSpPr/>
      </xdr:nvCxnSpPr>
      <xdr:spPr>
        <a:xfrm flipV="1">
          <a:off x="4173855" y="1720378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305" name="【市民会館】&#10;有形固定資産減価償却率最小値テキスト">
          <a:extLst>
            <a:ext uri="{FF2B5EF4-FFF2-40B4-BE49-F238E27FC236}">
              <a16:creationId xmlns:a16="http://schemas.microsoft.com/office/drawing/2014/main" id="{A938D33F-3A93-4394-BA52-1428F68ACBD9}"/>
            </a:ext>
          </a:extLst>
        </xdr:cNvPr>
        <xdr:cNvSpPr txBox="1"/>
      </xdr:nvSpPr>
      <xdr:spPr>
        <a:xfrm>
          <a:off x="4212590"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306" name="直線コネクタ 305">
          <a:extLst>
            <a:ext uri="{FF2B5EF4-FFF2-40B4-BE49-F238E27FC236}">
              <a16:creationId xmlns:a16="http://schemas.microsoft.com/office/drawing/2014/main" id="{B79FCBCB-8919-4AD1-A00F-DC16A6B056E0}"/>
            </a:ext>
          </a:extLst>
        </xdr:cNvPr>
        <xdr:cNvCxnSpPr/>
      </xdr:nvCxnSpPr>
      <xdr:spPr>
        <a:xfrm>
          <a:off x="4112260" y="18610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C310C2A7-E6E5-4EF7-AA2B-32CA28C393C3}"/>
            </a:ext>
          </a:extLst>
        </xdr:cNvPr>
        <xdr:cNvSpPr txBox="1"/>
      </xdr:nvSpPr>
      <xdr:spPr>
        <a:xfrm>
          <a:off x="421259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308" name="直線コネクタ 307">
          <a:extLst>
            <a:ext uri="{FF2B5EF4-FFF2-40B4-BE49-F238E27FC236}">
              <a16:creationId xmlns:a16="http://schemas.microsoft.com/office/drawing/2014/main" id="{926D4E04-C93A-47D8-9A89-7E957B222178}"/>
            </a:ext>
          </a:extLst>
        </xdr:cNvPr>
        <xdr:cNvCxnSpPr/>
      </xdr:nvCxnSpPr>
      <xdr:spPr>
        <a:xfrm>
          <a:off x="4112260" y="17203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9191972B-C1B7-47DA-B0EF-34543CE16792}"/>
            </a:ext>
          </a:extLst>
        </xdr:cNvPr>
        <xdr:cNvSpPr txBox="1"/>
      </xdr:nvSpPr>
      <xdr:spPr>
        <a:xfrm>
          <a:off x="421259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10" name="フローチャート: 判断 309">
          <a:extLst>
            <a:ext uri="{FF2B5EF4-FFF2-40B4-BE49-F238E27FC236}">
              <a16:creationId xmlns:a16="http://schemas.microsoft.com/office/drawing/2014/main" id="{B63D032F-DF33-44D2-BCE0-5282C142EA2D}"/>
            </a:ext>
          </a:extLst>
        </xdr:cNvPr>
        <xdr:cNvSpPr/>
      </xdr:nvSpPr>
      <xdr:spPr>
        <a:xfrm>
          <a:off x="4131310" y="179152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311" name="フローチャート: 判断 310">
          <a:extLst>
            <a:ext uri="{FF2B5EF4-FFF2-40B4-BE49-F238E27FC236}">
              <a16:creationId xmlns:a16="http://schemas.microsoft.com/office/drawing/2014/main" id="{CF2F4E83-F346-4FF8-BB5B-A739E68B5B2E}"/>
            </a:ext>
          </a:extLst>
        </xdr:cNvPr>
        <xdr:cNvSpPr/>
      </xdr:nvSpPr>
      <xdr:spPr>
        <a:xfrm>
          <a:off x="3388360" y="178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312" name="フローチャート: 判断 311">
          <a:extLst>
            <a:ext uri="{FF2B5EF4-FFF2-40B4-BE49-F238E27FC236}">
              <a16:creationId xmlns:a16="http://schemas.microsoft.com/office/drawing/2014/main" id="{B444D596-51BC-4F11-8390-769481E5D897}"/>
            </a:ext>
          </a:extLst>
        </xdr:cNvPr>
        <xdr:cNvSpPr/>
      </xdr:nvSpPr>
      <xdr:spPr>
        <a:xfrm>
          <a:off x="25717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13" name="フローチャート: 判断 312">
          <a:extLst>
            <a:ext uri="{FF2B5EF4-FFF2-40B4-BE49-F238E27FC236}">
              <a16:creationId xmlns:a16="http://schemas.microsoft.com/office/drawing/2014/main" id="{679B2DA3-262D-48A3-8DCF-9D9805E79975}"/>
            </a:ext>
          </a:extLst>
        </xdr:cNvPr>
        <xdr:cNvSpPr/>
      </xdr:nvSpPr>
      <xdr:spPr>
        <a:xfrm>
          <a:off x="1774190" y="178951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314" name="フローチャート: 判断 313">
          <a:extLst>
            <a:ext uri="{FF2B5EF4-FFF2-40B4-BE49-F238E27FC236}">
              <a16:creationId xmlns:a16="http://schemas.microsoft.com/office/drawing/2014/main" id="{8C2C3F2C-325D-4E44-A765-112C4064270E}"/>
            </a:ext>
          </a:extLst>
        </xdr:cNvPr>
        <xdr:cNvSpPr/>
      </xdr:nvSpPr>
      <xdr:spPr>
        <a:xfrm>
          <a:off x="988060" y="179443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E9AA8E61-E97E-4B88-83E5-718A19E59D0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565059C-216A-42CC-9FE2-39CEED9C9CF3}"/>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F25F154-31BE-45FC-8C61-20CB4BD80E38}"/>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4146F5C-1E92-4409-937E-BB221368B5F2}"/>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5F188224-14FF-44E0-835F-E8EF5D6582A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20" name="楕円 319">
          <a:extLst>
            <a:ext uri="{FF2B5EF4-FFF2-40B4-BE49-F238E27FC236}">
              <a16:creationId xmlns:a16="http://schemas.microsoft.com/office/drawing/2014/main" id="{FED3D73F-70AA-4C31-ACE5-AD7070162AFA}"/>
            </a:ext>
          </a:extLst>
        </xdr:cNvPr>
        <xdr:cNvSpPr/>
      </xdr:nvSpPr>
      <xdr:spPr>
        <a:xfrm>
          <a:off x="4131310" y="179628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95572AAF-E10F-47F5-90E4-C55ED723D424}"/>
            </a:ext>
          </a:extLst>
        </xdr:cNvPr>
        <xdr:cNvSpPr txBox="1"/>
      </xdr:nvSpPr>
      <xdr:spPr>
        <a:xfrm>
          <a:off x="4212590" y="179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22" name="楕円 321">
          <a:extLst>
            <a:ext uri="{FF2B5EF4-FFF2-40B4-BE49-F238E27FC236}">
              <a16:creationId xmlns:a16="http://schemas.microsoft.com/office/drawing/2014/main" id="{2BC43534-D6CA-447C-AC0E-24F14899F81A}"/>
            </a:ext>
          </a:extLst>
        </xdr:cNvPr>
        <xdr:cNvSpPr/>
      </xdr:nvSpPr>
      <xdr:spPr>
        <a:xfrm>
          <a:off x="3388360" y="179152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105</xdr:row>
      <xdr:rowOff>7620</xdr:rowOff>
    </xdr:to>
    <xdr:cxnSp macro="">
      <xdr:nvCxnSpPr>
        <xdr:cNvPr id="323" name="直線コネクタ 322">
          <a:extLst>
            <a:ext uri="{FF2B5EF4-FFF2-40B4-BE49-F238E27FC236}">
              <a16:creationId xmlns:a16="http://schemas.microsoft.com/office/drawing/2014/main" id="{68402E53-DAE9-4E41-A00E-645007041658}"/>
            </a:ext>
          </a:extLst>
        </xdr:cNvPr>
        <xdr:cNvCxnSpPr/>
      </xdr:nvCxnSpPr>
      <xdr:spPr>
        <a:xfrm>
          <a:off x="3431540" y="17960340"/>
          <a:ext cx="7429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324" name="楕円 323">
          <a:extLst>
            <a:ext uri="{FF2B5EF4-FFF2-40B4-BE49-F238E27FC236}">
              <a16:creationId xmlns:a16="http://schemas.microsoft.com/office/drawing/2014/main" id="{2A19DC3C-70D0-4C69-AA4E-6AE1DFBF882B}"/>
            </a:ext>
          </a:extLst>
        </xdr:cNvPr>
        <xdr:cNvSpPr/>
      </xdr:nvSpPr>
      <xdr:spPr>
        <a:xfrm>
          <a:off x="2571750" y="178676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133350</xdr:rowOff>
    </xdr:to>
    <xdr:cxnSp macro="">
      <xdr:nvCxnSpPr>
        <xdr:cNvPr id="325" name="直線コネクタ 324">
          <a:extLst>
            <a:ext uri="{FF2B5EF4-FFF2-40B4-BE49-F238E27FC236}">
              <a16:creationId xmlns:a16="http://schemas.microsoft.com/office/drawing/2014/main" id="{EAD829D8-588B-4D02-A041-72D56D0CA71D}"/>
            </a:ext>
          </a:extLst>
        </xdr:cNvPr>
        <xdr:cNvCxnSpPr/>
      </xdr:nvCxnSpPr>
      <xdr:spPr>
        <a:xfrm>
          <a:off x="2626360" y="1792224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326" name="楕円 325">
          <a:extLst>
            <a:ext uri="{FF2B5EF4-FFF2-40B4-BE49-F238E27FC236}">
              <a16:creationId xmlns:a16="http://schemas.microsoft.com/office/drawing/2014/main" id="{1740FED3-57DB-4BBD-B208-5CB6D40CAC22}"/>
            </a:ext>
          </a:extLst>
        </xdr:cNvPr>
        <xdr:cNvSpPr/>
      </xdr:nvSpPr>
      <xdr:spPr>
        <a:xfrm>
          <a:off x="1774190" y="178238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87630</xdr:rowOff>
    </xdr:to>
    <xdr:cxnSp macro="">
      <xdr:nvCxnSpPr>
        <xdr:cNvPr id="327" name="直線コネクタ 326">
          <a:extLst>
            <a:ext uri="{FF2B5EF4-FFF2-40B4-BE49-F238E27FC236}">
              <a16:creationId xmlns:a16="http://schemas.microsoft.com/office/drawing/2014/main" id="{7697C3BB-DD92-4025-AB79-533359F57B91}"/>
            </a:ext>
          </a:extLst>
        </xdr:cNvPr>
        <xdr:cNvCxnSpPr/>
      </xdr:nvCxnSpPr>
      <xdr:spPr>
        <a:xfrm>
          <a:off x="1828800" y="17874616"/>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110308</xdr:rowOff>
    </xdr:from>
    <xdr:to>
      <xdr:col>6</xdr:col>
      <xdr:colOff>38100</xdr:colOff>
      <xdr:row>106</xdr:row>
      <xdr:rowOff>40458</xdr:rowOff>
    </xdr:to>
    <xdr:sp macro="" textlink="">
      <xdr:nvSpPr>
        <xdr:cNvPr id="328" name="楕円 327">
          <a:extLst>
            <a:ext uri="{FF2B5EF4-FFF2-40B4-BE49-F238E27FC236}">
              <a16:creationId xmlns:a16="http://schemas.microsoft.com/office/drawing/2014/main" id="{B2AAEBDB-F6A6-41FD-B2A9-8324E544E281}"/>
            </a:ext>
          </a:extLst>
        </xdr:cNvPr>
        <xdr:cNvSpPr/>
      </xdr:nvSpPr>
      <xdr:spPr>
        <a:xfrm>
          <a:off x="988060" y="181106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105</xdr:row>
      <xdr:rowOff>161108</xdr:rowOff>
    </xdr:to>
    <xdr:cxnSp macro="">
      <xdr:nvCxnSpPr>
        <xdr:cNvPr id="329" name="直線コネクタ 328">
          <a:extLst>
            <a:ext uri="{FF2B5EF4-FFF2-40B4-BE49-F238E27FC236}">
              <a16:creationId xmlns:a16="http://schemas.microsoft.com/office/drawing/2014/main" id="{81EA8151-A590-4B0A-9CBB-FC67FFDC8570}"/>
            </a:ext>
          </a:extLst>
        </xdr:cNvPr>
        <xdr:cNvCxnSpPr/>
      </xdr:nvCxnSpPr>
      <xdr:spPr>
        <a:xfrm flipV="1">
          <a:off x="1031240" y="17874616"/>
          <a:ext cx="797560" cy="29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330" name="n_1aveValue【市民会館】&#10;有形固定資産減価償却率">
          <a:extLst>
            <a:ext uri="{FF2B5EF4-FFF2-40B4-BE49-F238E27FC236}">
              <a16:creationId xmlns:a16="http://schemas.microsoft.com/office/drawing/2014/main" id="{B4712E18-34C6-41D3-952B-9376A13397A6}"/>
            </a:ext>
          </a:extLst>
        </xdr:cNvPr>
        <xdr:cNvSpPr txBox="1"/>
      </xdr:nvSpPr>
      <xdr:spPr>
        <a:xfrm>
          <a:off x="3239144" y="1765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331" name="n_2aveValue【市民会館】&#10;有形固定資産減価償却率">
          <a:extLst>
            <a:ext uri="{FF2B5EF4-FFF2-40B4-BE49-F238E27FC236}">
              <a16:creationId xmlns:a16="http://schemas.microsoft.com/office/drawing/2014/main" id="{B70EDC08-68A9-41A6-9EE5-A24509583D12}"/>
            </a:ext>
          </a:extLst>
        </xdr:cNvPr>
        <xdr:cNvSpPr txBox="1"/>
      </xdr:nvSpPr>
      <xdr:spPr>
        <a:xfrm>
          <a:off x="2439044" y="179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332" name="n_3aveValue【市民会館】&#10;有形固定資産減価償却率">
          <a:extLst>
            <a:ext uri="{FF2B5EF4-FFF2-40B4-BE49-F238E27FC236}">
              <a16:creationId xmlns:a16="http://schemas.microsoft.com/office/drawing/2014/main" id="{4319221B-F781-4301-8A0D-AE5B30C7D806}"/>
            </a:ext>
          </a:extLst>
        </xdr:cNvPr>
        <xdr:cNvSpPr txBox="1"/>
      </xdr:nvSpPr>
      <xdr:spPr>
        <a:xfrm>
          <a:off x="1641484" y="1799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333" name="n_4aveValue【市民会館】&#10;有形固定資産減価償却率">
          <a:extLst>
            <a:ext uri="{FF2B5EF4-FFF2-40B4-BE49-F238E27FC236}">
              <a16:creationId xmlns:a16="http://schemas.microsoft.com/office/drawing/2014/main" id="{E913CB4E-480B-4E74-8C7C-A7E6368ACBCD}"/>
            </a:ext>
          </a:extLst>
        </xdr:cNvPr>
        <xdr:cNvSpPr txBox="1"/>
      </xdr:nvSpPr>
      <xdr:spPr>
        <a:xfrm>
          <a:off x="855354"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334" name="n_1mainValue【市民会館】&#10;有形固定資産減価償却率">
          <a:extLst>
            <a:ext uri="{FF2B5EF4-FFF2-40B4-BE49-F238E27FC236}">
              <a16:creationId xmlns:a16="http://schemas.microsoft.com/office/drawing/2014/main" id="{612E7C04-B271-46BB-84C3-8E8FE4EEF7B0}"/>
            </a:ext>
          </a:extLst>
        </xdr:cNvPr>
        <xdr:cNvSpPr txBox="1"/>
      </xdr:nvSpPr>
      <xdr:spPr>
        <a:xfrm>
          <a:off x="32391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35" name="n_2mainValue【市民会館】&#10;有形固定資産減価償却率">
          <a:extLst>
            <a:ext uri="{FF2B5EF4-FFF2-40B4-BE49-F238E27FC236}">
              <a16:creationId xmlns:a16="http://schemas.microsoft.com/office/drawing/2014/main" id="{4ECE7001-ECAF-4612-8ACF-0A439169B710}"/>
            </a:ext>
          </a:extLst>
        </xdr:cNvPr>
        <xdr:cNvSpPr txBox="1"/>
      </xdr:nvSpPr>
      <xdr:spPr>
        <a:xfrm>
          <a:off x="2439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336" name="n_3mainValue【市民会館】&#10;有形固定資産減価償却率">
          <a:extLst>
            <a:ext uri="{FF2B5EF4-FFF2-40B4-BE49-F238E27FC236}">
              <a16:creationId xmlns:a16="http://schemas.microsoft.com/office/drawing/2014/main" id="{F00C056C-C7B6-4645-B456-859E77B58208}"/>
            </a:ext>
          </a:extLst>
        </xdr:cNvPr>
        <xdr:cNvSpPr txBox="1"/>
      </xdr:nvSpPr>
      <xdr:spPr>
        <a:xfrm>
          <a:off x="164148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31585</xdr:rowOff>
    </xdr:from>
    <xdr:ext cx="405111" cy="259045"/>
    <xdr:sp macro="" textlink="">
      <xdr:nvSpPr>
        <xdr:cNvPr id="337" name="n_4mainValue【市民会館】&#10;有形固定資産減価償却率">
          <a:extLst>
            <a:ext uri="{FF2B5EF4-FFF2-40B4-BE49-F238E27FC236}">
              <a16:creationId xmlns:a16="http://schemas.microsoft.com/office/drawing/2014/main" id="{94E5A90C-D346-422C-AE21-173414651CE1}"/>
            </a:ext>
          </a:extLst>
        </xdr:cNvPr>
        <xdr:cNvSpPr txBox="1"/>
      </xdr:nvSpPr>
      <xdr:spPr>
        <a:xfrm>
          <a:off x="855354" y="182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818E5EA4-5550-4A03-B65E-5944F8F358C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90212618-3A74-4147-889D-FC0E4A1E9BB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EE804A7C-5DD3-413B-BA3D-B020016FBA5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7FE8A7AB-DAA0-4AC4-9028-9E5976FB26F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90BB6D93-E798-42F3-B42A-9FCA3FEF5D2D}"/>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A30ADF08-422C-468D-B145-6F047219757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AE81B32F-3F98-4F1D-B284-EEA096CDB24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9986421A-00AF-4DB7-B6CB-873D9B758D7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CCBA71C3-58EC-4F65-A623-F9671BADEF52}"/>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6F1B0F40-CC66-4FBF-8C76-9E6417D4DCA3}"/>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EE4D50FE-C6C0-4390-97F9-CBD2CE4DF7A4}"/>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3B51839B-6D1D-4E84-AC9F-1787EDF0F93A}"/>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740AD7EC-ADDB-4017-A982-DEC90E6E897A}"/>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3AB53C54-7D71-4D58-BB1B-B5F4C3530D44}"/>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D8DED813-9C88-43D3-AA14-3218863E70B4}"/>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F6485897-4ADE-486D-8AA2-FA46857ED2B3}"/>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B2A3082F-CE65-40F9-A90D-C1915F51D1B9}"/>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6359363E-06CB-4812-941D-0D0042202027}"/>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73833603-7ACF-4C6E-9A7C-5DEBD379F368}"/>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8F6158C6-D773-4E69-9038-2C663CD958E4}"/>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E4C56A9B-6B52-4E08-9A81-DD067E18380F}"/>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D23163CB-3488-4A11-8047-A3824CA45440}"/>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190F3674-E074-4E0D-A248-181703D82DD8}"/>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361" name="直線コネクタ 360">
          <a:extLst>
            <a:ext uri="{FF2B5EF4-FFF2-40B4-BE49-F238E27FC236}">
              <a16:creationId xmlns:a16="http://schemas.microsoft.com/office/drawing/2014/main" id="{B792CA9E-9DF6-4A4A-AD05-C7289C370994}"/>
            </a:ext>
          </a:extLst>
        </xdr:cNvPr>
        <xdr:cNvCxnSpPr/>
      </xdr:nvCxnSpPr>
      <xdr:spPr>
        <a:xfrm flipV="1">
          <a:off x="9429115" y="1734883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62" name="【市民会館】&#10;一人当たり面積最小値テキスト">
          <a:extLst>
            <a:ext uri="{FF2B5EF4-FFF2-40B4-BE49-F238E27FC236}">
              <a16:creationId xmlns:a16="http://schemas.microsoft.com/office/drawing/2014/main" id="{0AD2DC27-2A64-45F4-948A-4261387313A7}"/>
            </a:ext>
          </a:extLst>
        </xdr:cNvPr>
        <xdr:cNvSpPr txBox="1"/>
      </xdr:nvSpPr>
      <xdr:spPr>
        <a:xfrm>
          <a:off x="946785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63" name="直線コネクタ 362">
          <a:extLst>
            <a:ext uri="{FF2B5EF4-FFF2-40B4-BE49-F238E27FC236}">
              <a16:creationId xmlns:a16="http://schemas.microsoft.com/office/drawing/2014/main" id="{FF832B6F-E444-4019-8481-9879BBAC7672}"/>
            </a:ext>
          </a:extLst>
        </xdr:cNvPr>
        <xdr:cNvCxnSpPr/>
      </xdr:nvCxnSpPr>
      <xdr:spPr>
        <a:xfrm>
          <a:off x="9356090" y="18640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364" name="【市民会館】&#10;一人当たり面積最大値テキスト">
          <a:extLst>
            <a:ext uri="{FF2B5EF4-FFF2-40B4-BE49-F238E27FC236}">
              <a16:creationId xmlns:a16="http://schemas.microsoft.com/office/drawing/2014/main" id="{F1F3F4EA-D460-4100-A07F-EF12240171FC}"/>
            </a:ext>
          </a:extLst>
        </xdr:cNvPr>
        <xdr:cNvSpPr txBox="1"/>
      </xdr:nvSpPr>
      <xdr:spPr>
        <a:xfrm>
          <a:off x="946785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365" name="直線コネクタ 364">
          <a:extLst>
            <a:ext uri="{FF2B5EF4-FFF2-40B4-BE49-F238E27FC236}">
              <a16:creationId xmlns:a16="http://schemas.microsoft.com/office/drawing/2014/main" id="{57A97168-8BB6-4374-B129-2951564DD626}"/>
            </a:ext>
          </a:extLst>
        </xdr:cNvPr>
        <xdr:cNvCxnSpPr/>
      </xdr:nvCxnSpPr>
      <xdr:spPr>
        <a:xfrm>
          <a:off x="9356090" y="17348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366" name="【市民会館】&#10;一人当たり面積平均値テキスト">
          <a:extLst>
            <a:ext uri="{FF2B5EF4-FFF2-40B4-BE49-F238E27FC236}">
              <a16:creationId xmlns:a16="http://schemas.microsoft.com/office/drawing/2014/main" id="{149B010F-0316-4D6A-BF13-15E7A311E7B2}"/>
            </a:ext>
          </a:extLst>
        </xdr:cNvPr>
        <xdr:cNvSpPr txBox="1"/>
      </xdr:nvSpPr>
      <xdr:spPr>
        <a:xfrm>
          <a:off x="9467850" y="1791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367" name="フローチャート: 判断 366">
          <a:extLst>
            <a:ext uri="{FF2B5EF4-FFF2-40B4-BE49-F238E27FC236}">
              <a16:creationId xmlns:a16="http://schemas.microsoft.com/office/drawing/2014/main" id="{5DB91041-A9E1-4C69-9578-2CEAEAC862FC}"/>
            </a:ext>
          </a:extLst>
        </xdr:cNvPr>
        <xdr:cNvSpPr/>
      </xdr:nvSpPr>
      <xdr:spPr>
        <a:xfrm>
          <a:off x="9394190" y="1805812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368" name="フローチャート: 判断 367">
          <a:extLst>
            <a:ext uri="{FF2B5EF4-FFF2-40B4-BE49-F238E27FC236}">
              <a16:creationId xmlns:a16="http://schemas.microsoft.com/office/drawing/2014/main" id="{6E3E86DC-9A15-459A-96F2-3B207A3305BC}"/>
            </a:ext>
          </a:extLst>
        </xdr:cNvPr>
        <xdr:cNvSpPr/>
      </xdr:nvSpPr>
      <xdr:spPr>
        <a:xfrm>
          <a:off x="86321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369" name="フローチャート: 判断 368">
          <a:extLst>
            <a:ext uri="{FF2B5EF4-FFF2-40B4-BE49-F238E27FC236}">
              <a16:creationId xmlns:a16="http://schemas.microsoft.com/office/drawing/2014/main" id="{BF502633-3BA1-4A50-8C4F-C93A46425D6E}"/>
            </a:ext>
          </a:extLst>
        </xdr:cNvPr>
        <xdr:cNvSpPr/>
      </xdr:nvSpPr>
      <xdr:spPr>
        <a:xfrm>
          <a:off x="7846060" y="181152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370" name="フローチャート: 判断 369">
          <a:extLst>
            <a:ext uri="{FF2B5EF4-FFF2-40B4-BE49-F238E27FC236}">
              <a16:creationId xmlns:a16="http://schemas.microsoft.com/office/drawing/2014/main" id="{D2549731-9D70-4DE9-B7E4-E6B2CAB2DF43}"/>
            </a:ext>
          </a:extLst>
        </xdr:cNvPr>
        <xdr:cNvSpPr/>
      </xdr:nvSpPr>
      <xdr:spPr>
        <a:xfrm>
          <a:off x="7029450" y="181343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371" name="フローチャート: 判断 370">
          <a:extLst>
            <a:ext uri="{FF2B5EF4-FFF2-40B4-BE49-F238E27FC236}">
              <a16:creationId xmlns:a16="http://schemas.microsoft.com/office/drawing/2014/main" id="{DA198C4E-9AE0-47E5-8FB0-249887C2A397}"/>
            </a:ext>
          </a:extLst>
        </xdr:cNvPr>
        <xdr:cNvSpPr/>
      </xdr:nvSpPr>
      <xdr:spPr>
        <a:xfrm>
          <a:off x="62318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85EBB0A-B374-4715-91D4-F176C8909BA4}"/>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FFF2D35-79B6-4F6B-B33F-571F8FB094BF}"/>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8777218-43F7-439C-B32B-7E439CCADDF8}"/>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42AE123-974E-4DEF-8E79-B0233400A89F}"/>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0F199A4-EA16-4652-98B1-2344D3692DAF}"/>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113030</xdr:rowOff>
    </xdr:from>
    <xdr:to>
      <xdr:col>55</xdr:col>
      <xdr:colOff>50800</xdr:colOff>
      <xdr:row>108</xdr:row>
      <xdr:rowOff>43180</xdr:rowOff>
    </xdr:to>
    <xdr:sp macro="" textlink="">
      <xdr:nvSpPr>
        <xdr:cNvPr id="377" name="楕円 376">
          <a:extLst>
            <a:ext uri="{FF2B5EF4-FFF2-40B4-BE49-F238E27FC236}">
              <a16:creationId xmlns:a16="http://schemas.microsoft.com/office/drawing/2014/main" id="{FC63C1BD-0A89-42DC-AF73-A6A0DE92560B}"/>
            </a:ext>
          </a:extLst>
        </xdr:cNvPr>
        <xdr:cNvSpPr/>
      </xdr:nvSpPr>
      <xdr:spPr>
        <a:xfrm>
          <a:off x="9394190" y="184581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91457</xdr:rowOff>
    </xdr:from>
    <xdr:ext cx="469744" cy="259045"/>
    <xdr:sp macro="" textlink="">
      <xdr:nvSpPr>
        <xdr:cNvPr id="378" name="【市民会館】&#10;一人当たり面積該当値テキスト">
          <a:extLst>
            <a:ext uri="{FF2B5EF4-FFF2-40B4-BE49-F238E27FC236}">
              <a16:creationId xmlns:a16="http://schemas.microsoft.com/office/drawing/2014/main" id="{3FED6164-E1CB-4502-8DAB-42B78BF96CAD}"/>
            </a:ext>
          </a:extLst>
        </xdr:cNvPr>
        <xdr:cNvSpPr txBox="1"/>
      </xdr:nvSpPr>
      <xdr:spPr>
        <a:xfrm>
          <a:off x="9467850" y="184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379" name="楕円 378">
          <a:extLst>
            <a:ext uri="{FF2B5EF4-FFF2-40B4-BE49-F238E27FC236}">
              <a16:creationId xmlns:a16="http://schemas.microsoft.com/office/drawing/2014/main" id="{0544C671-FBE8-4A4D-BAA8-DA86FC412FC7}"/>
            </a:ext>
          </a:extLst>
        </xdr:cNvPr>
        <xdr:cNvSpPr/>
      </xdr:nvSpPr>
      <xdr:spPr>
        <a:xfrm>
          <a:off x="8632190" y="184581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107</xdr:row>
      <xdr:rowOff>163830</xdr:rowOff>
    </xdr:to>
    <xdr:cxnSp macro="">
      <xdr:nvCxnSpPr>
        <xdr:cNvPr id="380" name="直線コネクタ 379">
          <a:extLst>
            <a:ext uri="{FF2B5EF4-FFF2-40B4-BE49-F238E27FC236}">
              <a16:creationId xmlns:a16="http://schemas.microsoft.com/office/drawing/2014/main" id="{BD8D68BC-E69D-4A9C-879F-2F19BE03BF50}"/>
            </a:ext>
          </a:extLst>
        </xdr:cNvPr>
        <xdr:cNvCxnSpPr/>
      </xdr:nvCxnSpPr>
      <xdr:spPr>
        <a:xfrm>
          <a:off x="8686800" y="185127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381" name="楕円 380">
          <a:extLst>
            <a:ext uri="{FF2B5EF4-FFF2-40B4-BE49-F238E27FC236}">
              <a16:creationId xmlns:a16="http://schemas.microsoft.com/office/drawing/2014/main" id="{3D116836-5C9C-4E97-91FC-50CB8B0D34EA}"/>
            </a:ext>
          </a:extLst>
        </xdr:cNvPr>
        <xdr:cNvSpPr/>
      </xdr:nvSpPr>
      <xdr:spPr>
        <a:xfrm>
          <a:off x="7846060" y="18458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163830</xdr:rowOff>
    </xdr:to>
    <xdr:cxnSp macro="">
      <xdr:nvCxnSpPr>
        <xdr:cNvPr id="382" name="直線コネクタ 381">
          <a:extLst>
            <a:ext uri="{FF2B5EF4-FFF2-40B4-BE49-F238E27FC236}">
              <a16:creationId xmlns:a16="http://schemas.microsoft.com/office/drawing/2014/main" id="{B3779A9B-0F01-49B0-89FA-20F35EA175B9}"/>
            </a:ext>
          </a:extLst>
        </xdr:cNvPr>
        <xdr:cNvCxnSpPr/>
      </xdr:nvCxnSpPr>
      <xdr:spPr>
        <a:xfrm>
          <a:off x="7889240" y="18512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383" name="楕円 382">
          <a:extLst>
            <a:ext uri="{FF2B5EF4-FFF2-40B4-BE49-F238E27FC236}">
              <a16:creationId xmlns:a16="http://schemas.microsoft.com/office/drawing/2014/main" id="{D79B6A80-C896-45DA-AC71-3067EA8F9375}"/>
            </a:ext>
          </a:extLst>
        </xdr:cNvPr>
        <xdr:cNvSpPr/>
      </xdr:nvSpPr>
      <xdr:spPr>
        <a:xfrm>
          <a:off x="7029450" y="184581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163830</xdr:rowOff>
    </xdr:to>
    <xdr:cxnSp macro="">
      <xdr:nvCxnSpPr>
        <xdr:cNvPr id="384" name="直線コネクタ 383">
          <a:extLst>
            <a:ext uri="{FF2B5EF4-FFF2-40B4-BE49-F238E27FC236}">
              <a16:creationId xmlns:a16="http://schemas.microsoft.com/office/drawing/2014/main" id="{0BB62C1F-DBD6-47A4-99EF-A2457922B7FE}"/>
            </a:ext>
          </a:extLst>
        </xdr:cNvPr>
        <xdr:cNvCxnSpPr/>
      </xdr:nvCxnSpPr>
      <xdr:spPr>
        <a:xfrm>
          <a:off x="7084060" y="185127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113030</xdr:rowOff>
    </xdr:from>
    <xdr:to>
      <xdr:col>36</xdr:col>
      <xdr:colOff>165100</xdr:colOff>
      <xdr:row>108</xdr:row>
      <xdr:rowOff>43180</xdr:rowOff>
    </xdr:to>
    <xdr:sp macro="" textlink="">
      <xdr:nvSpPr>
        <xdr:cNvPr id="385" name="楕円 384">
          <a:extLst>
            <a:ext uri="{FF2B5EF4-FFF2-40B4-BE49-F238E27FC236}">
              <a16:creationId xmlns:a16="http://schemas.microsoft.com/office/drawing/2014/main" id="{75E0ACCF-1263-4636-B6A2-3C12C496BD1F}"/>
            </a:ext>
          </a:extLst>
        </xdr:cNvPr>
        <xdr:cNvSpPr/>
      </xdr:nvSpPr>
      <xdr:spPr>
        <a:xfrm>
          <a:off x="6231890" y="184581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163830</xdr:rowOff>
    </xdr:to>
    <xdr:cxnSp macro="">
      <xdr:nvCxnSpPr>
        <xdr:cNvPr id="386" name="直線コネクタ 385">
          <a:extLst>
            <a:ext uri="{FF2B5EF4-FFF2-40B4-BE49-F238E27FC236}">
              <a16:creationId xmlns:a16="http://schemas.microsoft.com/office/drawing/2014/main" id="{72E64F64-34FA-4174-A0D4-A67115BFE681}"/>
            </a:ext>
          </a:extLst>
        </xdr:cNvPr>
        <xdr:cNvCxnSpPr/>
      </xdr:nvCxnSpPr>
      <xdr:spPr>
        <a:xfrm>
          <a:off x="6286500" y="18512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387" name="n_1aveValue【市民会館】&#10;一人当たり面積">
          <a:extLst>
            <a:ext uri="{FF2B5EF4-FFF2-40B4-BE49-F238E27FC236}">
              <a16:creationId xmlns:a16="http://schemas.microsoft.com/office/drawing/2014/main" id="{649DD2A4-D4D2-40F0-973A-E664F3B4E2AB}"/>
            </a:ext>
          </a:extLst>
        </xdr:cNvPr>
        <xdr:cNvSpPr txBox="1"/>
      </xdr:nvSpPr>
      <xdr:spPr>
        <a:xfrm>
          <a:off x="845446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388" name="n_2aveValue【市民会館】&#10;一人当たり面積">
          <a:extLst>
            <a:ext uri="{FF2B5EF4-FFF2-40B4-BE49-F238E27FC236}">
              <a16:creationId xmlns:a16="http://schemas.microsoft.com/office/drawing/2014/main" id="{3699CCA1-7DED-4FD4-8A18-0572AC50CB39}"/>
            </a:ext>
          </a:extLst>
        </xdr:cNvPr>
        <xdr:cNvSpPr txBox="1"/>
      </xdr:nvSpPr>
      <xdr:spPr>
        <a:xfrm>
          <a:off x="767341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389" name="n_3aveValue【市民会館】&#10;一人当たり面積">
          <a:extLst>
            <a:ext uri="{FF2B5EF4-FFF2-40B4-BE49-F238E27FC236}">
              <a16:creationId xmlns:a16="http://schemas.microsoft.com/office/drawing/2014/main" id="{AEA6871D-EB3F-4BA5-AECE-989BD92C0281}"/>
            </a:ext>
          </a:extLst>
        </xdr:cNvPr>
        <xdr:cNvSpPr txBox="1"/>
      </xdr:nvSpPr>
      <xdr:spPr>
        <a:xfrm>
          <a:off x="6866332" y="179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390" name="n_4aveValue【市民会館】&#10;一人当たり面積">
          <a:extLst>
            <a:ext uri="{FF2B5EF4-FFF2-40B4-BE49-F238E27FC236}">
              <a16:creationId xmlns:a16="http://schemas.microsoft.com/office/drawing/2014/main" id="{F7046343-5533-4C49-B72C-9B4DE776F9FC}"/>
            </a:ext>
          </a:extLst>
        </xdr:cNvPr>
        <xdr:cNvSpPr txBox="1"/>
      </xdr:nvSpPr>
      <xdr:spPr>
        <a:xfrm>
          <a:off x="6068772" y="179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391" name="n_1mainValue【市民会館】&#10;一人当たり面積">
          <a:extLst>
            <a:ext uri="{FF2B5EF4-FFF2-40B4-BE49-F238E27FC236}">
              <a16:creationId xmlns:a16="http://schemas.microsoft.com/office/drawing/2014/main" id="{600AC8E3-7FE1-4355-99EB-A3572B846735}"/>
            </a:ext>
          </a:extLst>
        </xdr:cNvPr>
        <xdr:cNvSpPr txBox="1"/>
      </xdr:nvSpPr>
      <xdr:spPr>
        <a:xfrm>
          <a:off x="845446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392" name="n_2mainValue【市民会館】&#10;一人当たり面積">
          <a:extLst>
            <a:ext uri="{FF2B5EF4-FFF2-40B4-BE49-F238E27FC236}">
              <a16:creationId xmlns:a16="http://schemas.microsoft.com/office/drawing/2014/main" id="{A11B8BF8-63E2-4CCD-A101-4F5BB635B6BD}"/>
            </a:ext>
          </a:extLst>
        </xdr:cNvPr>
        <xdr:cNvSpPr txBox="1"/>
      </xdr:nvSpPr>
      <xdr:spPr>
        <a:xfrm>
          <a:off x="767341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393" name="n_3mainValue【市民会館】&#10;一人当たり面積">
          <a:extLst>
            <a:ext uri="{FF2B5EF4-FFF2-40B4-BE49-F238E27FC236}">
              <a16:creationId xmlns:a16="http://schemas.microsoft.com/office/drawing/2014/main" id="{9BADB32B-D173-4BDB-AE78-D9EF6E8BF8D0}"/>
            </a:ext>
          </a:extLst>
        </xdr:cNvPr>
        <xdr:cNvSpPr txBox="1"/>
      </xdr:nvSpPr>
      <xdr:spPr>
        <a:xfrm>
          <a:off x="6866332"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34307</xdr:rowOff>
    </xdr:from>
    <xdr:ext cx="469744" cy="259045"/>
    <xdr:sp macro="" textlink="">
      <xdr:nvSpPr>
        <xdr:cNvPr id="394" name="n_4mainValue【市民会館】&#10;一人当たり面積">
          <a:extLst>
            <a:ext uri="{FF2B5EF4-FFF2-40B4-BE49-F238E27FC236}">
              <a16:creationId xmlns:a16="http://schemas.microsoft.com/office/drawing/2014/main" id="{B88C0381-DF89-4A26-A58E-D1114C75B170}"/>
            </a:ext>
          </a:extLst>
        </xdr:cNvPr>
        <xdr:cNvSpPr txBox="1"/>
      </xdr:nvSpPr>
      <xdr:spPr>
        <a:xfrm>
          <a:off x="6068772"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E2CEE3D-3EC4-4FAB-B4AD-124C7FECBBF6}"/>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7C6C48DD-FDE9-4825-A0F3-996758519D37}"/>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35886006-2C37-42B9-A239-C516FE03A81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78EE2865-6716-406A-8F3B-93624624EEDE}"/>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39F0F74-174A-49A5-93E1-B309ACF071D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7C9E950-662F-45E4-8993-88049BF2E0A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CD5E73C-B785-4349-B0F8-E7491BCBEDC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A1C9983-4861-484F-A9C5-CC8B59978F7F}"/>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D459DA1E-34B0-492D-9AD3-ECF449F6085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9250CE8-809B-4634-A024-F7CCC9F6E98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BF5A8AC-9495-4B66-A758-109355CCA8F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446E6B4C-BC5E-4227-B4A7-2E2B4E6A82D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907341C6-C5F7-4EA9-8D69-DF078C1E34E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9AF9489A-68DA-44EA-AB6A-6727A1883A9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AA294EA6-87DC-4770-8A38-5A669333A503}"/>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83C1EDF8-F441-49AD-A500-ABA248ECDAEE}"/>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244269DB-05B8-4244-B19D-545E7FF54B5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7739B9AE-75E9-4869-9F72-1539BF3AF7CE}"/>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8B4700EB-AAAB-4FB9-BAFE-2F1F23662968}"/>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2DF8CD59-EF0C-4997-B3EF-A5E9DA24979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D152C55D-24F0-47EB-816D-7A828EC026D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A3CCDA8-204B-47EB-B4FB-B5C48D09997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465E1E5B-03DC-45D3-93D7-2A43B4AEFB4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AA517722-2BE6-4258-99EE-A599F279D66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FB6B1B4C-8853-40B1-A15D-B5DADFDE8E1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36D86FE1-3177-4427-9ECF-45F7F1A0AC7A}"/>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ED22D539-8F23-4893-A6C4-F2B0FA4D9426}"/>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62C6E45B-B286-4C97-AC34-78A462601B98}"/>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85959200-7FFD-4A27-B9D5-155FE860DFEA}"/>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38DE06DF-C6E5-429A-B28F-67A49E466813}"/>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9E57FCAF-49D4-44BB-90C8-6254A5D60C74}"/>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A532EA0A-21A0-47A3-96CC-2EBF26E82226}"/>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4CF93FD6-C9A8-4779-81A1-570C53C8919C}"/>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D8C4F50F-E9B9-48C4-90CF-B8B3C9D336EA}"/>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E0648F0B-8D13-4B58-99A7-003055806962}"/>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3DA729A5-2EDB-4A4A-B1E8-5C024AE2C6CB}"/>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8CF3C630-A126-4D33-B257-05B71E001332}"/>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4CD19DB7-CA66-4914-8D8F-94E91BD541AD}"/>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DE7FBFA7-1FE7-4CFC-84DF-FE587E5E07CF}"/>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48B417F6-72D0-4F23-A1F2-3AEA19CE1AA5}"/>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960DA2AB-5CD3-4427-B14E-1F10C8E31CA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436" name="直線コネクタ 435">
          <a:extLst>
            <a:ext uri="{FF2B5EF4-FFF2-40B4-BE49-F238E27FC236}">
              <a16:creationId xmlns:a16="http://schemas.microsoft.com/office/drawing/2014/main" id="{4BF4F8D8-E0FF-471F-9966-702C488F556F}"/>
            </a:ext>
          </a:extLst>
        </xdr:cNvPr>
        <xdr:cNvCxnSpPr/>
      </xdr:nvCxnSpPr>
      <xdr:spPr>
        <a:xfrm flipV="1">
          <a:off x="14703424" y="9642022"/>
          <a:ext cx="0" cy="129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F928E4D3-E4E0-4282-8A4D-C62DB503E70A}"/>
            </a:ext>
          </a:extLst>
        </xdr:cNvPr>
        <xdr:cNvSpPr txBox="1"/>
      </xdr:nvSpPr>
      <xdr:spPr>
        <a:xfrm>
          <a:off x="14742160"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438" name="直線コネクタ 437">
          <a:extLst>
            <a:ext uri="{FF2B5EF4-FFF2-40B4-BE49-F238E27FC236}">
              <a16:creationId xmlns:a16="http://schemas.microsoft.com/office/drawing/2014/main" id="{E3B17A0A-6E8F-4C13-956B-5A7B53DC9FC9}"/>
            </a:ext>
          </a:extLst>
        </xdr:cNvPr>
        <xdr:cNvCxnSpPr/>
      </xdr:nvCxnSpPr>
      <xdr:spPr>
        <a:xfrm>
          <a:off x="14611350" y="10934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439" name="【保健センター・保健所】&#10;有形固定資産減価償却率最大値テキスト">
          <a:extLst>
            <a:ext uri="{FF2B5EF4-FFF2-40B4-BE49-F238E27FC236}">
              <a16:creationId xmlns:a16="http://schemas.microsoft.com/office/drawing/2014/main" id="{DED2FFFD-2A93-4016-A0F5-5103B5F34D64}"/>
            </a:ext>
          </a:extLst>
        </xdr:cNvPr>
        <xdr:cNvSpPr txBox="1"/>
      </xdr:nvSpPr>
      <xdr:spPr>
        <a:xfrm>
          <a:off x="14742160" y="941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440" name="直線コネクタ 439">
          <a:extLst>
            <a:ext uri="{FF2B5EF4-FFF2-40B4-BE49-F238E27FC236}">
              <a16:creationId xmlns:a16="http://schemas.microsoft.com/office/drawing/2014/main" id="{09ED2020-DC46-46C5-AA9A-0F438EAF58B1}"/>
            </a:ext>
          </a:extLst>
        </xdr:cNvPr>
        <xdr:cNvCxnSpPr/>
      </xdr:nvCxnSpPr>
      <xdr:spPr>
        <a:xfrm>
          <a:off x="14611350" y="964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A9D9620D-7FD6-4AD8-8733-05973CCD92B0}"/>
            </a:ext>
          </a:extLst>
        </xdr:cNvPr>
        <xdr:cNvSpPr txBox="1"/>
      </xdr:nvSpPr>
      <xdr:spPr>
        <a:xfrm>
          <a:off x="14742160" y="10299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442" name="フローチャート: 判断 441">
          <a:extLst>
            <a:ext uri="{FF2B5EF4-FFF2-40B4-BE49-F238E27FC236}">
              <a16:creationId xmlns:a16="http://schemas.microsoft.com/office/drawing/2014/main" id="{37B305B4-59A1-49FC-A5DC-87058E126F19}"/>
            </a:ext>
          </a:extLst>
        </xdr:cNvPr>
        <xdr:cNvSpPr/>
      </xdr:nvSpPr>
      <xdr:spPr>
        <a:xfrm>
          <a:off x="14649450" y="103175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443" name="フローチャート: 判断 442">
          <a:extLst>
            <a:ext uri="{FF2B5EF4-FFF2-40B4-BE49-F238E27FC236}">
              <a16:creationId xmlns:a16="http://schemas.microsoft.com/office/drawing/2014/main" id="{2E02DE20-F736-47AB-ABF9-1D6B13CA0262}"/>
            </a:ext>
          </a:extLst>
        </xdr:cNvPr>
        <xdr:cNvSpPr/>
      </xdr:nvSpPr>
      <xdr:spPr>
        <a:xfrm>
          <a:off x="13887450" y="1028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44" name="フローチャート: 判断 443">
          <a:extLst>
            <a:ext uri="{FF2B5EF4-FFF2-40B4-BE49-F238E27FC236}">
              <a16:creationId xmlns:a16="http://schemas.microsoft.com/office/drawing/2014/main" id="{86B2208C-5929-42E5-ADB4-4454491EA9EF}"/>
            </a:ext>
          </a:extLst>
        </xdr:cNvPr>
        <xdr:cNvSpPr/>
      </xdr:nvSpPr>
      <xdr:spPr>
        <a:xfrm>
          <a:off x="13089890" y="1024654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445" name="フローチャート: 判断 444">
          <a:extLst>
            <a:ext uri="{FF2B5EF4-FFF2-40B4-BE49-F238E27FC236}">
              <a16:creationId xmlns:a16="http://schemas.microsoft.com/office/drawing/2014/main" id="{5476CF2D-CFAC-45FE-A734-3612119BD71C}"/>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446" name="フローチャート: 判断 445">
          <a:extLst>
            <a:ext uri="{FF2B5EF4-FFF2-40B4-BE49-F238E27FC236}">
              <a16:creationId xmlns:a16="http://schemas.microsoft.com/office/drawing/2014/main" id="{11EA39E7-9FD8-458E-A072-A941FD07BB8A}"/>
            </a:ext>
          </a:extLst>
        </xdr:cNvPr>
        <xdr:cNvSpPr/>
      </xdr:nvSpPr>
      <xdr:spPr>
        <a:xfrm>
          <a:off x="11487150" y="102329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B59A7F62-EEC0-44C8-8B18-38A31273100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1446DFC-5C9B-4B8B-959D-BC848F48C44D}"/>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9E292C74-678D-408A-9CB7-3F96AD4B971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91D19F9-2D6F-4E58-9F8E-D2DC0643B22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16BCDA30-C2A5-4537-AF80-905234AD28E3}"/>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2" name="楕円 451">
          <a:extLst>
            <a:ext uri="{FF2B5EF4-FFF2-40B4-BE49-F238E27FC236}">
              <a16:creationId xmlns:a16="http://schemas.microsoft.com/office/drawing/2014/main" id="{E90F9710-389C-4712-BAAB-C18CF0E3C7FD}"/>
            </a:ext>
          </a:extLst>
        </xdr:cNvPr>
        <xdr:cNvSpPr/>
      </xdr:nvSpPr>
      <xdr:spPr>
        <a:xfrm>
          <a:off x="14649450" y="103159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53720</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5AD9725B-0B67-44D5-88D8-93423746367B}"/>
            </a:ext>
          </a:extLst>
        </xdr:cNvPr>
        <xdr:cNvSpPr txBox="1"/>
      </xdr:nvSpPr>
      <xdr:spPr>
        <a:xfrm>
          <a:off x="14742160"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454" name="楕円 453">
          <a:extLst>
            <a:ext uri="{FF2B5EF4-FFF2-40B4-BE49-F238E27FC236}">
              <a16:creationId xmlns:a16="http://schemas.microsoft.com/office/drawing/2014/main" id="{C4A9A2F2-AB35-4DDC-9600-4BA7F42C1662}"/>
            </a:ext>
          </a:extLst>
        </xdr:cNvPr>
        <xdr:cNvSpPr/>
      </xdr:nvSpPr>
      <xdr:spPr>
        <a:xfrm>
          <a:off x="13887450" y="102805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81643</xdr:rowOff>
    </xdr:to>
    <xdr:cxnSp macro="">
      <xdr:nvCxnSpPr>
        <xdr:cNvPr id="455" name="直線コネクタ 454">
          <a:extLst>
            <a:ext uri="{FF2B5EF4-FFF2-40B4-BE49-F238E27FC236}">
              <a16:creationId xmlns:a16="http://schemas.microsoft.com/office/drawing/2014/main" id="{6D2B6BFB-2C0F-4409-B083-2DC7D1C9EE37}"/>
            </a:ext>
          </a:extLst>
        </xdr:cNvPr>
        <xdr:cNvCxnSpPr/>
      </xdr:nvCxnSpPr>
      <xdr:spPr>
        <a:xfrm>
          <a:off x="13942060" y="10331359"/>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456" name="楕円 455">
          <a:extLst>
            <a:ext uri="{FF2B5EF4-FFF2-40B4-BE49-F238E27FC236}">
              <a16:creationId xmlns:a16="http://schemas.microsoft.com/office/drawing/2014/main" id="{008EB73C-13A8-480C-8E19-FCCE07616BE6}"/>
            </a:ext>
          </a:extLst>
        </xdr:cNvPr>
        <xdr:cNvSpPr/>
      </xdr:nvSpPr>
      <xdr:spPr>
        <a:xfrm>
          <a:off x="13089890" y="1024137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42454</xdr:rowOff>
    </xdr:to>
    <xdr:cxnSp macro="">
      <xdr:nvCxnSpPr>
        <xdr:cNvPr id="457" name="直線コネクタ 456">
          <a:extLst>
            <a:ext uri="{FF2B5EF4-FFF2-40B4-BE49-F238E27FC236}">
              <a16:creationId xmlns:a16="http://schemas.microsoft.com/office/drawing/2014/main" id="{529E6EE0-FEF7-458C-8E13-D3FAD514FE03}"/>
            </a:ext>
          </a:extLst>
        </xdr:cNvPr>
        <xdr:cNvCxnSpPr/>
      </xdr:nvCxnSpPr>
      <xdr:spPr>
        <a:xfrm>
          <a:off x="13144500" y="10290266"/>
          <a:ext cx="797560" cy="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84727</xdr:rowOff>
    </xdr:from>
    <xdr:to>
      <xdr:col>72</xdr:col>
      <xdr:colOff>38100</xdr:colOff>
      <xdr:row>60</xdr:row>
      <xdr:rowOff>14877</xdr:rowOff>
    </xdr:to>
    <xdr:sp macro="" textlink="">
      <xdr:nvSpPr>
        <xdr:cNvPr id="458" name="楕円 457">
          <a:extLst>
            <a:ext uri="{FF2B5EF4-FFF2-40B4-BE49-F238E27FC236}">
              <a16:creationId xmlns:a16="http://schemas.microsoft.com/office/drawing/2014/main" id="{597C5FAC-EC2D-4184-8876-39938D2016AE}"/>
            </a:ext>
          </a:extLst>
        </xdr:cNvPr>
        <xdr:cNvSpPr/>
      </xdr:nvSpPr>
      <xdr:spPr>
        <a:xfrm>
          <a:off x="12303760" y="1020218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60</xdr:row>
      <xdr:rowOff>3266</xdr:rowOff>
    </xdr:to>
    <xdr:cxnSp macro="">
      <xdr:nvCxnSpPr>
        <xdr:cNvPr id="459" name="直線コネクタ 458">
          <a:extLst>
            <a:ext uri="{FF2B5EF4-FFF2-40B4-BE49-F238E27FC236}">
              <a16:creationId xmlns:a16="http://schemas.microsoft.com/office/drawing/2014/main" id="{07C9DFD6-8C58-4CBA-8D46-B362A22E6971}"/>
            </a:ext>
          </a:extLst>
        </xdr:cNvPr>
        <xdr:cNvCxnSpPr/>
      </xdr:nvCxnSpPr>
      <xdr:spPr>
        <a:xfrm>
          <a:off x="12346940" y="10247267"/>
          <a:ext cx="79756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47172</xdr:rowOff>
    </xdr:from>
    <xdr:to>
      <xdr:col>67</xdr:col>
      <xdr:colOff>101600</xdr:colOff>
      <xdr:row>59</xdr:row>
      <xdr:rowOff>148772</xdr:rowOff>
    </xdr:to>
    <xdr:sp macro="" textlink="">
      <xdr:nvSpPr>
        <xdr:cNvPr id="460" name="楕円 459">
          <a:extLst>
            <a:ext uri="{FF2B5EF4-FFF2-40B4-BE49-F238E27FC236}">
              <a16:creationId xmlns:a16="http://schemas.microsoft.com/office/drawing/2014/main" id="{0157A642-6849-48F3-B4F3-ED8F50B6355B}"/>
            </a:ext>
          </a:extLst>
        </xdr:cNvPr>
        <xdr:cNvSpPr/>
      </xdr:nvSpPr>
      <xdr:spPr>
        <a:xfrm>
          <a:off x="11487150" y="1016462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97972</xdr:rowOff>
    </xdr:from>
    <xdr:to>
      <xdr:col>71</xdr:col>
      <xdr:colOff>177800</xdr:colOff>
      <xdr:row>59</xdr:row>
      <xdr:rowOff>135527</xdr:rowOff>
    </xdr:to>
    <xdr:cxnSp macro="">
      <xdr:nvCxnSpPr>
        <xdr:cNvPr id="461" name="直線コネクタ 460">
          <a:extLst>
            <a:ext uri="{FF2B5EF4-FFF2-40B4-BE49-F238E27FC236}">
              <a16:creationId xmlns:a16="http://schemas.microsoft.com/office/drawing/2014/main" id="{6B427777-CAD8-41F7-B647-B6D6237AAB8B}"/>
            </a:ext>
          </a:extLst>
        </xdr:cNvPr>
        <xdr:cNvCxnSpPr/>
      </xdr:nvCxnSpPr>
      <xdr:spPr>
        <a:xfrm>
          <a:off x="11541760" y="10209712"/>
          <a:ext cx="80518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87429B78-5CC0-48B6-A2FB-F3E1F0CF9057}"/>
            </a:ext>
          </a:extLst>
        </xdr:cNvPr>
        <xdr:cNvSpPr txBox="1"/>
      </xdr:nvSpPr>
      <xdr:spPr>
        <a:xfrm>
          <a:off x="13738234" y="103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B7C06185-F3A8-498B-90C8-BB60C946A249}"/>
            </a:ext>
          </a:extLst>
        </xdr:cNvPr>
        <xdr:cNvSpPr txBox="1"/>
      </xdr:nvSpPr>
      <xdr:spPr>
        <a:xfrm>
          <a:off x="12957184" y="1033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EC017705-DAA7-4786-8DCE-0C336118A8A6}"/>
            </a:ext>
          </a:extLst>
        </xdr:cNvPr>
        <xdr:cNvSpPr txBox="1"/>
      </xdr:nvSpPr>
      <xdr:spPr>
        <a:xfrm>
          <a:off x="1217105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1AA60AFD-4E4C-4AA3-80A6-B05B8853BCED}"/>
            </a:ext>
          </a:extLst>
        </xdr:cNvPr>
        <xdr:cNvSpPr txBox="1"/>
      </xdr:nvSpPr>
      <xdr:spPr>
        <a:xfrm>
          <a:off x="113544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109781</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78C71FFE-D353-4157-9C21-B1C4878E07D3}"/>
            </a:ext>
          </a:extLst>
        </xdr:cNvPr>
        <xdr:cNvSpPr txBox="1"/>
      </xdr:nvSpPr>
      <xdr:spPr>
        <a:xfrm>
          <a:off x="13738234" y="1005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7E464EBA-4B92-4E22-BDF2-7ACAF73B5B06}"/>
            </a:ext>
          </a:extLst>
        </xdr:cNvPr>
        <xdr:cNvSpPr txBox="1"/>
      </xdr:nvSpPr>
      <xdr:spPr>
        <a:xfrm>
          <a:off x="12957184" y="1001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84D50E31-4A7D-4EBA-B3C0-F24D25A9361F}"/>
            </a:ext>
          </a:extLst>
        </xdr:cNvPr>
        <xdr:cNvSpPr txBox="1"/>
      </xdr:nvSpPr>
      <xdr:spPr>
        <a:xfrm>
          <a:off x="12171054" y="997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165299</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D3DB3ED8-AADE-4334-B167-12431AEB811C}"/>
            </a:ext>
          </a:extLst>
        </xdr:cNvPr>
        <xdr:cNvSpPr txBox="1"/>
      </xdr:nvSpPr>
      <xdr:spPr>
        <a:xfrm>
          <a:off x="11354444" y="994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418EAFDF-E05E-478A-8B27-0D80CD79C4B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8CF8BC2A-F8FA-4E1E-B641-4F034D6E4B5F}"/>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DC32E4C-0507-4BD6-B1BC-FC01335B0C2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4D988FF2-C778-4E30-B133-74DC5D62DEC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A4607413-828E-4B13-9BBC-E7C60A78F79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8CAA1806-269A-4A8C-9F44-8AA74B6F8DE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D703EB80-D90E-4421-ABBE-123144B2481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664DB827-C382-4CED-B863-CB8434C1DF7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9E39A59D-D538-440C-A3BB-7EACA42C69D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A1B9777-D5E9-4CE5-B78E-78CE9A9B8212}"/>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a16="http://schemas.microsoft.com/office/drawing/2014/main" id="{5A40A8C2-A9D2-4229-86AF-C3B6373B9986}"/>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a:extLst>
            <a:ext uri="{FF2B5EF4-FFF2-40B4-BE49-F238E27FC236}">
              <a16:creationId xmlns:a16="http://schemas.microsoft.com/office/drawing/2014/main" id="{5E3C5119-DCA2-4047-98BB-6655010E4F6C}"/>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a:extLst>
            <a:ext uri="{FF2B5EF4-FFF2-40B4-BE49-F238E27FC236}">
              <a16:creationId xmlns:a16="http://schemas.microsoft.com/office/drawing/2014/main" id="{79F917FE-F756-4B95-BFF6-81FC75F1EAF8}"/>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a:extLst>
            <a:ext uri="{FF2B5EF4-FFF2-40B4-BE49-F238E27FC236}">
              <a16:creationId xmlns:a16="http://schemas.microsoft.com/office/drawing/2014/main" id="{AE1BD775-7CEE-4821-BC4B-AE6E5371235D}"/>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a:extLst>
            <a:ext uri="{FF2B5EF4-FFF2-40B4-BE49-F238E27FC236}">
              <a16:creationId xmlns:a16="http://schemas.microsoft.com/office/drawing/2014/main" id="{CA0CCBDF-4CA6-4614-AAC9-647D31BEC50E}"/>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a:extLst>
            <a:ext uri="{FF2B5EF4-FFF2-40B4-BE49-F238E27FC236}">
              <a16:creationId xmlns:a16="http://schemas.microsoft.com/office/drawing/2014/main" id="{A24BB117-6BF1-4FF3-83DD-A7A9BAD72ECB}"/>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a16="http://schemas.microsoft.com/office/drawing/2014/main" id="{38FAA863-5876-4918-8B52-46F76F7B10C8}"/>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a:extLst>
            <a:ext uri="{FF2B5EF4-FFF2-40B4-BE49-F238E27FC236}">
              <a16:creationId xmlns:a16="http://schemas.microsoft.com/office/drawing/2014/main" id="{2E0D4F6A-E4A5-43E4-A52B-699C9C61F9F1}"/>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C2DE71ED-5FE0-498B-A1D5-B46AD7419A9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E116BAD0-27A2-48F7-8B6B-7DC0762FF8B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DE5E85AD-7550-419C-94C8-900261061036}"/>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491" name="直線コネクタ 490">
          <a:extLst>
            <a:ext uri="{FF2B5EF4-FFF2-40B4-BE49-F238E27FC236}">
              <a16:creationId xmlns:a16="http://schemas.microsoft.com/office/drawing/2014/main" id="{6070153E-662B-4ECF-9E92-37AB9B2654E1}"/>
            </a:ext>
          </a:extLst>
        </xdr:cNvPr>
        <xdr:cNvCxnSpPr/>
      </xdr:nvCxnSpPr>
      <xdr:spPr>
        <a:xfrm flipV="1">
          <a:off x="19947254" y="97345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FA3F13A8-40DA-4752-9DC6-D8C194AAC1D2}"/>
            </a:ext>
          </a:extLst>
        </xdr:cNvPr>
        <xdr:cNvSpPr txBox="1"/>
      </xdr:nvSpPr>
      <xdr:spPr>
        <a:xfrm>
          <a:off x="1998599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93" name="直線コネクタ 492">
          <a:extLst>
            <a:ext uri="{FF2B5EF4-FFF2-40B4-BE49-F238E27FC236}">
              <a16:creationId xmlns:a16="http://schemas.microsoft.com/office/drawing/2014/main" id="{8E7840D1-9E04-4FD7-9C8E-24B6E4638863}"/>
            </a:ext>
          </a:extLst>
        </xdr:cNvPr>
        <xdr:cNvCxnSpPr/>
      </xdr:nvCxnSpPr>
      <xdr:spPr>
        <a:xfrm>
          <a:off x="19885660" y="1094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E50BE9CC-E004-4AC2-A1DA-61E596313121}"/>
            </a:ext>
          </a:extLst>
        </xdr:cNvPr>
        <xdr:cNvSpPr txBox="1"/>
      </xdr:nvSpPr>
      <xdr:spPr>
        <a:xfrm>
          <a:off x="19985990" y="951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95" name="直線コネクタ 494">
          <a:extLst>
            <a:ext uri="{FF2B5EF4-FFF2-40B4-BE49-F238E27FC236}">
              <a16:creationId xmlns:a16="http://schemas.microsoft.com/office/drawing/2014/main" id="{43F47432-BEF7-4C14-9587-3BB278438251}"/>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6FF2D8B6-12C9-4A22-A112-9F00B2FFBB1A}"/>
            </a:ext>
          </a:extLst>
        </xdr:cNvPr>
        <xdr:cNvSpPr txBox="1"/>
      </xdr:nvSpPr>
      <xdr:spPr>
        <a:xfrm>
          <a:off x="1998599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97" name="フローチャート: 判断 496">
          <a:extLst>
            <a:ext uri="{FF2B5EF4-FFF2-40B4-BE49-F238E27FC236}">
              <a16:creationId xmlns:a16="http://schemas.microsoft.com/office/drawing/2014/main" id="{3172BED9-AF15-4FCC-9EC9-948DFF4A9897}"/>
            </a:ext>
          </a:extLst>
        </xdr:cNvPr>
        <xdr:cNvSpPr/>
      </xdr:nvSpPr>
      <xdr:spPr>
        <a:xfrm>
          <a:off x="1990471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498" name="フローチャート: 判断 497">
          <a:extLst>
            <a:ext uri="{FF2B5EF4-FFF2-40B4-BE49-F238E27FC236}">
              <a16:creationId xmlns:a16="http://schemas.microsoft.com/office/drawing/2014/main" id="{9CFFDBF2-EE33-41EE-A16B-899DB5C0E134}"/>
            </a:ext>
          </a:extLst>
        </xdr:cNvPr>
        <xdr:cNvSpPr/>
      </xdr:nvSpPr>
      <xdr:spPr>
        <a:xfrm>
          <a:off x="191617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499" name="フローチャート: 判断 498">
          <a:extLst>
            <a:ext uri="{FF2B5EF4-FFF2-40B4-BE49-F238E27FC236}">
              <a16:creationId xmlns:a16="http://schemas.microsoft.com/office/drawing/2014/main" id="{447D3A8A-E59F-45E4-BC63-C9B640224DE5}"/>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00" name="フローチャート: 判断 499">
          <a:extLst>
            <a:ext uri="{FF2B5EF4-FFF2-40B4-BE49-F238E27FC236}">
              <a16:creationId xmlns:a16="http://schemas.microsoft.com/office/drawing/2014/main" id="{13CD94CC-A6BA-4076-9CB0-AED4E67FF893}"/>
            </a:ext>
          </a:extLst>
        </xdr:cNvPr>
        <xdr:cNvSpPr/>
      </xdr:nvSpPr>
      <xdr:spPr>
        <a:xfrm>
          <a:off x="17547590" y="105810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01" name="フローチャート: 判断 500">
          <a:extLst>
            <a:ext uri="{FF2B5EF4-FFF2-40B4-BE49-F238E27FC236}">
              <a16:creationId xmlns:a16="http://schemas.microsoft.com/office/drawing/2014/main" id="{F30AC9E3-C3FF-484A-A249-C184A3C9786A}"/>
            </a:ext>
          </a:extLst>
        </xdr:cNvPr>
        <xdr:cNvSpPr/>
      </xdr:nvSpPr>
      <xdr:spPr>
        <a:xfrm>
          <a:off x="167614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3B708FB-BC9E-42D0-8CFD-1773B593F867}"/>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DF65098-4A14-440C-800A-D4D375EF6ED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D53243BF-29D6-4F7C-826A-60FC3AAEDB2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DF92977-3CE3-48FC-98D5-91F3B0A8DE3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B449BAB-AADC-46B6-B643-22CA3007D841}"/>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07" name="楕円 506">
          <a:extLst>
            <a:ext uri="{FF2B5EF4-FFF2-40B4-BE49-F238E27FC236}">
              <a16:creationId xmlns:a16="http://schemas.microsoft.com/office/drawing/2014/main" id="{CBE5D27D-96D9-4801-B17D-BBA4F143E0AC}"/>
            </a:ext>
          </a:extLst>
        </xdr:cNvPr>
        <xdr:cNvSpPr/>
      </xdr:nvSpPr>
      <xdr:spPr>
        <a:xfrm>
          <a:off x="19904710" y="1053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508" name="【保健センター・保健所】&#10;一人当たり面積該当値テキスト">
          <a:extLst>
            <a:ext uri="{FF2B5EF4-FFF2-40B4-BE49-F238E27FC236}">
              <a16:creationId xmlns:a16="http://schemas.microsoft.com/office/drawing/2014/main" id="{3675F2BE-40A0-44CF-90CA-1DEEB063C6A8}"/>
            </a:ext>
          </a:extLst>
        </xdr:cNvPr>
        <xdr:cNvSpPr txBox="1"/>
      </xdr:nvSpPr>
      <xdr:spPr>
        <a:xfrm>
          <a:off x="19985990"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509" name="楕円 508">
          <a:extLst>
            <a:ext uri="{FF2B5EF4-FFF2-40B4-BE49-F238E27FC236}">
              <a16:creationId xmlns:a16="http://schemas.microsoft.com/office/drawing/2014/main" id="{00290A3E-0498-4B66-B7B4-0241659BCCA7}"/>
            </a:ext>
          </a:extLst>
        </xdr:cNvPr>
        <xdr:cNvSpPr/>
      </xdr:nvSpPr>
      <xdr:spPr>
        <a:xfrm>
          <a:off x="19161760" y="105524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148590</xdr:rowOff>
    </xdr:to>
    <xdr:cxnSp macro="">
      <xdr:nvCxnSpPr>
        <xdr:cNvPr id="510" name="直線コネクタ 509">
          <a:extLst>
            <a:ext uri="{FF2B5EF4-FFF2-40B4-BE49-F238E27FC236}">
              <a16:creationId xmlns:a16="http://schemas.microsoft.com/office/drawing/2014/main" id="{B2968480-9EA3-4C2A-B7C1-CA28758048CD}"/>
            </a:ext>
          </a:extLst>
        </xdr:cNvPr>
        <xdr:cNvCxnSpPr/>
      </xdr:nvCxnSpPr>
      <xdr:spPr>
        <a:xfrm flipV="1">
          <a:off x="19204940" y="1058799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511" name="楕円 510">
          <a:extLst>
            <a:ext uri="{FF2B5EF4-FFF2-40B4-BE49-F238E27FC236}">
              <a16:creationId xmlns:a16="http://schemas.microsoft.com/office/drawing/2014/main" id="{BFF49699-D1F3-406E-B809-D4C94A7C4420}"/>
            </a:ext>
          </a:extLst>
        </xdr:cNvPr>
        <xdr:cNvSpPr/>
      </xdr:nvSpPr>
      <xdr:spPr>
        <a:xfrm>
          <a:off x="18345150" y="105524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512" name="直線コネクタ 511">
          <a:extLst>
            <a:ext uri="{FF2B5EF4-FFF2-40B4-BE49-F238E27FC236}">
              <a16:creationId xmlns:a16="http://schemas.microsoft.com/office/drawing/2014/main" id="{36204B48-A4FE-4E3C-9DDA-1A22E61C16AC}"/>
            </a:ext>
          </a:extLst>
        </xdr:cNvPr>
        <xdr:cNvCxnSpPr/>
      </xdr:nvCxnSpPr>
      <xdr:spPr>
        <a:xfrm>
          <a:off x="18399760" y="1060704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13" name="楕円 512">
          <a:extLst>
            <a:ext uri="{FF2B5EF4-FFF2-40B4-BE49-F238E27FC236}">
              <a16:creationId xmlns:a16="http://schemas.microsoft.com/office/drawing/2014/main" id="{94E03E91-F275-4723-8B14-3BE7A39A081E}"/>
            </a:ext>
          </a:extLst>
        </xdr:cNvPr>
        <xdr:cNvSpPr/>
      </xdr:nvSpPr>
      <xdr:spPr>
        <a:xfrm>
          <a:off x="17547590" y="105524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514" name="直線コネクタ 513">
          <a:extLst>
            <a:ext uri="{FF2B5EF4-FFF2-40B4-BE49-F238E27FC236}">
              <a16:creationId xmlns:a16="http://schemas.microsoft.com/office/drawing/2014/main" id="{8C6F7221-1EB3-4B57-AC74-B74E5439D4A9}"/>
            </a:ext>
          </a:extLst>
        </xdr:cNvPr>
        <xdr:cNvCxnSpPr/>
      </xdr:nvCxnSpPr>
      <xdr:spPr>
        <a:xfrm>
          <a:off x="17602200" y="106070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515" name="楕円 514">
          <a:extLst>
            <a:ext uri="{FF2B5EF4-FFF2-40B4-BE49-F238E27FC236}">
              <a16:creationId xmlns:a16="http://schemas.microsoft.com/office/drawing/2014/main" id="{FB2CEEC9-06D6-41B7-8A30-CAB4709F1134}"/>
            </a:ext>
          </a:extLst>
        </xdr:cNvPr>
        <xdr:cNvSpPr/>
      </xdr:nvSpPr>
      <xdr:spPr>
        <a:xfrm>
          <a:off x="16761460" y="105524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148590</xdr:rowOff>
    </xdr:to>
    <xdr:cxnSp macro="">
      <xdr:nvCxnSpPr>
        <xdr:cNvPr id="516" name="直線コネクタ 515">
          <a:extLst>
            <a:ext uri="{FF2B5EF4-FFF2-40B4-BE49-F238E27FC236}">
              <a16:creationId xmlns:a16="http://schemas.microsoft.com/office/drawing/2014/main" id="{72AD8EE4-2442-44DD-A5C5-B10F9E362CB0}"/>
            </a:ext>
          </a:extLst>
        </xdr:cNvPr>
        <xdr:cNvCxnSpPr/>
      </xdr:nvCxnSpPr>
      <xdr:spPr>
        <a:xfrm>
          <a:off x="16804640" y="106070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517" name="n_1aveValue【保健センター・保健所】&#10;一人当たり面積">
          <a:extLst>
            <a:ext uri="{FF2B5EF4-FFF2-40B4-BE49-F238E27FC236}">
              <a16:creationId xmlns:a16="http://schemas.microsoft.com/office/drawing/2014/main" id="{EA8B37E3-7203-4F79-A699-2F7F10EE8563}"/>
            </a:ext>
          </a:extLst>
        </xdr:cNvPr>
        <xdr:cNvSpPr txBox="1"/>
      </xdr:nvSpPr>
      <xdr:spPr>
        <a:xfrm>
          <a:off x="18982132"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18" name="n_2aveValue【保健センター・保健所】&#10;一人当たり面積">
          <a:extLst>
            <a:ext uri="{FF2B5EF4-FFF2-40B4-BE49-F238E27FC236}">
              <a16:creationId xmlns:a16="http://schemas.microsoft.com/office/drawing/2014/main" id="{4632535C-17EC-4BC9-A898-38290DB958A0}"/>
            </a:ext>
          </a:extLst>
        </xdr:cNvPr>
        <xdr:cNvSpPr txBox="1"/>
      </xdr:nvSpPr>
      <xdr:spPr>
        <a:xfrm>
          <a:off x="18182032"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19" name="n_3aveValue【保健センター・保健所】&#10;一人当たり面積">
          <a:extLst>
            <a:ext uri="{FF2B5EF4-FFF2-40B4-BE49-F238E27FC236}">
              <a16:creationId xmlns:a16="http://schemas.microsoft.com/office/drawing/2014/main" id="{5ED47C16-B260-41EC-A864-1CE6EF2A927D}"/>
            </a:ext>
          </a:extLst>
        </xdr:cNvPr>
        <xdr:cNvSpPr txBox="1"/>
      </xdr:nvSpPr>
      <xdr:spPr>
        <a:xfrm>
          <a:off x="17384472"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520" name="n_4aveValue【保健センター・保健所】&#10;一人当たり面積">
          <a:extLst>
            <a:ext uri="{FF2B5EF4-FFF2-40B4-BE49-F238E27FC236}">
              <a16:creationId xmlns:a16="http://schemas.microsoft.com/office/drawing/2014/main" id="{7012773E-50CA-4805-BDFE-8797DC6B57C7}"/>
            </a:ext>
          </a:extLst>
        </xdr:cNvPr>
        <xdr:cNvSpPr txBox="1"/>
      </xdr:nvSpPr>
      <xdr:spPr>
        <a:xfrm>
          <a:off x="1658881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521" name="n_1mainValue【保健センター・保健所】&#10;一人当たり面積">
          <a:extLst>
            <a:ext uri="{FF2B5EF4-FFF2-40B4-BE49-F238E27FC236}">
              <a16:creationId xmlns:a16="http://schemas.microsoft.com/office/drawing/2014/main" id="{735735DF-6359-4FF8-B19E-677B0EC2393B}"/>
            </a:ext>
          </a:extLst>
        </xdr:cNvPr>
        <xdr:cNvSpPr txBox="1"/>
      </xdr:nvSpPr>
      <xdr:spPr>
        <a:xfrm>
          <a:off x="189821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522" name="n_2mainValue【保健センター・保健所】&#10;一人当たり面積">
          <a:extLst>
            <a:ext uri="{FF2B5EF4-FFF2-40B4-BE49-F238E27FC236}">
              <a16:creationId xmlns:a16="http://schemas.microsoft.com/office/drawing/2014/main" id="{4F473203-483F-4C53-99D2-654B6F12ADAD}"/>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23" name="n_3mainValue【保健センター・保健所】&#10;一人当たり面積">
          <a:extLst>
            <a:ext uri="{FF2B5EF4-FFF2-40B4-BE49-F238E27FC236}">
              <a16:creationId xmlns:a16="http://schemas.microsoft.com/office/drawing/2014/main" id="{0C25673C-AC8C-4994-BFB6-F796DB84F528}"/>
            </a:ext>
          </a:extLst>
        </xdr:cNvPr>
        <xdr:cNvSpPr txBox="1"/>
      </xdr:nvSpPr>
      <xdr:spPr>
        <a:xfrm>
          <a:off x="1738447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24" name="n_4mainValue【保健センター・保健所】&#10;一人当たり面積">
          <a:extLst>
            <a:ext uri="{FF2B5EF4-FFF2-40B4-BE49-F238E27FC236}">
              <a16:creationId xmlns:a16="http://schemas.microsoft.com/office/drawing/2014/main" id="{9FC86516-8D90-44E1-B2FF-FA1262D1C274}"/>
            </a:ext>
          </a:extLst>
        </xdr:cNvPr>
        <xdr:cNvSpPr txBox="1"/>
      </xdr:nvSpPr>
      <xdr:spPr>
        <a:xfrm>
          <a:off x="1658881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5F2EA832-D552-4468-9B9E-CD6F0EA75BDC}"/>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726EDB1D-1B04-4E3D-88DC-6F66994F65C4}"/>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E66077BF-B341-4D6C-8B83-5EA6B92DAAB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60647666-3E5D-43D7-8EFF-F51AEC6F81D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FE2914ED-57AD-4EA4-A625-D7D663DA61CF}"/>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A5283EA3-1D40-4CB1-9A5B-FD74CBCFF79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A402A28D-C6E9-4D3F-A4DD-F46C0D2E61A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088EB016-E131-49E0-9263-827929D303B5}"/>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6D4DC413-C5A4-4ED2-9219-4E34634D86AB}"/>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BB43CAE6-A276-4789-9F69-971ED727B3AD}"/>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458800EC-B939-4D14-8299-36F529A5C1E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00C01E21-6308-4B64-BD68-6A7378483783}"/>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823EC7BE-DB70-4AAD-BC4F-97EEA9B93334}"/>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682F9AA6-D85D-4792-8026-5003C8101C42}"/>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FC65A70A-D9C5-4CB4-B8F1-3BB66D91D6C9}"/>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0B67A801-57D8-4951-9FDE-C8464130FC93}"/>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D903E988-94CB-47BA-A5F6-D0CC368B7B96}"/>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D877B8A5-594E-4323-86AE-13040EB0AFEB}"/>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45A49E5F-290B-40D4-941C-E63DFD0B65E7}"/>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1B060BF3-FF9A-41CD-9816-A145454CA90E}"/>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5805DA81-5136-4031-8F73-6E7BB05ABF96}"/>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11AB9927-17DE-4ABC-B3B2-EDCDE8E1C2F6}"/>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33FA732C-4513-447B-8FE7-C85AC01F7F89}"/>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55A1FBA0-B0B1-4B78-9773-3B03843B445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549" name="直線コネクタ 548">
          <a:extLst>
            <a:ext uri="{FF2B5EF4-FFF2-40B4-BE49-F238E27FC236}">
              <a16:creationId xmlns:a16="http://schemas.microsoft.com/office/drawing/2014/main" id="{A849A80A-E3C1-4B88-B548-8736764989B8}"/>
            </a:ext>
          </a:extLst>
        </xdr:cNvPr>
        <xdr:cNvCxnSpPr/>
      </xdr:nvCxnSpPr>
      <xdr:spPr>
        <a:xfrm flipV="1">
          <a:off x="14703424" y="134283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C4DD5F2E-781C-4000-B785-8480C0071EC2}"/>
            </a:ext>
          </a:extLst>
        </xdr:cNvPr>
        <xdr:cNvSpPr txBox="1"/>
      </xdr:nvSpPr>
      <xdr:spPr>
        <a:xfrm>
          <a:off x="14742160"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551" name="直線コネクタ 550">
          <a:extLst>
            <a:ext uri="{FF2B5EF4-FFF2-40B4-BE49-F238E27FC236}">
              <a16:creationId xmlns:a16="http://schemas.microsoft.com/office/drawing/2014/main" id="{39B7D45F-6E0A-438E-A317-5C9ACEE7575B}"/>
            </a:ext>
          </a:extLst>
        </xdr:cNvPr>
        <xdr:cNvCxnSpPr/>
      </xdr:nvCxnSpPr>
      <xdr:spPr>
        <a:xfrm>
          <a:off x="14611350" y="1472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B1E20CBA-25F2-4D9A-A4A8-EBE849A4F30E}"/>
            </a:ext>
          </a:extLst>
        </xdr:cNvPr>
        <xdr:cNvSpPr txBox="1"/>
      </xdr:nvSpPr>
      <xdr:spPr>
        <a:xfrm>
          <a:off x="14742160" y="1320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553" name="直線コネクタ 552">
          <a:extLst>
            <a:ext uri="{FF2B5EF4-FFF2-40B4-BE49-F238E27FC236}">
              <a16:creationId xmlns:a16="http://schemas.microsoft.com/office/drawing/2014/main" id="{FF3A7C9B-0147-4667-B8B8-8C22CB076539}"/>
            </a:ext>
          </a:extLst>
        </xdr:cNvPr>
        <xdr:cNvCxnSpPr/>
      </xdr:nvCxnSpPr>
      <xdr:spPr>
        <a:xfrm>
          <a:off x="14611350" y="134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56FA033B-D174-4031-9ED3-6B32365F229B}"/>
            </a:ext>
          </a:extLst>
        </xdr:cNvPr>
        <xdr:cNvSpPr txBox="1"/>
      </xdr:nvSpPr>
      <xdr:spPr>
        <a:xfrm>
          <a:off x="14742160" y="1399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555" name="フローチャート: 判断 554">
          <a:extLst>
            <a:ext uri="{FF2B5EF4-FFF2-40B4-BE49-F238E27FC236}">
              <a16:creationId xmlns:a16="http://schemas.microsoft.com/office/drawing/2014/main" id="{EDF265B3-DB0C-438B-87D9-BCD131FA5B3D}"/>
            </a:ext>
          </a:extLst>
        </xdr:cNvPr>
        <xdr:cNvSpPr/>
      </xdr:nvSpPr>
      <xdr:spPr>
        <a:xfrm>
          <a:off x="14649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56" name="フローチャート: 判断 555">
          <a:extLst>
            <a:ext uri="{FF2B5EF4-FFF2-40B4-BE49-F238E27FC236}">
              <a16:creationId xmlns:a16="http://schemas.microsoft.com/office/drawing/2014/main" id="{62F67941-8A0C-4ED2-A2D2-5CB817DB81B6}"/>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557" name="フローチャート: 判断 556">
          <a:extLst>
            <a:ext uri="{FF2B5EF4-FFF2-40B4-BE49-F238E27FC236}">
              <a16:creationId xmlns:a16="http://schemas.microsoft.com/office/drawing/2014/main" id="{79E7B2B7-0C12-42F1-B7B4-03BF98A535DE}"/>
            </a:ext>
          </a:extLst>
        </xdr:cNvPr>
        <xdr:cNvSpPr/>
      </xdr:nvSpPr>
      <xdr:spPr>
        <a:xfrm>
          <a:off x="13089890" y="14002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558" name="フローチャート: 判断 557">
          <a:extLst>
            <a:ext uri="{FF2B5EF4-FFF2-40B4-BE49-F238E27FC236}">
              <a16:creationId xmlns:a16="http://schemas.microsoft.com/office/drawing/2014/main" id="{E8951500-02A5-4450-A664-6BBEDAA3ABD3}"/>
            </a:ext>
          </a:extLst>
        </xdr:cNvPr>
        <xdr:cNvSpPr/>
      </xdr:nvSpPr>
      <xdr:spPr>
        <a:xfrm>
          <a:off x="12303760" y="140119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559" name="フローチャート: 判断 558">
          <a:extLst>
            <a:ext uri="{FF2B5EF4-FFF2-40B4-BE49-F238E27FC236}">
              <a16:creationId xmlns:a16="http://schemas.microsoft.com/office/drawing/2014/main" id="{5E67BCE3-6BA9-42AB-9A30-46C223F9791E}"/>
            </a:ext>
          </a:extLst>
        </xdr:cNvPr>
        <xdr:cNvSpPr/>
      </xdr:nvSpPr>
      <xdr:spPr>
        <a:xfrm>
          <a:off x="1148715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96EE123-2191-460F-9C2C-6EED6539EF51}"/>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4AC15D31-84FD-4AB9-93C9-696FF03738BE}"/>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C6E7AE6-ADC9-43C1-886C-1A80FE621C7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619A3327-0E1A-408A-8224-88BB4ADBADD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8766EB6B-55B2-4359-9D5C-6DB4FB5080F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65" name="楕円 564">
          <a:extLst>
            <a:ext uri="{FF2B5EF4-FFF2-40B4-BE49-F238E27FC236}">
              <a16:creationId xmlns:a16="http://schemas.microsoft.com/office/drawing/2014/main" id="{EEA7FE53-8BB9-4A95-BC61-D20D10FD110D}"/>
            </a:ext>
          </a:extLst>
        </xdr:cNvPr>
        <xdr:cNvSpPr/>
      </xdr:nvSpPr>
      <xdr:spPr>
        <a:xfrm>
          <a:off x="14649450" y="139947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132097</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625D31DB-8C1D-419E-83C3-E58B4D9A8CF6}"/>
            </a:ext>
          </a:extLst>
        </xdr:cNvPr>
        <xdr:cNvSpPr txBox="1"/>
      </xdr:nvSpPr>
      <xdr:spPr>
        <a:xfrm>
          <a:off x="1474216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103505</xdr:rowOff>
    </xdr:from>
    <xdr:to>
      <xdr:col>81</xdr:col>
      <xdr:colOff>101600</xdr:colOff>
      <xdr:row>82</xdr:row>
      <xdr:rowOff>33655</xdr:rowOff>
    </xdr:to>
    <xdr:sp macro="" textlink="">
      <xdr:nvSpPr>
        <xdr:cNvPr id="567" name="楕円 566">
          <a:extLst>
            <a:ext uri="{FF2B5EF4-FFF2-40B4-BE49-F238E27FC236}">
              <a16:creationId xmlns:a16="http://schemas.microsoft.com/office/drawing/2014/main" id="{1EE7A63D-C0A7-4B9D-BD13-C5EE96204E3B}"/>
            </a:ext>
          </a:extLst>
        </xdr:cNvPr>
        <xdr:cNvSpPr/>
      </xdr:nvSpPr>
      <xdr:spPr>
        <a:xfrm>
          <a:off x="13887450" y="139890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154305</xdr:rowOff>
    </xdr:from>
    <xdr:to>
      <xdr:col>85</xdr:col>
      <xdr:colOff>127000</xdr:colOff>
      <xdr:row>81</xdr:row>
      <xdr:rowOff>160020</xdr:rowOff>
    </xdr:to>
    <xdr:cxnSp macro="">
      <xdr:nvCxnSpPr>
        <xdr:cNvPr id="568" name="直線コネクタ 567">
          <a:extLst>
            <a:ext uri="{FF2B5EF4-FFF2-40B4-BE49-F238E27FC236}">
              <a16:creationId xmlns:a16="http://schemas.microsoft.com/office/drawing/2014/main" id="{CC61D3AB-CAF9-453C-92BC-74D74C61F21D}"/>
            </a:ext>
          </a:extLst>
        </xdr:cNvPr>
        <xdr:cNvCxnSpPr/>
      </xdr:nvCxnSpPr>
      <xdr:spPr>
        <a:xfrm>
          <a:off x="13942060" y="14041755"/>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69" name="楕円 568">
          <a:extLst>
            <a:ext uri="{FF2B5EF4-FFF2-40B4-BE49-F238E27FC236}">
              <a16:creationId xmlns:a16="http://schemas.microsoft.com/office/drawing/2014/main" id="{76391C85-1E18-4B8A-8E18-B9F3DCDDCABD}"/>
            </a:ext>
          </a:extLst>
        </xdr:cNvPr>
        <xdr:cNvSpPr/>
      </xdr:nvSpPr>
      <xdr:spPr>
        <a:xfrm>
          <a:off x="13089890" y="140614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154305</xdr:rowOff>
    </xdr:from>
    <xdr:to>
      <xdr:col>81</xdr:col>
      <xdr:colOff>50800</xdr:colOff>
      <xdr:row>82</xdr:row>
      <xdr:rowOff>49530</xdr:rowOff>
    </xdr:to>
    <xdr:cxnSp macro="">
      <xdr:nvCxnSpPr>
        <xdr:cNvPr id="570" name="直線コネクタ 569">
          <a:extLst>
            <a:ext uri="{FF2B5EF4-FFF2-40B4-BE49-F238E27FC236}">
              <a16:creationId xmlns:a16="http://schemas.microsoft.com/office/drawing/2014/main" id="{5E8E36AF-2273-4EFC-963C-87786C9A71BA}"/>
            </a:ext>
          </a:extLst>
        </xdr:cNvPr>
        <xdr:cNvCxnSpPr/>
      </xdr:nvCxnSpPr>
      <xdr:spPr>
        <a:xfrm flipV="1">
          <a:off x="13144500" y="14041755"/>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571" name="楕円 570">
          <a:extLst>
            <a:ext uri="{FF2B5EF4-FFF2-40B4-BE49-F238E27FC236}">
              <a16:creationId xmlns:a16="http://schemas.microsoft.com/office/drawing/2014/main" id="{C031DAF7-15CD-456D-AA5B-BC282922F1F8}"/>
            </a:ext>
          </a:extLst>
        </xdr:cNvPr>
        <xdr:cNvSpPr/>
      </xdr:nvSpPr>
      <xdr:spPr>
        <a:xfrm>
          <a:off x="12303760" y="14010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0</xdr:rowOff>
    </xdr:from>
    <xdr:to>
      <xdr:col>76</xdr:col>
      <xdr:colOff>114300</xdr:colOff>
      <xdr:row>82</xdr:row>
      <xdr:rowOff>49530</xdr:rowOff>
    </xdr:to>
    <xdr:cxnSp macro="">
      <xdr:nvCxnSpPr>
        <xdr:cNvPr id="572" name="直線コネクタ 571">
          <a:extLst>
            <a:ext uri="{FF2B5EF4-FFF2-40B4-BE49-F238E27FC236}">
              <a16:creationId xmlns:a16="http://schemas.microsoft.com/office/drawing/2014/main" id="{D71D2BA6-C456-4841-9FC3-3B988778F9A3}"/>
            </a:ext>
          </a:extLst>
        </xdr:cNvPr>
        <xdr:cNvCxnSpPr/>
      </xdr:nvCxnSpPr>
      <xdr:spPr>
        <a:xfrm>
          <a:off x="12346940" y="14058900"/>
          <a:ext cx="7975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128270</xdr:rowOff>
    </xdr:from>
    <xdr:to>
      <xdr:col>67</xdr:col>
      <xdr:colOff>101600</xdr:colOff>
      <xdr:row>82</xdr:row>
      <xdr:rowOff>58420</xdr:rowOff>
    </xdr:to>
    <xdr:sp macro="" textlink="">
      <xdr:nvSpPr>
        <xdr:cNvPr id="573" name="楕円 572">
          <a:extLst>
            <a:ext uri="{FF2B5EF4-FFF2-40B4-BE49-F238E27FC236}">
              <a16:creationId xmlns:a16="http://schemas.microsoft.com/office/drawing/2014/main" id="{1CFE4523-A5E5-40E0-9A0E-A1ED600DFC1B}"/>
            </a:ext>
          </a:extLst>
        </xdr:cNvPr>
        <xdr:cNvSpPr/>
      </xdr:nvSpPr>
      <xdr:spPr>
        <a:xfrm>
          <a:off x="11487150" y="140195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0</xdr:rowOff>
    </xdr:from>
    <xdr:to>
      <xdr:col>71</xdr:col>
      <xdr:colOff>177800</xdr:colOff>
      <xdr:row>82</xdr:row>
      <xdr:rowOff>7620</xdr:rowOff>
    </xdr:to>
    <xdr:cxnSp macro="">
      <xdr:nvCxnSpPr>
        <xdr:cNvPr id="574" name="直線コネクタ 573">
          <a:extLst>
            <a:ext uri="{FF2B5EF4-FFF2-40B4-BE49-F238E27FC236}">
              <a16:creationId xmlns:a16="http://schemas.microsoft.com/office/drawing/2014/main" id="{886DD1D5-FA0F-425E-9F7A-201F625394D8}"/>
            </a:ext>
          </a:extLst>
        </xdr:cNvPr>
        <xdr:cNvCxnSpPr/>
      </xdr:nvCxnSpPr>
      <xdr:spPr>
        <a:xfrm flipV="1">
          <a:off x="11541760" y="1405890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75" name="n_1aveValue【消防施設】&#10;有形固定資産減価償却率">
          <a:extLst>
            <a:ext uri="{FF2B5EF4-FFF2-40B4-BE49-F238E27FC236}">
              <a16:creationId xmlns:a16="http://schemas.microsoft.com/office/drawing/2014/main" id="{52FBEDF5-CD07-4571-A75E-48E2AA268E8D}"/>
            </a:ext>
          </a:extLst>
        </xdr:cNvPr>
        <xdr:cNvSpPr txBox="1"/>
      </xdr:nvSpPr>
      <xdr:spPr>
        <a:xfrm>
          <a:off x="13738234" y="140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576" name="n_2aveValue【消防施設】&#10;有形固定資産減価償却率">
          <a:extLst>
            <a:ext uri="{FF2B5EF4-FFF2-40B4-BE49-F238E27FC236}">
              <a16:creationId xmlns:a16="http://schemas.microsoft.com/office/drawing/2014/main" id="{E748B209-09A8-45E4-AF46-6EB6C58989D7}"/>
            </a:ext>
          </a:extLst>
        </xdr:cNvPr>
        <xdr:cNvSpPr txBox="1"/>
      </xdr:nvSpPr>
      <xdr:spPr>
        <a:xfrm>
          <a:off x="12957184" y="13773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577" name="n_3aveValue【消防施設】&#10;有形固定資産減価償却率">
          <a:extLst>
            <a:ext uri="{FF2B5EF4-FFF2-40B4-BE49-F238E27FC236}">
              <a16:creationId xmlns:a16="http://schemas.microsoft.com/office/drawing/2014/main" id="{2FA08B82-2D3D-4F5B-A4AD-E8991AEECDF8}"/>
            </a:ext>
          </a:extLst>
        </xdr:cNvPr>
        <xdr:cNvSpPr txBox="1"/>
      </xdr:nvSpPr>
      <xdr:spPr>
        <a:xfrm>
          <a:off x="1217105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578" name="n_4aveValue【消防施設】&#10;有形固定資産減価償却率">
          <a:extLst>
            <a:ext uri="{FF2B5EF4-FFF2-40B4-BE49-F238E27FC236}">
              <a16:creationId xmlns:a16="http://schemas.microsoft.com/office/drawing/2014/main" id="{2884BBA7-754A-483B-A95B-9EA3D93A47CB}"/>
            </a:ext>
          </a:extLst>
        </xdr:cNvPr>
        <xdr:cNvSpPr txBox="1"/>
      </xdr:nvSpPr>
      <xdr:spPr>
        <a:xfrm>
          <a:off x="1135444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50182</xdr:rowOff>
    </xdr:from>
    <xdr:ext cx="405111" cy="259045"/>
    <xdr:sp macro="" textlink="">
      <xdr:nvSpPr>
        <xdr:cNvPr id="579" name="n_1mainValue【消防施設】&#10;有形固定資産減価償却率">
          <a:extLst>
            <a:ext uri="{FF2B5EF4-FFF2-40B4-BE49-F238E27FC236}">
              <a16:creationId xmlns:a16="http://schemas.microsoft.com/office/drawing/2014/main" id="{7859BEF3-82DB-420B-95A3-1575A1256464}"/>
            </a:ext>
          </a:extLst>
        </xdr:cNvPr>
        <xdr:cNvSpPr txBox="1"/>
      </xdr:nvSpPr>
      <xdr:spPr>
        <a:xfrm>
          <a:off x="13738234" y="137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80" name="n_2mainValue【消防施設】&#10;有形固定資産減価償却率">
          <a:extLst>
            <a:ext uri="{FF2B5EF4-FFF2-40B4-BE49-F238E27FC236}">
              <a16:creationId xmlns:a16="http://schemas.microsoft.com/office/drawing/2014/main" id="{11AFEB47-BBE6-4716-A064-AEF01D948FC6}"/>
            </a:ext>
          </a:extLst>
        </xdr:cNvPr>
        <xdr:cNvSpPr txBox="1"/>
      </xdr:nvSpPr>
      <xdr:spPr>
        <a:xfrm>
          <a:off x="1295718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67327</xdr:rowOff>
    </xdr:from>
    <xdr:ext cx="405111" cy="259045"/>
    <xdr:sp macro="" textlink="">
      <xdr:nvSpPr>
        <xdr:cNvPr id="581" name="n_3mainValue【消防施設】&#10;有形固定資産減価償却率">
          <a:extLst>
            <a:ext uri="{FF2B5EF4-FFF2-40B4-BE49-F238E27FC236}">
              <a16:creationId xmlns:a16="http://schemas.microsoft.com/office/drawing/2014/main" id="{82DF1AA8-0AD0-4CFB-90AE-96EA6B7A90E3}"/>
            </a:ext>
          </a:extLst>
        </xdr:cNvPr>
        <xdr:cNvSpPr txBox="1"/>
      </xdr:nvSpPr>
      <xdr:spPr>
        <a:xfrm>
          <a:off x="1217105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582" name="n_4mainValue【消防施設】&#10;有形固定資産減価償却率">
          <a:extLst>
            <a:ext uri="{FF2B5EF4-FFF2-40B4-BE49-F238E27FC236}">
              <a16:creationId xmlns:a16="http://schemas.microsoft.com/office/drawing/2014/main" id="{0725B8F2-7B81-4685-A524-B0DF9F3ABD06}"/>
            </a:ext>
          </a:extLst>
        </xdr:cNvPr>
        <xdr:cNvSpPr txBox="1"/>
      </xdr:nvSpPr>
      <xdr:spPr>
        <a:xfrm>
          <a:off x="113544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4B8365F8-31E8-4445-B05A-C2A19F8CC6F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437A44D2-B3B0-4E16-BC79-D3E8444A822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CC75C290-0CF3-453B-B25D-421BC42F5F1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3DA77F6E-B823-48F9-B94D-9B6AA94FFCB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96FF32CC-D883-4866-9E3D-A44E1A0DD0B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B7C889E8-91D9-4C62-81D2-725652EA6AC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53BDA21-F56B-4ED5-8902-301CCECCA8E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B620E7B8-7FEC-4476-9F46-90A2D62769A9}"/>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75A7D2E8-C704-40A2-BAAA-140EAA1EBFA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D3D37840-4094-4407-86E9-69FE8845375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5D9EB63F-CF54-42FA-8D97-2BA9B292D86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5C30F253-F738-4520-834A-504EEFE3AE1C}"/>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7A4E97C9-7A3A-43E4-82D9-8D1F08C95786}"/>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0AE7FFFE-6006-4A57-965F-08B2D3BECDC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9C66A38C-4395-4329-B08F-5F628A1BCBCF}"/>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3B208A18-853E-47BC-A4C1-8A901EACB8B7}"/>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81F70D5F-B7A8-4717-876B-E8482DCE9AE2}"/>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81E20168-5B86-47F9-A766-19306419F7BC}"/>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3505CDB8-EA3C-4A9B-B85E-30165AA094E0}"/>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1238F73A-EFF7-40F3-8084-3608668F940A}"/>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CBA35003-FAC3-41AB-A399-C23DBD143A6F}"/>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8708D7A6-2667-4116-B323-8052DEFC19B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7ECB7BB5-4C6D-4F55-AE83-3FD7C8AC68A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606" name="直線コネクタ 605">
          <a:extLst>
            <a:ext uri="{FF2B5EF4-FFF2-40B4-BE49-F238E27FC236}">
              <a16:creationId xmlns:a16="http://schemas.microsoft.com/office/drawing/2014/main" id="{D5A05BE5-17E1-4D46-99B5-BB634D27A19C}"/>
            </a:ext>
          </a:extLst>
        </xdr:cNvPr>
        <xdr:cNvCxnSpPr/>
      </xdr:nvCxnSpPr>
      <xdr:spPr>
        <a:xfrm flipV="1">
          <a:off x="19947254" y="13373100"/>
          <a:ext cx="0" cy="143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07" name="【消防施設】&#10;一人当たり面積最小値テキスト">
          <a:extLst>
            <a:ext uri="{FF2B5EF4-FFF2-40B4-BE49-F238E27FC236}">
              <a16:creationId xmlns:a16="http://schemas.microsoft.com/office/drawing/2014/main" id="{2A88EDEB-70F4-4811-9372-7922EE10423B}"/>
            </a:ext>
          </a:extLst>
        </xdr:cNvPr>
        <xdr:cNvSpPr txBox="1"/>
      </xdr:nvSpPr>
      <xdr:spPr>
        <a:xfrm>
          <a:off x="1998599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08" name="直線コネクタ 607">
          <a:extLst>
            <a:ext uri="{FF2B5EF4-FFF2-40B4-BE49-F238E27FC236}">
              <a16:creationId xmlns:a16="http://schemas.microsoft.com/office/drawing/2014/main" id="{28B2FB85-918F-4138-A9FC-DFD112C55128}"/>
            </a:ext>
          </a:extLst>
        </xdr:cNvPr>
        <xdr:cNvCxnSpPr/>
      </xdr:nvCxnSpPr>
      <xdr:spPr>
        <a:xfrm>
          <a:off x="19885660" y="14804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09" name="【消防施設】&#10;一人当たり面積最大値テキスト">
          <a:extLst>
            <a:ext uri="{FF2B5EF4-FFF2-40B4-BE49-F238E27FC236}">
              <a16:creationId xmlns:a16="http://schemas.microsoft.com/office/drawing/2014/main" id="{D5B7A3DD-CE10-4E99-B82C-B9F5314552DB}"/>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10" name="直線コネクタ 609">
          <a:extLst>
            <a:ext uri="{FF2B5EF4-FFF2-40B4-BE49-F238E27FC236}">
              <a16:creationId xmlns:a16="http://schemas.microsoft.com/office/drawing/2014/main" id="{D7486658-A760-453F-A1A8-B81567AA24AF}"/>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11" name="【消防施設】&#10;一人当たり面積平均値テキスト">
          <a:extLst>
            <a:ext uri="{FF2B5EF4-FFF2-40B4-BE49-F238E27FC236}">
              <a16:creationId xmlns:a16="http://schemas.microsoft.com/office/drawing/2014/main" id="{BA2192AB-1D6C-4C2D-B13B-7F218CF53F05}"/>
            </a:ext>
          </a:extLst>
        </xdr:cNvPr>
        <xdr:cNvSpPr txBox="1"/>
      </xdr:nvSpPr>
      <xdr:spPr>
        <a:xfrm>
          <a:off x="19985990" y="14217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2" name="フローチャート: 判断 611">
          <a:extLst>
            <a:ext uri="{FF2B5EF4-FFF2-40B4-BE49-F238E27FC236}">
              <a16:creationId xmlns:a16="http://schemas.microsoft.com/office/drawing/2014/main" id="{DDE27A09-B0F2-4A28-AA6C-09E6FF6BE9F7}"/>
            </a:ext>
          </a:extLst>
        </xdr:cNvPr>
        <xdr:cNvSpPr/>
      </xdr:nvSpPr>
      <xdr:spPr>
        <a:xfrm>
          <a:off x="19904710" y="14359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3" name="フローチャート: 判断 612">
          <a:extLst>
            <a:ext uri="{FF2B5EF4-FFF2-40B4-BE49-F238E27FC236}">
              <a16:creationId xmlns:a16="http://schemas.microsoft.com/office/drawing/2014/main" id="{3EA27A85-8038-4DAF-BA87-4F98575D8893}"/>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14" name="フローチャート: 判断 613">
          <a:extLst>
            <a:ext uri="{FF2B5EF4-FFF2-40B4-BE49-F238E27FC236}">
              <a16:creationId xmlns:a16="http://schemas.microsoft.com/office/drawing/2014/main" id="{4796F852-2A06-4298-8E59-E3E65F82A4D4}"/>
            </a:ext>
          </a:extLst>
        </xdr:cNvPr>
        <xdr:cNvSpPr/>
      </xdr:nvSpPr>
      <xdr:spPr>
        <a:xfrm>
          <a:off x="18345150" y="142836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15" name="フローチャート: 判断 614">
          <a:extLst>
            <a:ext uri="{FF2B5EF4-FFF2-40B4-BE49-F238E27FC236}">
              <a16:creationId xmlns:a16="http://schemas.microsoft.com/office/drawing/2014/main" id="{035EF535-F834-4147-9845-6CB63A35A6A8}"/>
            </a:ext>
          </a:extLst>
        </xdr:cNvPr>
        <xdr:cNvSpPr/>
      </xdr:nvSpPr>
      <xdr:spPr>
        <a:xfrm>
          <a:off x="17547590" y="143148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16" name="フローチャート: 判断 615">
          <a:extLst>
            <a:ext uri="{FF2B5EF4-FFF2-40B4-BE49-F238E27FC236}">
              <a16:creationId xmlns:a16="http://schemas.microsoft.com/office/drawing/2014/main" id="{99D1791D-3FCC-47FD-9483-3FE01F24E976}"/>
            </a:ext>
          </a:extLst>
        </xdr:cNvPr>
        <xdr:cNvSpPr/>
      </xdr:nvSpPr>
      <xdr:spPr>
        <a:xfrm>
          <a:off x="167614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FFA30476-36EF-41CA-948C-C3F792680C0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C2C58DA3-E765-4102-887B-BB0F7A022C2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15859276-B89C-49E6-B57F-58B0E10AF9CC}"/>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B94A7E3-6375-4AF9-A606-EB282F8576C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4AE19D0D-6BC4-4481-9F06-E81B193B0EA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22" name="楕円 621">
          <a:extLst>
            <a:ext uri="{FF2B5EF4-FFF2-40B4-BE49-F238E27FC236}">
              <a16:creationId xmlns:a16="http://schemas.microsoft.com/office/drawing/2014/main" id="{28AC1852-07A8-4129-8D18-45C76D099E3B}"/>
            </a:ext>
          </a:extLst>
        </xdr:cNvPr>
        <xdr:cNvSpPr/>
      </xdr:nvSpPr>
      <xdr:spPr>
        <a:xfrm>
          <a:off x="19904710" y="144614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23" name="【消防施設】&#10;一人当たり面積該当値テキスト">
          <a:extLst>
            <a:ext uri="{FF2B5EF4-FFF2-40B4-BE49-F238E27FC236}">
              <a16:creationId xmlns:a16="http://schemas.microsoft.com/office/drawing/2014/main" id="{48E71118-F142-4FDA-99ED-926E3C995895}"/>
            </a:ext>
          </a:extLst>
        </xdr:cNvPr>
        <xdr:cNvSpPr txBox="1"/>
      </xdr:nvSpPr>
      <xdr:spPr>
        <a:xfrm>
          <a:off x="19985990"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24" name="楕円 623">
          <a:extLst>
            <a:ext uri="{FF2B5EF4-FFF2-40B4-BE49-F238E27FC236}">
              <a16:creationId xmlns:a16="http://schemas.microsoft.com/office/drawing/2014/main" id="{0FC7A98F-C74A-4D40-948B-BB60E6E8E573}"/>
            </a:ext>
          </a:extLst>
        </xdr:cNvPr>
        <xdr:cNvSpPr/>
      </xdr:nvSpPr>
      <xdr:spPr>
        <a:xfrm>
          <a:off x="19161760" y="144614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25" name="直線コネクタ 624">
          <a:extLst>
            <a:ext uri="{FF2B5EF4-FFF2-40B4-BE49-F238E27FC236}">
              <a16:creationId xmlns:a16="http://schemas.microsoft.com/office/drawing/2014/main" id="{AECB1B7E-29C6-4A5D-94DD-C8551FFA2489}"/>
            </a:ext>
          </a:extLst>
        </xdr:cNvPr>
        <xdr:cNvCxnSpPr/>
      </xdr:nvCxnSpPr>
      <xdr:spPr>
        <a:xfrm>
          <a:off x="19204940" y="14516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76200</xdr:rowOff>
    </xdr:from>
    <xdr:to>
      <xdr:col>107</xdr:col>
      <xdr:colOff>101600</xdr:colOff>
      <xdr:row>85</xdr:row>
      <xdr:rowOff>6350</xdr:rowOff>
    </xdr:to>
    <xdr:sp macro="" textlink="">
      <xdr:nvSpPr>
        <xdr:cNvPr id="626" name="楕円 625">
          <a:extLst>
            <a:ext uri="{FF2B5EF4-FFF2-40B4-BE49-F238E27FC236}">
              <a16:creationId xmlns:a16="http://schemas.microsoft.com/office/drawing/2014/main" id="{EF995F25-08C7-4F76-8D62-6CA1F52C2FD0}"/>
            </a:ext>
          </a:extLst>
        </xdr:cNvPr>
        <xdr:cNvSpPr/>
      </xdr:nvSpPr>
      <xdr:spPr>
        <a:xfrm>
          <a:off x="18345150" y="144780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127000</xdr:rowOff>
    </xdr:to>
    <xdr:cxnSp macro="">
      <xdr:nvCxnSpPr>
        <xdr:cNvPr id="627" name="直線コネクタ 626">
          <a:extLst>
            <a:ext uri="{FF2B5EF4-FFF2-40B4-BE49-F238E27FC236}">
              <a16:creationId xmlns:a16="http://schemas.microsoft.com/office/drawing/2014/main" id="{7A0B25B1-EC8F-4B69-9959-D3D2B2697367}"/>
            </a:ext>
          </a:extLst>
        </xdr:cNvPr>
        <xdr:cNvCxnSpPr/>
      </xdr:nvCxnSpPr>
      <xdr:spPr>
        <a:xfrm flipV="1">
          <a:off x="18399760" y="14516100"/>
          <a:ext cx="80518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28" name="楕円 627">
          <a:extLst>
            <a:ext uri="{FF2B5EF4-FFF2-40B4-BE49-F238E27FC236}">
              <a16:creationId xmlns:a16="http://schemas.microsoft.com/office/drawing/2014/main" id="{1A7239F2-A098-4A37-9331-C47C2ECF67D6}"/>
            </a:ext>
          </a:extLst>
        </xdr:cNvPr>
        <xdr:cNvSpPr/>
      </xdr:nvSpPr>
      <xdr:spPr>
        <a:xfrm>
          <a:off x="17547590" y="144614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127000</xdr:rowOff>
    </xdr:to>
    <xdr:cxnSp macro="">
      <xdr:nvCxnSpPr>
        <xdr:cNvPr id="629" name="直線コネクタ 628">
          <a:extLst>
            <a:ext uri="{FF2B5EF4-FFF2-40B4-BE49-F238E27FC236}">
              <a16:creationId xmlns:a16="http://schemas.microsoft.com/office/drawing/2014/main" id="{20CE638F-D7DB-4CB8-BD63-4DACECB6BCDD}"/>
            </a:ext>
          </a:extLst>
        </xdr:cNvPr>
        <xdr:cNvCxnSpPr/>
      </xdr:nvCxnSpPr>
      <xdr:spPr>
        <a:xfrm>
          <a:off x="17602200" y="1451610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630" name="楕円 629">
          <a:extLst>
            <a:ext uri="{FF2B5EF4-FFF2-40B4-BE49-F238E27FC236}">
              <a16:creationId xmlns:a16="http://schemas.microsoft.com/office/drawing/2014/main" id="{1916AFB8-CA6A-46F3-9557-715AFEB361C6}"/>
            </a:ext>
          </a:extLst>
        </xdr:cNvPr>
        <xdr:cNvSpPr/>
      </xdr:nvSpPr>
      <xdr:spPr>
        <a:xfrm>
          <a:off x="16761460" y="144780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127000</xdr:rowOff>
    </xdr:to>
    <xdr:cxnSp macro="">
      <xdr:nvCxnSpPr>
        <xdr:cNvPr id="631" name="直線コネクタ 630">
          <a:extLst>
            <a:ext uri="{FF2B5EF4-FFF2-40B4-BE49-F238E27FC236}">
              <a16:creationId xmlns:a16="http://schemas.microsoft.com/office/drawing/2014/main" id="{03329D5E-9535-495B-8EFE-426697033354}"/>
            </a:ext>
          </a:extLst>
        </xdr:cNvPr>
        <xdr:cNvCxnSpPr/>
      </xdr:nvCxnSpPr>
      <xdr:spPr>
        <a:xfrm flipV="1">
          <a:off x="16804640" y="1451610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2" name="n_1aveValue【消防施設】&#10;一人当たり面積">
          <a:extLst>
            <a:ext uri="{FF2B5EF4-FFF2-40B4-BE49-F238E27FC236}">
              <a16:creationId xmlns:a16="http://schemas.microsoft.com/office/drawing/2014/main" id="{96047620-9BD8-422A-AE52-DDF91FC62BEC}"/>
            </a:ext>
          </a:extLst>
        </xdr:cNvPr>
        <xdr:cNvSpPr txBox="1"/>
      </xdr:nvSpPr>
      <xdr:spPr>
        <a:xfrm>
          <a:off x="189821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33" name="n_2aveValue【消防施設】&#10;一人当たり面積">
          <a:extLst>
            <a:ext uri="{FF2B5EF4-FFF2-40B4-BE49-F238E27FC236}">
              <a16:creationId xmlns:a16="http://schemas.microsoft.com/office/drawing/2014/main" id="{1C50D4FA-4BA0-4323-A97B-BC3FB7AEBDB1}"/>
            </a:ext>
          </a:extLst>
        </xdr:cNvPr>
        <xdr:cNvSpPr txBox="1"/>
      </xdr:nvSpPr>
      <xdr:spPr>
        <a:xfrm>
          <a:off x="18182032" y="1406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34" name="n_3aveValue【消防施設】&#10;一人当たり面積">
          <a:extLst>
            <a:ext uri="{FF2B5EF4-FFF2-40B4-BE49-F238E27FC236}">
              <a16:creationId xmlns:a16="http://schemas.microsoft.com/office/drawing/2014/main" id="{0E76B785-0173-46EE-956B-B5256081A05C}"/>
            </a:ext>
          </a:extLst>
        </xdr:cNvPr>
        <xdr:cNvSpPr txBox="1"/>
      </xdr:nvSpPr>
      <xdr:spPr>
        <a:xfrm>
          <a:off x="1738447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35" name="n_4aveValue【消防施設】&#10;一人当たり面積">
          <a:extLst>
            <a:ext uri="{FF2B5EF4-FFF2-40B4-BE49-F238E27FC236}">
              <a16:creationId xmlns:a16="http://schemas.microsoft.com/office/drawing/2014/main" id="{6D85C433-386D-4D80-B461-1DF42C194904}"/>
            </a:ext>
          </a:extLst>
        </xdr:cNvPr>
        <xdr:cNvSpPr txBox="1"/>
      </xdr:nvSpPr>
      <xdr:spPr>
        <a:xfrm>
          <a:off x="16588817"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36" name="n_1mainValue【消防施設】&#10;一人当たり面積">
          <a:extLst>
            <a:ext uri="{FF2B5EF4-FFF2-40B4-BE49-F238E27FC236}">
              <a16:creationId xmlns:a16="http://schemas.microsoft.com/office/drawing/2014/main" id="{92528AB7-4221-414C-98C2-9D5877D2D0F8}"/>
            </a:ext>
          </a:extLst>
        </xdr:cNvPr>
        <xdr:cNvSpPr txBox="1"/>
      </xdr:nvSpPr>
      <xdr:spPr>
        <a:xfrm>
          <a:off x="18982132"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168927</xdr:rowOff>
    </xdr:from>
    <xdr:ext cx="469744" cy="259045"/>
    <xdr:sp macro="" textlink="">
      <xdr:nvSpPr>
        <xdr:cNvPr id="637" name="n_2mainValue【消防施設】&#10;一人当たり面積">
          <a:extLst>
            <a:ext uri="{FF2B5EF4-FFF2-40B4-BE49-F238E27FC236}">
              <a16:creationId xmlns:a16="http://schemas.microsoft.com/office/drawing/2014/main" id="{1760F818-9955-4CE0-BEB4-6FAC060CB50A}"/>
            </a:ext>
          </a:extLst>
        </xdr:cNvPr>
        <xdr:cNvSpPr txBox="1"/>
      </xdr:nvSpPr>
      <xdr:spPr>
        <a:xfrm>
          <a:off x="18182032" y="1457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638" name="n_3mainValue【消防施設】&#10;一人当たり面積">
          <a:extLst>
            <a:ext uri="{FF2B5EF4-FFF2-40B4-BE49-F238E27FC236}">
              <a16:creationId xmlns:a16="http://schemas.microsoft.com/office/drawing/2014/main" id="{3A4396A8-DFAF-40F2-9CC6-BD2037F609B8}"/>
            </a:ext>
          </a:extLst>
        </xdr:cNvPr>
        <xdr:cNvSpPr txBox="1"/>
      </xdr:nvSpPr>
      <xdr:spPr>
        <a:xfrm>
          <a:off x="17384472"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639" name="n_4mainValue【消防施設】&#10;一人当たり面積">
          <a:extLst>
            <a:ext uri="{FF2B5EF4-FFF2-40B4-BE49-F238E27FC236}">
              <a16:creationId xmlns:a16="http://schemas.microsoft.com/office/drawing/2014/main" id="{20EB9B6F-84E7-43CE-876F-B8D4536C7838}"/>
            </a:ext>
          </a:extLst>
        </xdr:cNvPr>
        <xdr:cNvSpPr txBox="1"/>
      </xdr:nvSpPr>
      <xdr:spPr>
        <a:xfrm>
          <a:off x="16588817" y="1457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6E61AEB-1E0C-4395-BC22-D6DCBFBD10D1}"/>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E0B2DFB3-9D1E-4E18-AFF9-9ECFFCBD3D5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20768A3-E9C9-494E-99EA-45E0EE5BD1C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EF9EA0E9-FF63-4818-8A29-05A8F9BBE071}"/>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1ADB375-D083-4788-9122-E45C33D4CE2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809C5657-5E85-44A7-89D0-22108F0DCBCF}"/>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B37C1AD2-0E46-4078-93CA-56AB7C0A7D4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657A0804-D38F-4F0E-ADC9-0E5D287C8831}"/>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3B1FA3B6-FDBC-4A29-9BA0-224E2B42F983}"/>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2EE45A30-2559-4F3A-B206-02E75999C0F5}"/>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F02C7F97-3757-4529-BC2C-A4FC59151A7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265E545F-29CF-4589-88D6-9A3A1DD79553}"/>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6E615350-77CB-49FA-99A2-795BC9A71FB3}"/>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613477E3-BEDD-4F93-BE00-0574BBD0D7F1}"/>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247AAD8F-3472-48B5-939A-03E5ADD9B9C5}"/>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D869BF05-0BBD-4663-B4DE-32B2F421D63B}"/>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F1E5AA9-48A0-4794-867C-5D09C074AD94}"/>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6BE1BAD6-E0C8-45D4-80D2-B6430156D14E}"/>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3409A7C8-865B-470E-AAA3-C4064F639861}"/>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D70DABD0-1098-4073-966E-FE3689613033}"/>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6BF25960-C467-4C85-998A-298AB81F976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F13922A3-2313-45B9-ABE5-B20132507C30}"/>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A5518CD1-C0B4-4490-ACBF-FBF850BED04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DEEA3F1D-3992-4F09-B832-0BD221BA304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593B7B3A-8DA4-4F96-B8B6-406DD031A42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665" name="直線コネクタ 664">
          <a:extLst>
            <a:ext uri="{FF2B5EF4-FFF2-40B4-BE49-F238E27FC236}">
              <a16:creationId xmlns:a16="http://schemas.microsoft.com/office/drawing/2014/main" id="{73B49CF9-2160-4C46-9BA1-9BF3521E26D9}"/>
            </a:ext>
          </a:extLst>
        </xdr:cNvPr>
        <xdr:cNvCxnSpPr/>
      </xdr:nvCxnSpPr>
      <xdr:spPr>
        <a:xfrm flipV="1">
          <a:off x="14703424" y="17224466"/>
          <a:ext cx="0" cy="128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666" name="【庁舎】&#10;有形固定資産減価償却率最小値テキスト">
          <a:extLst>
            <a:ext uri="{FF2B5EF4-FFF2-40B4-BE49-F238E27FC236}">
              <a16:creationId xmlns:a16="http://schemas.microsoft.com/office/drawing/2014/main" id="{6594FC09-675D-49DD-8F39-FF56C4A207FE}"/>
            </a:ext>
          </a:extLst>
        </xdr:cNvPr>
        <xdr:cNvSpPr txBox="1"/>
      </xdr:nvSpPr>
      <xdr:spPr>
        <a:xfrm>
          <a:off x="1474216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667" name="直線コネクタ 666">
          <a:extLst>
            <a:ext uri="{FF2B5EF4-FFF2-40B4-BE49-F238E27FC236}">
              <a16:creationId xmlns:a16="http://schemas.microsoft.com/office/drawing/2014/main" id="{4DF62CEF-2E3D-4B28-9AC5-3B07118051FF}"/>
            </a:ext>
          </a:extLst>
        </xdr:cNvPr>
        <xdr:cNvCxnSpPr/>
      </xdr:nvCxnSpPr>
      <xdr:spPr>
        <a:xfrm>
          <a:off x="14611350" y="1851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668" name="【庁舎】&#10;有形固定資産減価償却率最大値テキスト">
          <a:extLst>
            <a:ext uri="{FF2B5EF4-FFF2-40B4-BE49-F238E27FC236}">
              <a16:creationId xmlns:a16="http://schemas.microsoft.com/office/drawing/2014/main" id="{A24F6BFD-0BEA-4961-8E9E-4F82484378BF}"/>
            </a:ext>
          </a:extLst>
        </xdr:cNvPr>
        <xdr:cNvSpPr txBox="1"/>
      </xdr:nvSpPr>
      <xdr:spPr>
        <a:xfrm>
          <a:off x="14742160" y="16995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669" name="直線コネクタ 668">
          <a:extLst>
            <a:ext uri="{FF2B5EF4-FFF2-40B4-BE49-F238E27FC236}">
              <a16:creationId xmlns:a16="http://schemas.microsoft.com/office/drawing/2014/main" id="{35FE8580-A2D0-4D37-8B80-D0FDB28161BD}"/>
            </a:ext>
          </a:extLst>
        </xdr:cNvPr>
        <xdr:cNvCxnSpPr/>
      </xdr:nvCxnSpPr>
      <xdr:spPr>
        <a:xfrm>
          <a:off x="14611350" y="17224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670" name="【庁舎】&#10;有形固定資産減価償却率平均値テキスト">
          <a:extLst>
            <a:ext uri="{FF2B5EF4-FFF2-40B4-BE49-F238E27FC236}">
              <a16:creationId xmlns:a16="http://schemas.microsoft.com/office/drawing/2014/main" id="{FB8DE1A6-D3D5-41ED-BE20-D178CFD299F3}"/>
            </a:ext>
          </a:extLst>
        </xdr:cNvPr>
        <xdr:cNvSpPr txBox="1"/>
      </xdr:nvSpPr>
      <xdr:spPr>
        <a:xfrm>
          <a:off x="14742160" y="1762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71" name="フローチャート: 判断 670">
          <a:extLst>
            <a:ext uri="{FF2B5EF4-FFF2-40B4-BE49-F238E27FC236}">
              <a16:creationId xmlns:a16="http://schemas.microsoft.com/office/drawing/2014/main" id="{A8689291-A094-465D-BDD2-F6DE101A5F4E}"/>
            </a:ext>
          </a:extLst>
        </xdr:cNvPr>
        <xdr:cNvSpPr/>
      </xdr:nvSpPr>
      <xdr:spPr>
        <a:xfrm>
          <a:off x="14649450" y="1777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72" name="フローチャート: 判断 671">
          <a:extLst>
            <a:ext uri="{FF2B5EF4-FFF2-40B4-BE49-F238E27FC236}">
              <a16:creationId xmlns:a16="http://schemas.microsoft.com/office/drawing/2014/main" id="{5213C229-C675-48E0-A264-16978EB031EE}"/>
            </a:ext>
          </a:extLst>
        </xdr:cNvPr>
        <xdr:cNvSpPr/>
      </xdr:nvSpPr>
      <xdr:spPr>
        <a:xfrm>
          <a:off x="13887450" y="17782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73" name="フローチャート: 判断 672">
          <a:extLst>
            <a:ext uri="{FF2B5EF4-FFF2-40B4-BE49-F238E27FC236}">
              <a16:creationId xmlns:a16="http://schemas.microsoft.com/office/drawing/2014/main" id="{28CB5285-FCC4-4A04-92C1-F7C3D4B220E7}"/>
            </a:ext>
          </a:extLst>
        </xdr:cNvPr>
        <xdr:cNvSpPr/>
      </xdr:nvSpPr>
      <xdr:spPr>
        <a:xfrm>
          <a:off x="13089890" y="1783851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674" name="フローチャート: 判断 673">
          <a:extLst>
            <a:ext uri="{FF2B5EF4-FFF2-40B4-BE49-F238E27FC236}">
              <a16:creationId xmlns:a16="http://schemas.microsoft.com/office/drawing/2014/main" id="{C872512F-CE1A-403F-B1C2-721B8A7376B6}"/>
            </a:ext>
          </a:extLst>
        </xdr:cNvPr>
        <xdr:cNvSpPr/>
      </xdr:nvSpPr>
      <xdr:spPr>
        <a:xfrm>
          <a:off x="12303760" y="17823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675" name="フローチャート: 判断 674">
          <a:extLst>
            <a:ext uri="{FF2B5EF4-FFF2-40B4-BE49-F238E27FC236}">
              <a16:creationId xmlns:a16="http://schemas.microsoft.com/office/drawing/2014/main" id="{49133CC7-507E-464D-B975-69D71EDF3743}"/>
            </a:ext>
          </a:extLst>
        </xdr:cNvPr>
        <xdr:cNvSpPr/>
      </xdr:nvSpPr>
      <xdr:spPr>
        <a:xfrm>
          <a:off x="11487150" y="17751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CEF819F-7594-4C97-AF14-9CDB504B7B1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757BB13E-89DF-4EDB-BEAE-54F38B37024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54A1632-599F-41B6-9A25-14FD898B764C}"/>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5CF92C3-091B-4E98-AACF-428FEBE7187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EB86174-3E21-48DA-B4DB-CF3F2522279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81" name="楕円 680">
          <a:extLst>
            <a:ext uri="{FF2B5EF4-FFF2-40B4-BE49-F238E27FC236}">
              <a16:creationId xmlns:a16="http://schemas.microsoft.com/office/drawing/2014/main" id="{E411D595-D51D-4102-BC46-36DC0AFE0F1A}"/>
            </a:ext>
          </a:extLst>
        </xdr:cNvPr>
        <xdr:cNvSpPr/>
      </xdr:nvSpPr>
      <xdr:spPr>
        <a:xfrm>
          <a:off x="14649450" y="179617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113228</xdr:rowOff>
    </xdr:from>
    <xdr:ext cx="405111" cy="259045"/>
    <xdr:sp macro="" textlink="">
      <xdr:nvSpPr>
        <xdr:cNvPr id="682" name="【庁舎】&#10;有形固定資産減価償却率該当値テキスト">
          <a:extLst>
            <a:ext uri="{FF2B5EF4-FFF2-40B4-BE49-F238E27FC236}">
              <a16:creationId xmlns:a16="http://schemas.microsoft.com/office/drawing/2014/main" id="{0CBFBEC6-0E69-4F14-A979-209399344D7D}"/>
            </a:ext>
          </a:extLst>
        </xdr:cNvPr>
        <xdr:cNvSpPr txBox="1"/>
      </xdr:nvSpPr>
      <xdr:spPr>
        <a:xfrm>
          <a:off x="14742160"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95613</xdr:rowOff>
    </xdr:from>
    <xdr:to>
      <xdr:col>81</xdr:col>
      <xdr:colOff>101600</xdr:colOff>
      <xdr:row>105</xdr:row>
      <xdr:rowOff>25763</xdr:rowOff>
    </xdr:to>
    <xdr:sp macro="" textlink="">
      <xdr:nvSpPr>
        <xdr:cNvPr id="683" name="楕円 682">
          <a:extLst>
            <a:ext uri="{FF2B5EF4-FFF2-40B4-BE49-F238E27FC236}">
              <a16:creationId xmlns:a16="http://schemas.microsoft.com/office/drawing/2014/main" id="{855568E1-91E6-466F-BD00-D8DE7DD82123}"/>
            </a:ext>
          </a:extLst>
        </xdr:cNvPr>
        <xdr:cNvSpPr/>
      </xdr:nvSpPr>
      <xdr:spPr>
        <a:xfrm>
          <a:off x="13887450" y="179226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146413</xdr:rowOff>
    </xdr:from>
    <xdr:to>
      <xdr:col>85</xdr:col>
      <xdr:colOff>127000</xdr:colOff>
      <xdr:row>105</xdr:row>
      <xdr:rowOff>14151</xdr:rowOff>
    </xdr:to>
    <xdr:cxnSp macro="">
      <xdr:nvCxnSpPr>
        <xdr:cNvPr id="684" name="直線コネクタ 683">
          <a:extLst>
            <a:ext uri="{FF2B5EF4-FFF2-40B4-BE49-F238E27FC236}">
              <a16:creationId xmlns:a16="http://schemas.microsoft.com/office/drawing/2014/main" id="{409F0C5C-5075-41B0-8D39-820E39A6B810}"/>
            </a:ext>
          </a:extLst>
        </xdr:cNvPr>
        <xdr:cNvCxnSpPr/>
      </xdr:nvCxnSpPr>
      <xdr:spPr>
        <a:xfrm>
          <a:off x="13942060" y="17975308"/>
          <a:ext cx="762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685" name="楕円 684">
          <a:extLst>
            <a:ext uri="{FF2B5EF4-FFF2-40B4-BE49-F238E27FC236}">
              <a16:creationId xmlns:a16="http://schemas.microsoft.com/office/drawing/2014/main" id="{A571D5E8-C7D5-4518-9209-C7D8F40D6B4D}"/>
            </a:ext>
          </a:extLst>
        </xdr:cNvPr>
        <xdr:cNvSpPr/>
      </xdr:nvSpPr>
      <xdr:spPr>
        <a:xfrm>
          <a:off x="13089890" y="1788450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100693</xdr:rowOff>
    </xdr:from>
    <xdr:to>
      <xdr:col>81</xdr:col>
      <xdr:colOff>50800</xdr:colOff>
      <xdr:row>104</xdr:row>
      <xdr:rowOff>146413</xdr:rowOff>
    </xdr:to>
    <xdr:cxnSp macro="">
      <xdr:nvCxnSpPr>
        <xdr:cNvPr id="686" name="直線コネクタ 685">
          <a:extLst>
            <a:ext uri="{FF2B5EF4-FFF2-40B4-BE49-F238E27FC236}">
              <a16:creationId xmlns:a16="http://schemas.microsoft.com/office/drawing/2014/main" id="{13EFB4CE-BF87-46A5-979C-4191B9B91A65}"/>
            </a:ext>
          </a:extLst>
        </xdr:cNvPr>
        <xdr:cNvCxnSpPr/>
      </xdr:nvCxnSpPr>
      <xdr:spPr>
        <a:xfrm>
          <a:off x="13144500" y="17927683"/>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687" name="楕円 686">
          <a:extLst>
            <a:ext uri="{FF2B5EF4-FFF2-40B4-BE49-F238E27FC236}">
              <a16:creationId xmlns:a16="http://schemas.microsoft.com/office/drawing/2014/main" id="{F7D4944E-7C20-4D38-9471-2967561EFE36}"/>
            </a:ext>
          </a:extLst>
        </xdr:cNvPr>
        <xdr:cNvSpPr/>
      </xdr:nvSpPr>
      <xdr:spPr>
        <a:xfrm>
          <a:off x="12303760" y="17848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100693</xdr:rowOff>
    </xdr:to>
    <xdr:cxnSp macro="">
      <xdr:nvCxnSpPr>
        <xdr:cNvPr id="688" name="直線コネクタ 687">
          <a:extLst>
            <a:ext uri="{FF2B5EF4-FFF2-40B4-BE49-F238E27FC236}">
              <a16:creationId xmlns:a16="http://schemas.microsoft.com/office/drawing/2014/main" id="{1628B835-0D11-460E-A067-BA26E8C92EC4}"/>
            </a:ext>
          </a:extLst>
        </xdr:cNvPr>
        <xdr:cNvCxnSpPr/>
      </xdr:nvCxnSpPr>
      <xdr:spPr>
        <a:xfrm>
          <a:off x="12346940" y="17893665"/>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156029</xdr:rowOff>
    </xdr:from>
    <xdr:to>
      <xdr:col>67</xdr:col>
      <xdr:colOff>101600</xdr:colOff>
      <xdr:row>104</xdr:row>
      <xdr:rowOff>86179</xdr:rowOff>
    </xdr:to>
    <xdr:sp macro="" textlink="">
      <xdr:nvSpPr>
        <xdr:cNvPr id="689" name="楕円 688">
          <a:extLst>
            <a:ext uri="{FF2B5EF4-FFF2-40B4-BE49-F238E27FC236}">
              <a16:creationId xmlns:a16="http://schemas.microsoft.com/office/drawing/2014/main" id="{2B875C18-174D-49F3-99ED-3DFA25281B05}"/>
            </a:ext>
          </a:extLst>
        </xdr:cNvPr>
        <xdr:cNvSpPr/>
      </xdr:nvSpPr>
      <xdr:spPr>
        <a:xfrm>
          <a:off x="11487150" y="178153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35379</xdr:rowOff>
    </xdr:from>
    <xdr:to>
      <xdr:col>71</xdr:col>
      <xdr:colOff>177800</xdr:colOff>
      <xdr:row>104</xdr:row>
      <xdr:rowOff>64770</xdr:rowOff>
    </xdr:to>
    <xdr:cxnSp macro="">
      <xdr:nvCxnSpPr>
        <xdr:cNvPr id="690" name="直線コネクタ 689">
          <a:extLst>
            <a:ext uri="{FF2B5EF4-FFF2-40B4-BE49-F238E27FC236}">
              <a16:creationId xmlns:a16="http://schemas.microsoft.com/office/drawing/2014/main" id="{C39532B6-93FD-4967-8915-B88C94840827}"/>
            </a:ext>
          </a:extLst>
        </xdr:cNvPr>
        <xdr:cNvCxnSpPr/>
      </xdr:nvCxnSpPr>
      <xdr:spPr>
        <a:xfrm>
          <a:off x="11541760" y="17866179"/>
          <a:ext cx="80518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691" name="n_1aveValue【庁舎】&#10;有形固定資産減価償却率">
          <a:extLst>
            <a:ext uri="{FF2B5EF4-FFF2-40B4-BE49-F238E27FC236}">
              <a16:creationId xmlns:a16="http://schemas.microsoft.com/office/drawing/2014/main" id="{1C3E9949-72B2-4C60-8F43-DAFC0AE1D01D}"/>
            </a:ext>
          </a:extLst>
        </xdr:cNvPr>
        <xdr:cNvSpPr txBox="1"/>
      </xdr:nvSpPr>
      <xdr:spPr>
        <a:xfrm>
          <a:off x="13738234" y="1755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692" name="n_2aveValue【庁舎】&#10;有形固定資産減価償却率">
          <a:extLst>
            <a:ext uri="{FF2B5EF4-FFF2-40B4-BE49-F238E27FC236}">
              <a16:creationId xmlns:a16="http://schemas.microsoft.com/office/drawing/2014/main" id="{FCE113BB-FFBC-4056-94DE-DD38F792D8C0}"/>
            </a:ext>
          </a:extLst>
        </xdr:cNvPr>
        <xdr:cNvSpPr txBox="1"/>
      </xdr:nvSpPr>
      <xdr:spPr>
        <a:xfrm>
          <a:off x="1295718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693" name="n_3aveValue【庁舎】&#10;有形固定資産減価償却率">
          <a:extLst>
            <a:ext uri="{FF2B5EF4-FFF2-40B4-BE49-F238E27FC236}">
              <a16:creationId xmlns:a16="http://schemas.microsoft.com/office/drawing/2014/main" id="{C41F71BC-D881-4180-AD1C-CF31EC93FE58}"/>
            </a:ext>
          </a:extLst>
        </xdr:cNvPr>
        <xdr:cNvSpPr txBox="1"/>
      </xdr:nvSpPr>
      <xdr:spPr>
        <a:xfrm>
          <a:off x="1217105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694" name="n_4aveValue【庁舎】&#10;有形固定資産減価償却率">
          <a:extLst>
            <a:ext uri="{FF2B5EF4-FFF2-40B4-BE49-F238E27FC236}">
              <a16:creationId xmlns:a16="http://schemas.microsoft.com/office/drawing/2014/main" id="{15BDDEA3-ABD1-425F-9CD4-0F4EA5533FFD}"/>
            </a:ext>
          </a:extLst>
        </xdr:cNvPr>
        <xdr:cNvSpPr txBox="1"/>
      </xdr:nvSpPr>
      <xdr:spPr>
        <a:xfrm>
          <a:off x="11354444" y="1753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16890</xdr:rowOff>
    </xdr:from>
    <xdr:ext cx="405111" cy="259045"/>
    <xdr:sp macro="" textlink="">
      <xdr:nvSpPr>
        <xdr:cNvPr id="695" name="n_1mainValue【庁舎】&#10;有形固定資産減価償却率">
          <a:extLst>
            <a:ext uri="{FF2B5EF4-FFF2-40B4-BE49-F238E27FC236}">
              <a16:creationId xmlns:a16="http://schemas.microsoft.com/office/drawing/2014/main" id="{2349708E-F4CF-4995-9178-11A178226C4E}"/>
            </a:ext>
          </a:extLst>
        </xdr:cNvPr>
        <xdr:cNvSpPr txBox="1"/>
      </xdr:nvSpPr>
      <xdr:spPr>
        <a:xfrm>
          <a:off x="13738234" y="1802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696" name="n_2mainValue【庁舎】&#10;有形固定資産減価償却率">
          <a:extLst>
            <a:ext uri="{FF2B5EF4-FFF2-40B4-BE49-F238E27FC236}">
              <a16:creationId xmlns:a16="http://schemas.microsoft.com/office/drawing/2014/main" id="{93E26E4F-784C-458B-9793-D6BFC05FC9FF}"/>
            </a:ext>
          </a:extLst>
        </xdr:cNvPr>
        <xdr:cNvSpPr txBox="1"/>
      </xdr:nvSpPr>
      <xdr:spPr>
        <a:xfrm>
          <a:off x="12957184" y="1797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697" name="n_3mainValue【庁舎】&#10;有形固定資産減価償却率">
          <a:extLst>
            <a:ext uri="{FF2B5EF4-FFF2-40B4-BE49-F238E27FC236}">
              <a16:creationId xmlns:a16="http://schemas.microsoft.com/office/drawing/2014/main" id="{28575155-31FB-4DA9-B9A8-FEB4735B7EC6}"/>
            </a:ext>
          </a:extLst>
        </xdr:cNvPr>
        <xdr:cNvSpPr txBox="1"/>
      </xdr:nvSpPr>
      <xdr:spPr>
        <a:xfrm>
          <a:off x="12171054" y="179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77306</xdr:rowOff>
    </xdr:from>
    <xdr:ext cx="405111" cy="259045"/>
    <xdr:sp macro="" textlink="">
      <xdr:nvSpPr>
        <xdr:cNvPr id="698" name="n_4mainValue【庁舎】&#10;有形固定資産減価償却率">
          <a:extLst>
            <a:ext uri="{FF2B5EF4-FFF2-40B4-BE49-F238E27FC236}">
              <a16:creationId xmlns:a16="http://schemas.microsoft.com/office/drawing/2014/main" id="{2FDCC5C0-825C-4327-B6CE-411C917E2C54}"/>
            </a:ext>
          </a:extLst>
        </xdr:cNvPr>
        <xdr:cNvSpPr txBox="1"/>
      </xdr:nvSpPr>
      <xdr:spPr>
        <a:xfrm>
          <a:off x="113544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BB75F409-5A0E-458A-A378-87EAA34FE14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E5421BC8-254E-497D-AD0B-1581C5E0E48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2B581D5-39AD-4091-A0A9-639D777AE86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4AB9AF68-57F1-4770-A4D1-D716ADF143F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D2AA8157-4E51-4E66-B533-0CBAD95E396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685A0F33-6633-4486-B3CD-C55392C6775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2DFB4104-B379-45FE-81F2-1E337ADF836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19444BCD-37FE-4821-B510-4F84341F9F8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3C84CBCF-EF60-4487-A47D-EE644A00762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FC178469-15F0-454E-B0B5-A24F11C3FA30}"/>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431CA1D1-C974-40CD-921D-2947CC688C8E}"/>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B85CC85F-28FC-462F-B997-780D2ACF82AC}"/>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8876DD8F-ECEE-408A-80D0-B64FE5E58E36}"/>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1FB51F2C-D2C0-4186-9B26-8E1B284A539A}"/>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4F128A8D-3200-4375-AD85-5D7C15005443}"/>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6F70A87D-6E1A-4C7A-8D9C-D33D9B05A7E6}"/>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87F67F3B-A51B-471C-9B07-2472ECD77F18}"/>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548F69E3-5AD3-4D36-863C-D77408B1EBB1}"/>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ABC489C0-0DC8-441F-9E12-163610DA768F}"/>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F8BEAC11-3E93-4AE5-AB0E-99139FB2A1EB}"/>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ACFD39E8-D979-4E58-B0CE-6423EB8C0DB7}"/>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C94AAFE7-82CE-44CD-8DF8-C5AE5CD1453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E36F60BF-5DD9-4A02-B0FE-9DF82A048E4F}"/>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722" name="直線コネクタ 721">
          <a:extLst>
            <a:ext uri="{FF2B5EF4-FFF2-40B4-BE49-F238E27FC236}">
              <a16:creationId xmlns:a16="http://schemas.microsoft.com/office/drawing/2014/main" id="{DD5E2263-3300-4721-BDAC-8733F6F9214B}"/>
            </a:ext>
          </a:extLst>
        </xdr:cNvPr>
        <xdr:cNvCxnSpPr/>
      </xdr:nvCxnSpPr>
      <xdr:spPr>
        <a:xfrm flipV="1">
          <a:off x="19947254" y="17373601"/>
          <a:ext cx="0" cy="106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723" name="【庁舎】&#10;一人当たり面積最小値テキスト">
          <a:extLst>
            <a:ext uri="{FF2B5EF4-FFF2-40B4-BE49-F238E27FC236}">
              <a16:creationId xmlns:a16="http://schemas.microsoft.com/office/drawing/2014/main" id="{F863087B-F3A0-43EB-93AC-287308F691A4}"/>
            </a:ext>
          </a:extLst>
        </xdr:cNvPr>
        <xdr:cNvSpPr txBox="1"/>
      </xdr:nvSpPr>
      <xdr:spPr>
        <a:xfrm>
          <a:off x="19985990"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724" name="直線コネクタ 723">
          <a:extLst>
            <a:ext uri="{FF2B5EF4-FFF2-40B4-BE49-F238E27FC236}">
              <a16:creationId xmlns:a16="http://schemas.microsoft.com/office/drawing/2014/main" id="{2874B7FB-E8DC-44B3-94E9-B935836586D0}"/>
            </a:ext>
          </a:extLst>
        </xdr:cNvPr>
        <xdr:cNvCxnSpPr/>
      </xdr:nvCxnSpPr>
      <xdr:spPr>
        <a:xfrm>
          <a:off x="19885660" y="18440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25" name="【庁舎】&#10;一人当たり面積最大値テキスト">
          <a:extLst>
            <a:ext uri="{FF2B5EF4-FFF2-40B4-BE49-F238E27FC236}">
              <a16:creationId xmlns:a16="http://schemas.microsoft.com/office/drawing/2014/main" id="{32CEBA9E-F547-477E-92A1-BAD7627C1C0B}"/>
            </a:ext>
          </a:extLst>
        </xdr:cNvPr>
        <xdr:cNvSpPr txBox="1"/>
      </xdr:nvSpPr>
      <xdr:spPr>
        <a:xfrm>
          <a:off x="19985990" y="171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26" name="直線コネクタ 725">
          <a:extLst>
            <a:ext uri="{FF2B5EF4-FFF2-40B4-BE49-F238E27FC236}">
              <a16:creationId xmlns:a16="http://schemas.microsoft.com/office/drawing/2014/main" id="{F8E04CEE-C98B-46B7-973F-4EB03194BDD3}"/>
            </a:ext>
          </a:extLst>
        </xdr:cNvPr>
        <xdr:cNvCxnSpPr/>
      </xdr:nvCxnSpPr>
      <xdr:spPr>
        <a:xfrm>
          <a:off x="19885660" y="1737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727" name="【庁舎】&#10;一人当たり面積平均値テキスト">
          <a:extLst>
            <a:ext uri="{FF2B5EF4-FFF2-40B4-BE49-F238E27FC236}">
              <a16:creationId xmlns:a16="http://schemas.microsoft.com/office/drawing/2014/main" id="{DC9D5917-471D-4CF1-8E6D-088DA270441C}"/>
            </a:ext>
          </a:extLst>
        </xdr:cNvPr>
        <xdr:cNvSpPr txBox="1"/>
      </xdr:nvSpPr>
      <xdr:spPr>
        <a:xfrm>
          <a:off x="19985990" y="1793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728" name="フローチャート: 判断 727">
          <a:extLst>
            <a:ext uri="{FF2B5EF4-FFF2-40B4-BE49-F238E27FC236}">
              <a16:creationId xmlns:a16="http://schemas.microsoft.com/office/drawing/2014/main" id="{FE6ACD90-77EF-46B6-BD09-4C5C84D1D2D0}"/>
            </a:ext>
          </a:extLst>
        </xdr:cNvPr>
        <xdr:cNvSpPr/>
      </xdr:nvSpPr>
      <xdr:spPr>
        <a:xfrm>
          <a:off x="19904710" y="18090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729" name="フローチャート: 判断 728">
          <a:extLst>
            <a:ext uri="{FF2B5EF4-FFF2-40B4-BE49-F238E27FC236}">
              <a16:creationId xmlns:a16="http://schemas.microsoft.com/office/drawing/2014/main" id="{594CAAC3-7967-4B93-A4CE-C5DEE567A576}"/>
            </a:ext>
          </a:extLst>
        </xdr:cNvPr>
        <xdr:cNvSpPr/>
      </xdr:nvSpPr>
      <xdr:spPr>
        <a:xfrm>
          <a:off x="19161760" y="180905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730" name="フローチャート: 判断 729">
          <a:extLst>
            <a:ext uri="{FF2B5EF4-FFF2-40B4-BE49-F238E27FC236}">
              <a16:creationId xmlns:a16="http://schemas.microsoft.com/office/drawing/2014/main" id="{4F49AD45-2D08-4862-831F-20139D630364}"/>
            </a:ext>
          </a:extLst>
        </xdr:cNvPr>
        <xdr:cNvSpPr/>
      </xdr:nvSpPr>
      <xdr:spPr>
        <a:xfrm>
          <a:off x="18345150" y="181286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31" name="フローチャート: 判断 730">
          <a:extLst>
            <a:ext uri="{FF2B5EF4-FFF2-40B4-BE49-F238E27FC236}">
              <a16:creationId xmlns:a16="http://schemas.microsoft.com/office/drawing/2014/main" id="{A1C30A9A-DDCB-46A3-884D-112A01155796}"/>
            </a:ext>
          </a:extLst>
        </xdr:cNvPr>
        <xdr:cNvSpPr/>
      </xdr:nvSpPr>
      <xdr:spPr>
        <a:xfrm>
          <a:off x="17547590" y="181057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732" name="フローチャート: 判断 731">
          <a:extLst>
            <a:ext uri="{FF2B5EF4-FFF2-40B4-BE49-F238E27FC236}">
              <a16:creationId xmlns:a16="http://schemas.microsoft.com/office/drawing/2014/main" id="{56EB19E8-E27B-4C2D-B7B0-CEC5C9BF5DF4}"/>
            </a:ext>
          </a:extLst>
        </xdr:cNvPr>
        <xdr:cNvSpPr/>
      </xdr:nvSpPr>
      <xdr:spPr>
        <a:xfrm>
          <a:off x="16761460" y="180962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112E96B1-B049-40AD-A0E9-71FB1900600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70684DA-816F-431D-A7A0-931EB36B83F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118074BF-1E8F-4A8A-BCEF-9FC9CC7A3CC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9025501-FBBF-4D6B-9E77-AB94CC00AC7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337D058-18DB-4854-B336-5B47EE6C8FB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38" name="楕円 737">
          <a:extLst>
            <a:ext uri="{FF2B5EF4-FFF2-40B4-BE49-F238E27FC236}">
              <a16:creationId xmlns:a16="http://schemas.microsoft.com/office/drawing/2014/main" id="{28D6E104-78C2-4C70-AFBB-E55445A6ADB6}"/>
            </a:ext>
          </a:extLst>
        </xdr:cNvPr>
        <xdr:cNvSpPr/>
      </xdr:nvSpPr>
      <xdr:spPr>
        <a:xfrm>
          <a:off x="19904710" y="182714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16527</xdr:rowOff>
    </xdr:from>
    <xdr:ext cx="469744" cy="259045"/>
    <xdr:sp macro="" textlink="">
      <xdr:nvSpPr>
        <xdr:cNvPr id="739" name="【庁舎】&#10;一人当たり面積該当値テキスト">
          <a:extLst>
            <a:ext uri="{FF2B5EF4-FFF2-40B4-BE49-F238E27FC236}">
              <a16:creationId xmlns:a16="http://schemas.microsoft.com/office/drawing/2014/main" id="{2371BF41-F729-459F-8547-5DA2085248C4}"/>
            </a:ext>
          </a:extLst>
        </xdr:cNvPr>
        <xdr:cNvSpPr txBox="1"/>
      </xdr:nvSpPr>
      <xdr:spPr>
        <a:xfrm>
          <a:off x="19985990" y="181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40" name="楕円 739">
          <a:extLst>
            <a:ext uri="{FF2B5EF4-FFF2-40B4-BE49-F238E27FC236}">
              <a16:creationId xmlns:a16="http://schemas.microsoft.com/office/drawing/2014/main" id="{89CFB0E1-7006-4254-ACDB-8B476BF96B88}"/>
            </a:ext>
          </a:extLst>
        </xdr:cNvPr>
        <xdr:cNvSpPr/>
      </xdr:nvSpPr>
      <xdr:spPr>
        <a:xfrm>
          <a:off x="19161760" y="1827720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156211</xdr:rowOff>
    </xdr:to>
    <xdr:cxnSp macro="">
      <xdr:nvCxnSpPr>
        <xdr:cNvPr id="741" name="直線コネクタ 740">
          <a:extLst>
            <a:ext uri="{FF2B5EF4-FFF2-40B4-BE49-F238E27FC236}">
              <a16:creationId xmlns:a16="http://schemas.microsoft.com/office/drawing/2014/main" id="{04529C64-0260-42DD-A38B-B9D200F0FBE2}"/>
            </a:ext>
          </a:extLst>
        </xdr:cNvPr>
        <xdr:cNvCxnSpPr/>
      </xdr:nvCxnSpPr>
      <xdr:spPr>
        <a:xfrm flipV="1">
          <a:off x="19204940" y="18326100"/>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42" name="楕円 741">
          <a:extLst>
            <a:ext uri="{FF2B5EF4-FFF2-40B4-BE49-F238E27FC236}">
              <a16:creationId xmlns:a16="http://schemas.microsoft.com/office/drawing/2014/main" id="{67AA3B86-7208-4DB4-9C94-618E0891E149}"/>
            </a:ext>
          </a:extLst>
        </xdr:cNvPr>
        <xdr:cNvSpPr/>
      </xdr:nvSpPr>
      <xdr:spPr>
        <a:xfrm>
          <a:off x="18345150" y="182772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156211</xdr:rowOff>
    </xdr:to>
    <xdr:cxnSp macro="">
      <xdr:nvCxnSpPr>
        <xdr:cNvPr id="743" name="直線コネクタ 742">
          <a:extLst>
            <a:ext uri="{FF2B5EF4-FFF2-40B4-BE49-F238E27FC236}">
              <a16:creationId xmlns:a16="http://schemas.microsoft.com/office/drawing/2014/main" id="{387BA076-8924-4F0E-B2D9-216989BB2C22}"/>
            </a:ext>
          </a:extLst>
        </xdr:cNvPr>
        <xdr:cNvCxnSpPr/>
      </xdr:nvCxnSpPr>
      <xdr:spPr>
        <a:xfrm>
          <a:off x="18399760" y="1833181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744" name="楕円 743">
          <a:extLst>
            <a:ext uri="{FF2B5EF4-FFF2-40B4-BE49-F238E27FC236}">
              <a16:creationId xmlns:a16="http://schemas.microsoft.com/office/drawing/2014/main" id="{121D82D7-89A4-4308-B9A9-06E995C4939F}"/>
            </a:ext>
          </a:extLst>
        </xdr:cNvPr>
        <xdr:cNvSpPr/>
      </xdr:nvSpPr>
      <xdr:spPr>
        <a:xfrm>
          <a:off x="17547590" y="182772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156211</xdr:rowOff>
    </xdr:to>
    <xdr:cxnSp macro="">
      <xdr:nvCxnSpPr>
        <xdr:cNvPr id="745" name="直線コネクタ 744">
          <a:extLst>
            <a:ext uri="{FF2B5EF4-FFF2-40B4-BE49-F238E27FC236}">
              <a16:creationId xmlns:a16="http://schemas.microsoft.com/office/drawing/2014/main" id="{BAFB77E2-9895-4A1B-A705-5943344DA182}"/>
            </a:ext>
          </a:extLst>
        </xdr:cNvPr>
        <xdr:cNvCxnSpPr/>
      </xdr:nvCxnSpPr>
      <xdr:spPr>
        <a:xfrm>
          <a:off x="17602200" y="1833181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46" name="楕円 745">
          <a:extLst>
            <a:ext uri="{FF2B5EF4-FFF2-40B4-BE49-F238E27FC236}">
              <a16:creationId xmlns:a16="http://schemas.microsoft.com/office/drawing/2014/main" id="{5740D8F4-B4BE-4581-80AB-74E26549F63B}"/>
            </a:ext>
          </a:extLst>
        </xdr:cNvPr>
        <xdr:cNvSpPr/>
      </xdr:nvSpPr>
      <xdr:spPr>
        <a:xfrm>
          <a:off x="16761460" y="182810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156211</xdr:rowOff>
    </xdr:from>
    <xdr:to>
      <xdr:col>102</xdr:col>
      <xdr:colOff>114300</xdr:colOff>
      <xdr:row>106</xdr:row>
      <xdr:rowOff>160020</xdr:rowOff>
    </xdr:to>
    <xdr:cxnSp macro="">
      <xdr:nvCxnSpPr>
        <xdr:cNvPr id="747" name="直線コネクタ 746">
          <a:extLst>
            <a:ext uri="{FF2B5EF4-FFF2-40B4-BE49-F238E27FC236}">
              <a16:creationId xmlns:a16="http://schemas.microsoft.com/office/drawing/2014/main" id="{DD5EE674-5E52-4DF0-8625-DB72EF9FA9B3}"/>
            </a:ext>
          </a:extLst>
        </xdr:cNvPr>
        <xdr:cNvCxnSpPr/>
      </xdr:nvCxnSpPr>
      <xdr:spPr>
        <a:xfrm flipV="1">
          <a:off x="16804640" y="18331816"/>
          <a:ext cx="7975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748" name="n_1aveValue【庁舎】&#10;一人当たり面積">
          <a:extLst>
            <a:ext uri="{FF2B5EF4-FFF2-40B4-BE49-F238E27FC236}">
              <a16:creationId xmlns:a16="http://schemas.microsoft.com/office/drawing/2014/main" id="{777D4A88-9B83-4AB7-B633-B3E9B5FBC49B}"/>
            </a:ext>
          </a:extLst>
        </xdr:cNvPr>
        <xdr:cNvSpPr txBox="1"/>
      </xdr:nvSpPr>
      <xdr:spPr>
        <a:xfrm>
          <a:off x="18982132" y="178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749" name="n_2aveValue【庁舎】&#10;一人当たり面積">
          <a:extLst>
            <a:ext uri="{FF2B5EF4-FFF2-40B4-BE49-F238E27FC236}">
              <a16:creationId xmlns:a16="http://schemas.microsoft.com/office/drawing/2014/main" id="{854EBB1C-464C-4519-9851-7A1900B7A2C2}"/>
            </a:ext>
          </a:extLst>
        </xdr:cNvPr>
        <xdr:cNvSpPr txBox="1"/>
      </xdr:nvSpPr>
      <xdr:spPr>
        <a:xfrm>
          <a:off x="18182032" y="179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50" name="n_3aveValue【庁舎】&#10;一人当たり面積">
          <a:extLst>
            <a:ext uri="{FF2B5EF4-FFF2-40B4-BE49-F238E27FC236}">
              <a16:creationId xmlns:a16="http://schemas.microsoft.com/office/drawing/2014/main" id="{F0DF34E4-58ED-4238-8C79-67FDF60A19CD}"/>
            </a:ext>
          </a:extLst>
        </xdr:cNvPr>
        <xdr:cNvSpPr txBox="1"/>
      </xdr:nvSpPr>
      <xdr:spPr>
        <a:xfrm>
          <a:off x="17384472" y="178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751" name="n_4aveValue【庁舎】&#10;一人当たり面積">
          <a:extLst>
            <a:ext uri="{FF2B5EF4-FFF2-40B4-BE49-F238E27FC236}">
              <a16:creationId xmlns:a16="http://schemas.microsoft.com/office/drawing/2014/main" id="{D20989F9-888C-41A7-9B06-E4D547636E14}"/>
            </a:ext>
          </a:extLst>
        </xdr:cNvPr>
        <xdr:cNvSpPr txBox="1"/>
      </xdr:nvSpPr>
      <xdr:spPr>
        <a:xfrm>
          <a:off x="1658881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752" name="n_1mainValue【庁舎】&#10;一人当たり面積">
          <a:extLst>
            <a:ext uri="{FF2B5EF4-FFF2-40B4-BE49-F238E27FC236}">
              <a16:creationId xmlns:a16="http://schemas.microsoft.com/office/drawing/2014/main" id="{2F5BB1C7-F3B7-4186-8C69-573937EE1A02}"/>
            </a:ext>
          </a:extLst>
        </xdr:cNvPr>
        <xdr:cNvSpPr txBox="1"/>
      </xdr:nvSpPr>
      <xdr:spPr>
        <a:xfrm>
          <a:off x="18982132" y="183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753" name="n_2mainValue【庁舎】&#10;一人当たり面積">
          <a:extLst>
            <a:ext uri="{FF2B5EF4-FFF2-40B4-BE49-F238E27FC236}">
              <a16:creationId xmlns:a16="http://schemas.microsoft.com/office/drawing/2014/main" id="{44FBD58F-61C6-4DF3-BF81-FDAEF4E166F0}"/>
            </a:ext>
          </a:extLst>
        </xdr:cNvPr>
        <xdr:cNvSpPr txBox="1"/>
      </xdr:nvSpPr>
      <xdr:spPr>
        <a:xfrm>
          <a:off x="18182032" y="183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26688</xdr:rowOff>
    </xdr:from>
    <xdr:ext cx="469744" cy="259045"/>
    <xdr:sp macro="" textlink="">
      <xdr:nvSpPr>
        <xdr:cNvPr id="754" name="n_3mainValue【庁舎】&#10;一人当たり面積">
          <a:extLst>
            <a:ext uri="{FF2B5EF4-FFF2-40B4-BE49-F238E27FC236}">
              <a16:creationId xmlns:a16="http://schemas.microsoft.com/office/drawing/2014/main" id="{4C43F312-B385-4130-B84C-BC97CCB77A1E}"/>
            </a:ext>
          </a:extLst>
        </xdr:cNvPr>
        <xdr:cNvSpPr txBox="1"/>
      </xdr:nvSpPr>
      <xdr:spPr>
        <a:xfrm>
          <a:off x="17384472" y="183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755" name="n_4mainValue【庁舎】&#10;一人当たり面積">
          <a:extLst>
            <a:ext uri="{FF2B5EF4-FFF2-40B4-BE49-F238E27FC236}">
              <a16:creationId xmlns:a16="http://schemas.microsoft.com/office/drawing/2014/main" id="{C7A94392-B4BC-4FB1-A977-85A02EE98582}"/>
            </a:ext>
          </a:extLst>
        </xdr:cNvPr>
        <xdr:cNvSpPr txBox="1"/>
      </xdr:nvSpPr>
      <xdr:spPr>
        <a:xfrm>
          <a:off x="16588817" y="183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64673F6F-7DBE-4E4A-88AF-726821B6AFA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85E8593B-4B46-4F81-BF44-70D7D14EE55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BCDADC3D-84FF-4E89-8B9E-7AEB83C2362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体育館・プール、市民会館、庁舎は類似団体内平均値を上回って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消防施設は類似団体内平均値を下回っ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施設類型「体育館・プール」は類似団体内平均値を大きく上回っており、これは小中学校にあるほとんどのプールが利用開始後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長期修繕計画に基づき適切に修繕を行っており使用する上で問題は発生していな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が、今後は各施設の維持管理に留意しつつ、施設の在り方について検討していく必要がある。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172,232
168,521
103.69
59,013,603
55,702,326
2,972,847
32,537,478
31,614,573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生産年齢人口の減により市税収入が減、基準財政収入額が減少した一方で基準財政需要額は増加したため、財政力指数は類似団体内平均値を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ポイント下回る状況となった。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今後も財政状況の逼迫が懸念されることから、収納率の向上など、財源確保の取組を進めるとともに、事務事業の効率化による経常的経費の抑制を図り、持続可能な財政構造の確立に努めていく。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113595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34872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財政の弾力性を示す経常収支比率は、前年度の</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分子である経常経費充当一般財源が前年度から微増であった一方、分母となる経常一般財源は、基準財政需要額の新規費目創設等による普通交付税の増などにより増額となっている。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特に臨時財政対策債償還基金費分は分母に含めたところ、これを基金に積立てる経費は臨時的経費として分子に含めていないことから、見た目上大きく経常収支比率が改善している。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65</xdr:row>
      <xdr:rowOff>36830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26090"/>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125306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8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125306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247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66</xdr:row>
      <xdr:rowOff>146896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2477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160883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96096</xdr:rowOff>
    </xdr:from>
    <xdr:to>
      <xdr:col>7</xdr:col>
      <xdr:colOff>31750</xdr:colOff>
      <xdr:row>67</xdr:row>
      <xdr:rowOff>26246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11023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１人あたりの人件費・物件費等決算額は前年度より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人件費については会計年度任用職員数及び時間単価の増により増加、物件費は新型コロナウイルスワクチン接種対策事業における委託費が増となっているほか、人口減少もあり、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人当たりの決算額が増加している。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物価高騰等の影響から、特に物件費は今後も上昇することが見込まれるが、引続き適正な定員管理と経常的な事務経費の抑制に努め、経費の縮減を図っていく。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71952</xdr:rowOff>
    </xdr:from>
    <xdr:to>
      <xdr:col>23</xdr:col>
      <xdr:colOff>133350</xdr:colOff>
      <xdr:row>81</xdr:row>
      <xdr:rowOff>119152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59402"/>
          <a:ext cx="838200" cy="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10863</xdr:rowOff>
    </xdr:from>
    <xdr:to>
      <xdr:col>19</xdr:col>
      <xdr:colOff>133350</xdr:colOff>
      <xdr:row>81</xdr:row>
      <xdr:rowOff>71952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98313"/>
          <a:ext cx="889000" cy="6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115540</xdr:rowOff>
    </xdr:from>
    <xdr:to>
      <xdr:col>15</xdr:col>
      <xdr:colOff>82550</xdr:colOff>
      <xdr:row>81</xdr:row>
      <xdr:rowOff>10863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31540"/>
          <a:ext cx="8890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102254</xdr:rowOff>
    </xdr:from>
    <xdr:to>
      <xdr:col>11</xdr:col>
      <xdr:colOff>31750</xdr:colOff>
      <xdr:row>80</xdr:row>
      <xdr:rowOff>115540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18254"/>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68352</xdr:rowOff>
    </xdr:from>
    <xdr:to>
      <xdr:col>23</xdr:col>
      <xdr:colOff>184150</xdr:colOff>
      <xdr:row>81</xdr:row>
      <xdr:rowOff>169952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84879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0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21152</xdr:rowOff>
    </xdr:from>
    <xdr:to>
      <xdr:col>19</xdr:col>
      <xdr:colOff>184150</xdr:colOff>
      <xdr:row>81</xdr:row>
      <xdr:rowOff>122752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132929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77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131513</xdr:rowOff>
    </xdr:from>
    <xdr:to>
      <xdr:col>15</xdr:col>
      <xdr:colOff>133350</xdr:colOff>
      <xdr:row>81</xdr:row>
      <xdr:rowOff>61663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71840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1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64740</xdr:rowOff>
    </xdr:from>
    <xdr:to>
      <xdr:col>11</xdr:col>
      <xdr:colOff>82550</xdr:colOff>
      <xdr:row>80</xdr:row>
      <xdr:rowOff>166340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51454</xdr:rowOff>
    </xdr:from>
    <xdr:to>
      <xdr:col>7</xdr:col>
      <xdr:colOff>31750</xdr:colOff>
      <xdr:row>80</xdr:row>
      <xdr:rowOff>153054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163231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ラスパイレス指数は国より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なっている理由としては、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人事評価に基づいた適正な昇格運用を実施していることが大きいものと思料する。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職員給与については、これまでどおり、千葉県人事委員会勧告を尊重して給与水準の適正化に努めていく。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83</xdr:row>
      <xdr:rowOff>113241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435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43591"/>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70909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463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人下回っており、前年度比でもほぼ横ばいである。これは、平成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年度から実施してきた第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次及び第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次定員適正化計画に基づき職員数の削減を図ったこともあるが、消防業務等を一部事務組合で実施していることが大きく影響している。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年度より実施する第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次定員適正化計画により職員数を維持していくとともに、行財政改革による業務の効率化なども見据え、引き続き職員数の適正化に努めていく。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94343</xdr:rowOff>
    </xdr:from>
    <xdr:to>
      <xdr:col>81</xdr:col>
      <xdr:colOff>44450</xdr:colOff>
      <xdr:row>60</xdr:row>
      <xdr:rowOff>108131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13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94343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77107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6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77107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376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43543</xdr:rowOff>
    </xdr:from>
    <xdr:to>
      <xdr:col>77</xdr:col>
      <xdr:colOff>95250</xdr:colOff>
      <xdr:row>60</xdr:row>
      <xdr:rowOff>145143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155320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実質公債費比率は前年度から変化なしであるが、単年度比較では、令和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％と低下している。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年度決算については普通交付税額及び臨時財政対策債発行可能額が引き上げられたことにより、標準財政規模が大きくなったためである。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今後も計画的な地方債の借入や借入れにあたっては交付税措置のある事業を選択するなど、将来負担を軽減させるための、中長期的な視点に立った財政運営に努めていく。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113695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28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136676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287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38</xdr:row>
      <xdr:rowOff>171148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68641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8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120348</xdr:rowOff>
    </xdr:from>
    <xdr:to>
      <xdr:col>68</xdr:col>
      <xdr:colOff>203200</xdr:colOff>
      <xdr:row>39</xdr:row>
      <xdr:rowOff>50498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60675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将来負担額、充当可能財源等ともに前年度より増加しているものの、充当可能財源等が将来負担額を上回っているため、将来負担比率は前年度に引続きマイナスとなっている。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今後も地方債の発行や債務負担行為の設定については、将来負担の見込額が健全な範囲となるように努めていく。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172,232
168,521
103.69
59,013,603
55,702,326
2,972,847
32,537,478
31,614,573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人件費は前年度より増加したが、分母となる経常一般財源が普通交付税の増などにより大幅増加したため、人件費に係る経常収支比率は前年度より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引き続き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適正な人員管理と事務事業の効率化に取り組み、人件費の抑制に努めていく。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04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物件費は令和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％に対し、令和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物件費は前年度より増加したが、分母となる経常一般財源が普通交付税の増などにより大幅増加したためである。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今後は、物価高騰等の影響により経常的経費の増加が見込まれるため、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事務事業自体の見直し等、更なる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適正な予算措置及び執行に努めていく必要がある。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134620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78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100330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7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100330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23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23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扶助費は子ども医療費助成事業の増等の影響により前年度より増加したが、分母となる経常一般財源が普通交付税の増などにより大幅増加したため、扶助費に係る経常収支比率は前年度より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類似団体に比べ経常収支比率は低いことから、引き続き現下の政策課題に適切に対応し、適正な扶助費の支給に努めていく。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09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高齢化の進展により、介護保険特別会計、後期高齢者医療特別会計への繰出金が増加し、高い水準で推移しており、今後も増加傾向が続くものと見込まれる。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149860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360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60</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43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12717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60</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104140</xdr:rowOff>
    </xdr:from>
    <xdr:to>
      <xdr:col>69</xdr:col>
      <xdr:colOff>92075</xdr:colOff>
      <xdr:row>60</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39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58437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22860</xdr:rowOff>
    </xdr:from>
    <xdr:to>
      <xdr:col>82</xdr:col>
      <xdr:colOff>158750</xdr:colOff>
      <xdr:row>60</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166387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ポイント上回っているが、これは、消防や清掃などの事業を一部事務組合で実施しており、人件費、物件費、公債費などが補助費等（負担金）として算定されるためである。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一部事務組合に対し、負担金については、事務改善などにより削減するよう引き続き要請していく。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159657</xdr:rowOff>
    </xdr:from>
    <xdr:to>
      <xdr:col>82</xdr:col>
      <xdr:colOff>107950</xdr:colOff>
      <xdr:row>39</xdr:row>
      <xdr:rowOff>107950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674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39</xdr:row>
      <xdr:rowOff>140607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79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148772</xdr:rowOff>
    </xdr:from>
    <xdr:to>
      <xdr:col>73</xdr:col>
      <xdr:colOff>180975</xdr:colOff>
      <xdr:row>39</xdr:row>
      <xdr:rowOff>140607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63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148772</xdr:rowOff>
    </xdr:from>
    <xdr:to>
      <xdr:col>69</xdr:col>
      <xdr:colOff>92075</xdr:colOff>
      <xdr:row>39</xdr:row>
      <xdr:rowOff>31750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63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108857</xdr:rowOff>
    </xdr:from>
    <xdr:to>
      <xdr:col>82</xdr:col>
      <xdr:colOff>158750</xdr:colOff>
      <xdr:row>39</xdr:row>
      <xdr:rowOff>39007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80934</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57150</xdr:rowOff>
    </xdr:from>
    <xdr:to>
      <xdr:col>78</xdr:col>
      <xdr:colOff>120650</xdr:colOff>
      <xdr:row>39</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143527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89807</xdr:rowOff>
    </xdr:from>
    <xdr:to>
      <xdr:col>74</xdr:col>
      <xdr:colOff>31750</xdr:colOff>
      <xdr:row>40</xdr:row>
      <xdr:rowOff>19957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4734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97972</xdr:rowOff>
    </xdr:from>
    <xdr:to>
      <xdr:col>69</xdr:col>
      <xdr:colOff>142875</xdr:colOff>
      <xdr:row>39</xdr:row>
      <xdr:rowOff>28122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公債費は前年度と比較しほぼ横ばいであったが、分母となる経常一般財源が普通交付税の増などにより大幅増加したため、公債費に係る経常収支比率は前年度より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144962</xdr:rowOff>
    </xdr:from>
    <xdr:to>
      <xdr:col>24</xdr:col>
      <xdr:colOff>25400</xdr:colOff>
      <xdr:row>76</xdr:row>
      <xdr:rowOff>25763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0037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25763</xdr:rowOff>
    </xdr:from>
    <xdr:to>
      <xdr:col>19</xdr:col>
      <xdr:colOff>187325</xdr:colOff>
      <xdr:row>76</xdr:row>
      <xdr:rowOff>25763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055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45357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055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117202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0755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110689</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9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146413</xdr:rowOff>
    </xdr:from>
    <xdr:to>
      <xdr:col>20</xdr:col>
      <xdr:colOff>38100</xdr:colOff>
      <xdr:row>76</xdr:row>
      <xdr:rowOff>76563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86740</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86740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66402</xdr:rowOff>
    </xdr:from>
    <xdr:to>
      <xdr:col>6</xdr:col>
      <xdr:colOff>171450</xdr:colOff>
      <xdr:row>76</xdr:row>
      <xdr:rowOff>168002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6730</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本市の場合、補助費等が類似団体に比べ高い傾向にあるため、本市における事務事業の抜本的な見直しだけでなく、一部事務組合に対して事務事業の効率化に努めるよう引き続き要請していく必要がある。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41275</xdr:rowOff>
    </xdr:from>
    <xdr:to>
      <xdr:col>82</xdr:col>
      <xdr:colOff>107950</xdr:colOff>
      <xdr:row>79</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42925"/>
          <a:ext cx="838200" cy="34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109855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915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161289</xdr:rowOff>
    </xdr:from>
    <xdr:to>
      <xdr:col>73</xdr:col>
      <xdr:colOff>180975</xdr:colOff>
      <xdr:row>79</xdr:row>
      <xdr:rowOff>109855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34389"/>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161289</xdr:rowOff>
    </xdr:from>
    <xdr:to>
      <xdr:col>69</xdr:col>
      <xdr:colOff>92075</xdr:colOff>
      <xdr:row>79</xdr:row>
      <xdr:rowOff>167005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34389"/>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161925</xdr:rowOff>
    </xdr:from>
    <xdr:to>
      <xdr:col>82</xdr:col>
      <xdr:colOff>158750</xdr:colOff>
      <xdr:row>77</xdr:row>
      <xdr:rowOff>92075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134002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59055</xdr:rowOff>
    </xdr:from>
    <xdr:to>
      <xdr:col>74</xdr:col>
      <xdr:colOff>31750</xdr:colOff>
      <xdr:row>79</xdr:row>
      <xdr:rowOff>160655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145432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8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25416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116205</xdr:rowOff>
    </xdr:from>
    <xdr:to>
      <xdr:col>65</xdr:col>
      <xdr:colOff>53975</xdr:colOff>
      <xdr:row>80</xdr:row>
      <xdr:rowOff>46355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31132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89129</xdr:rowOff>
    </xdr:from>
    <xdr:to>
      <xdr:col>29</xdr:col>
      <xdr:colOff>127000</xdr:colOff>
      <xdr:row>16</xdr:row>
      <xdr:rowOff>127762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9954"/>
          <a:ext cx="6477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10253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2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127762</xdr:rowOff>
    </xdr:from>
    <xdr:to>
      <xdr:col>26</xdr:col>
      <xdr:colOff>50800</xdr:colOff>
      <xdr:row>16</xdr:row>
      <xdr:rowOff>131458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18587"/>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134192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131458</xdr:rowOff>
    </xdr:from>
    <xdr:to>
      <xdr:col>22</xdr:col>
      <xdr:colOff>114300</xdr:colOff>
      <xdr:row>17</xdr:row>
      <xdr:rowOff>19482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2283"/>
          <a:ext cx="698500" cy="5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19482</xdr:rowOff>
    </xdr:from>
    <xdr:to>
      <xdr:col>18</xdr:col>
      <xdr:colOff>177800</xdr:colOff>
      <xdr:row>17</xdr:row>
      <xdr:rowOff>37541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1757"/>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38329</xdr:rowOff>
    </xdr:from>
    <xdr:to>
      <xdr:col>29</xdr:col>
      <xdr:colOff>177800</xdr:colOff>
      <xdr:row>16</xdr:row>
      <xdr:rowOff>139929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54856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76962</xdr:rowOff>
    </xdr:from>
    <xdr:to>
      <xdr:col>26</xdr:col>
      <xdr:colOff>101600</xdr:colOff>
      <xdr:row>17</xdr:row>
      <xdr:rowOff>7112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17289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80658</xdr:rowOff>
    </xdr:from>
    <xdr:to>
      <xdr:col>22</xdr:col>
      <xdr:colOff>165100</xdr:colOff>
      <xdr:row>17</xdr:row>
      <xdr:rowOff>10808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20985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140132</xdr:rowOff>
    </xdr:from>
    <xdr:to>
      <xdr:col>19</xdr:col>
      <xdr:colOff>38100</xdr:colOff>
      <xdr:row>17</xdr:row>
      <xdr:rowOff>70282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80459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9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158191</xdr:rowOff>
    </xdr:from>
    <xdr:to>
      <xdr:col>15</xdr:col>
      <xdr:colOff>101600</xdr:colOff>
      <xdr:row>17</xdr:row>
      <xdr:rowOff>88341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4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98518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1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117666</xdr:rowOff>
    </xdr:from>
    <xdr:to>
      <xdr:col>29</xdr:col>
      <xdr:colOff>127000</xdr:colOff>
      <xdr:row>36</xdr:row>
      <xdr:rowOff>136182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70916"/>
          <a:ext cx="6477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117666</xdr:rowOff>
    </xdr:from>
    <xdr:to>
      <xdr:col>26</xdr:col>
      <xdr:colOff>50800</xdr:colOff>
      <xdr:row>36</xdr:row>
      <xdr:rowOff>135115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70916"/>
          <a:ext cx="698500" cy="1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135115</xdr:rowOff>
    </xdr:from>
    <xdr:to>
      <xdr:col>22</xdr:col>
      <xdr:colOff>114300</xdr:colOff>
      <xdr:row>36</xdr:row>
      <xdr:rowOff>153136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88365"/>
          <a:ext cx="6985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96482</xdr:rowOff>
    </xdr:from>
    <xdr:to>
      <xdr:col>18</xdr:col>
      <xdr:colOff>177800</xdr:colOff>
      <xdr:row>36</xdr:row>
      <xdr:rowOff>153136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49732"/>
          <a:ext cx="6985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85382</xdr:rowOff>
    </xdr:from>
    <xdr:to>
      <xdr:col>29</xdr:col>
      <xdr:colOff>177800</xdr:colOff>
      <xdr:row>37</xdr:row>
      <xdr:rowOff>15532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3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57459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66866</xdr:rowOff>
    </xdr:from>
    <xdr:to>
      <xdr:col>26</xdr:col>
      <xdr:colOff>101600</xdr:colOff>
      <xdr:row>36</xdr:row>
      <xdr:rowOff>168466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153243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84315</xdr:rowOff>
    </xdr:from>
    <xdr:to>
      <xdr:col>22</xdr:col>
      <xdr:colOff>165100</xdr:colOff>
      <xdr:row>37</xdr:row>
      <xdr:rowOff>14465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170692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102336</xdr:rowOff>
    </xdr:from>
    <xdr:to>
      <xdr:col>19</xdr:col>
      <xdr:colOff>38100</xdr:colOff>
      <xdr:row>37</xdr:row>
      <xdr:rowOff>32486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4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45682</xdr:rowOff>
    </xdr:from>
    <xdr:to>
      <xdr:col>15</xdr:col>
      <xdr:colOff>101600</xdr:colOff>
      <xdr:row>36</xdr:row>
      <xdr:rowOff>147282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9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132059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172,232
168,521
103.69
59,013,603
55,702,326
2,972,847
32,537,478
31,614,573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8516</xdr:rowOff>
    </xdr:from>
    <xdr:to>
      <xdr:col>24</xdr:col>
      <xdr:colOff>63500</xdr:colOff>
      <xdr:row>37</xdr:row>
      <xdr:rowOff>56065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52166"/>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56065</xdr:rowOff>
    </xdr:from>
    <xdr:to>
      <xdr:col>19</xdr:col>
      <xdr:colOff>177800</xdr:colOff>
      <xdr:row>38</xdr:row>
      <xdr:rowOff>33891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99715"/>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157857</xdr:rowOff>
    </xdr:from>
    <xdr:to>
      <xdr:col>15</xdr:col>
      <xdr:colOff>50800</xdr:colOff>
      <xdr:row>38</xdr:row>
      <xdr:rowOff>33891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01507"/>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157857</xdr:rowOff>
    </xdr:from>
    <xdr:to>
      <xdr:col>10</xdr:col>
      <xdr:colOff>114300</xdr:colOff>
      <xdr:row>37</xdr:row>
      <xdr:rowOff>161972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150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129166</xdr:rowOff>
    </xdr:from>
    <xdr:to>
      <xdr:col>24</xdr:col>
      <xdr:colOff>114300</xdr:colOff>
      <xdr:row>37</xdr:row>
      <xdr:rowOff>59316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107593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5265</xdr:rowOff>
    </xdr:from>
    <xdr:to>
      <xdr:col>20</xdr:col>
      <xdr:colOff>38100</xdr:colOff>
      <xdr:row>37</xdr:row>
      <xdr:rowOff>106865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154541</xdr:rowOff>
    </xdr:from>
    <xdr:to>
      <xdr:col>15</xdr:col>
      <xdr:colOff>101600</xdr:colOff>
      <xdr:row>38</xdr:row>
      <xdr:rowOff>84691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75818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107057</xdr:rowOff>
    </xdr:from>
    <xdr:to>
      <xdr:col>10</xdr:col>
      <xdr:colOff>165100</xdr:colOff>
      <xdr:row>38</xdr:row>
      <xdr:rowOff>37207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5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28334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111172</xdr:rowOff>
    </xdr:from>
    <xdr:to>
      <xdr:col>6</xdr:col>
      <xdr:colOff>38100</xdr:colOff>
      <xdr:row>38</xdr:row>
      <xdr:rowOff>41322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32449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168522</xdr:rowOff>
    </xdr:from>
    <xdr:to>
      <xdr:col>24</xdr:col>
      <xdr:colOff>63500</xdr:colOff>
      <xdr:row>58</xdr:row>
      <xdr:rowOff>43479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1172"/>
          <a:ext cx="8382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43479</xdr:rowOff>
    </xdr:from>
    <xdr:to>
      <xdr:col>19</xdr:col>
      <xdr:colOff>177800</xdr:colOff>
      <xdr:row>58</xdr:row>
      <xdr:rowOff>61347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7579"/>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61347</xdr:rowOff>
    </xdr:from>
    <xdr:to>
      <xdr:col>15</xdr:col>
      <xdr:colOff>50800</xdr:colOff>
      <xdr:row>58</xdr:row>
      <xdr:rowOff>144272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05447"/>
          <a:ext cx="889000" cy="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144272</xdr:rowOff>
    </xdr:from>
    <xdr:to>
      <xdr:col>10</xdr:col>
      <xdr:colOff>114300</xdr:colOff>
      <xdr:row>58</xdr:row>
      <xdr:rowOff>152540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837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117722</xdr:rowOff>
    </xdr:from>
    <xdr:to>
      <xdr:col>24</xdr:col>
      <xdr:colOff>114300</xdr:colOff>
      <xdr:row>58</xdr:row>
      <xdr:rowOff>47872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96149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164129</xdr:rowOff>
    </xdr:from>
    <xdr:to>
      <xdr:col>20</xdr:col>
      <xdr:colOff>38100</xdr:colOff>
      <xdr:row>58</xdr:row>
      <xdr:rowOff>94279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85406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10547</xdr:rowOff>
    </xdr:from>
    <xdr:to>
      <xdr:col>15</xdr:col>
      <xdr:colOff>101600</xdr:colOff>
      <xdr:row>58</xdr:row>
      <xdr:rowOff>112147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103274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93472</xdr:rowOff>
    </xdr:from>
    <xdr:to>
      <xdr:col>10</xdr:col>
      <xdr:colOff>165100</xdr:colOff>
      <xdr:row>59</xdr:row>
      <xdr:rowOff>23622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14749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101740</xdr:rowOff>
    </xdr:from>
    <xdr:to>
      <xdr:col>6</xdr:col>
      <xdr:colOff>38100</xdr:colOff>
      <xdr:row>59</xdr:row>
      <xdr:rowOff>31890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105776</xdr:rowOff>
    </xdr:from>
    <xdr:to>
      <xdr:col>24</xdr:col>
      <xdr:colOff>63500</xdr:colOff>
      <xdr:row>77</xdr:row>
      <xdr:rowOff>132933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07426"/>
          <a:ext cx="8382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43870</xdr:rowOff>
    </xdr:from>
    <xdr:to>
      <xdr:col>19</xdr:col>
      <xdr:colOff>177800</xdr:colOff>
      <xdr:row>77</xdr:row>
      <xdr:rowOff>105776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45520"/>
          <a:ext cx="889000" cy="6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43870</xdr:rowOff>
    </xdr:from>
    <xdr:to>
      <xdr:col>15</xdr:col>
      <xdr:colOff>50800</xdr:colOff>
      <xdr:row>77</xdr:row>
      <xdr:rowOff>52649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45520"/>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52649</xdr:rowOff>
    </xdr:from>
    <xdr:to>
      <xdr:col>10</xdr:col>
      <xdr:colOff>114300</xdr:colOff>
      <xdr:row>77</xdr:row>
      <xdr:rowOff>106873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54299"/>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82133</xdr:rowOff>
    </xdr:from>
    <xdr:to>
      <xdr:col>24</xdr:col>
      <xdr:colOff>114300</xdr:colOff>
      <xdr:row>78</xdr:row>
      <xdr:rowOff>12283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60560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54976</xdr:rowOff>
    </xdr:from>
    <xdr:to>
      <xdr:col>20</xdr:col>
      <xdr:colOff>38100</xdr:colOff>
      <xdr:row>77</xdr:row>
      <xdr:rowOff>156576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147703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4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164520</xdr:rowOff>
    </xdr:from>
    <xdr:to>
      <xdr:col>15</xdr:col>
      <xdr:colOff>101600</xdr:colOff>
      <xdr:row>77</xdr:row>
      <xdr:rowOff>94670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85797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8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1849</xdr:rowOff>
    </xdr:from>
    <xdr:to>
      <xdr:col>10</xdr:col>
      <xdr:colOff>165100</xdr:colOff>
      <xdr:row>77</xdr:row>
      <xdr:rowOff>103449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94576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9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56073</xdr:rowOff>
    </xdr:from>
    <xdr:to>
      <xdr:col>6</xdr:col>
      <xdr:colOff>38100</xdr:colOff>
      <xdr:row>77</xdr:row>
      <xdr:rowOff>157673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148800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25498</xdr:rowOff>
    </xdr:from>
    <xdr:to>
      <xdr:col>24</xdr:col>
      <xdr:colOff>63500</xdr:colOff>
      <xdr:row>98</xdr:row>
      <xdr:rowOff>104060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56148"/>
          <a:ext cx="838200" cy="2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104060</xdr:rowOff>
    </xdr:from>
    <xdr:to>
      <xdr:col>19</xdr:col>
      <xdr:colOff>177800</xdr:colOff>
      <xdr:row>98</xdr:row>
      <xdr:rowOff>140506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06160"/>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47414</xdr:rowOff>
    </xdr:from>
    <xdr:to>
      <xdr:col>20</xdr:col>
      <xdr:colOff>38100</xdr:colOff>
      <xdr:row>96</xdr:row>
      <xdr:rowOff>149014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165541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140506</xdr:rowOff>
    </xdr:from>
    <xdr:to>
      <xdr:col>15</xdr:col>
      <xdr:colOff>50800</xdr:colOff>
      <xdr:row>99</xdr:row>
      <xdr:rowOff>11499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42606"/>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102659</xdr:rowOff>
    </xdr:from>
    <xdr:to>
      <xdr:col>15</xdr:col>
      <xdr:colOff>101600</xdr:colOff>
      <xdr:row>97</xdr:row>
      <xdr:rowOff>32809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49336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11499</xdr:rowOff>
    </xdr:from>
    <xdr:to>
      <xdr:col>10</xdr:col>
      <xdr:colOff>114300</xdr:colOff>
      <xdr:row>99</xdr:row>
      <xdr:rowOff>37908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85049"/>
          <a:ext cx="889000" cy="2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156882</xdr:rowOff>
    </xdr:from>
    <xdr:to>
      <xdr:col>10</xdr:col>
      <xdr:colOff>165100</xdr:colOff>
      <xdr:row>97</xdr:row>
      <xdr:rowOff>87032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103559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146148</xdr:rowOff>
    </xdr:from>
    <xdr:to>
      <xdr:col>24</xdr:col>
      <xdr:colOff>114300</xdr:colOff>
      <xdr:row>97</xdr:row>
      <xdr:rowOff>76298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61075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53260</xdr:rowOff>
    </xdr:from>
    <xdr:to>
      <xdr:col>20</xdr:col>
      <xdr:colOff>38100</xdr:colOff>
      <xdr:row>98</xdr:row>
      <xdr:rowOff>154860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145987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89706</xdr:rowOff>
    </xdr:from>
    <xdr:to>
      <xdr:col>15</xdr:col>
      <xdr:colOff>101600</xdr:colOff>
      <xdr:row>99</xdr:row>
      <xdr:rowOff>19856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132149</xdr:rowOff>
    </xdr:from>
    <xdr:to>
      <xdr:col>10</xdr:col>
      <xdr:colOff>165100</xdr:colOff>
      <xdr:row>99</xdr:row>
      <xdr:rowOff>62299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53426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2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158558</xdr:rowOff>
    </xdr:from>
    <xdr:to>
      <xdr:col>6</xdr:col>
      <xdr:colOff>38100</xdr:colOff>
      <xdr:row>99</xdr:row>
      <xdr:rowOff>88708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79835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5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118451</xdr:rowOff>
    </xdr:from>
    <xdr:to>
      <xdr:col>55</xdr:col>
      <xdr:colOff>0</xdr:colOff>
      <xdr:row>37</xdr:row>
      <xdr:rowOff>10530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61951"/>
          <a:ext cx="838200" cy="109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118451</xdr:rowOff>
    </xdr:from>
    <xdr:to>
      <xdr:col>50</xdr:col>
      <xdr:colOff>114300</xdr:colOff>
      <xdr:row>37</xdr:row>
      <xdr:rowOff>82223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61951"/>
          <a:ext cx="889000" cy="116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82223</xdr:rowOff>
    </xdr:from>
    <xdr:to>
      <xdr:col>45</xdr:col>
      <xdr:colOff>177800</xdr:colOff>
      <xdr:row>37</xdr:row>
      <xdr:rowOff>91117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25873"/>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91117</xdr:rowOff>
    </xdr:from>
    <xdr:to>
      <xdr:col>41</xdr:col>
      <xdr:colOff>50800</xdr:colOff>
      <xdr:row>37</xdr:row>
      <xdr:rowOff>103984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34767"/>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131180</xdr:rowOff>
    </xdr:from>
    <xdr:to>
      <xdr:col>55</xdr:col>
      <xdr:colOff>50800</xdr:colOff>
      <xdr:row>37</xdr:row>
      <xdr:rowOff>61330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154057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5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67651</xdr:rowOff>
    </xdr:from>
    <xdr:to>
      <xdr:col>50</xdr:col>
      <xdr:colOff>165100</xdr:colOff>
      <xdr:row>30</xdr:row>
      <xdr:rowOff>169251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14328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8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31423</xdr:rowOff>
    </xdr:from>
    <xdr:to>
      <xdr:col>46</xdr:col>
      <xdr:colOff>38100</xdr:colOff>
      <xdr:row>37</xdr:row>
      <xdr:rowOff>133023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149550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40317</xdr:rowOff>
    </xdr:from>
    <xdr:to>
      <xdr:col>41</xdr:col>
      <xdr:colOff>101600</xdr:colOff>
      <xdr:row>37</xdr:row>
      <xdr:rowOff>141917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158444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53184</xdr:rowOff>
    </xdr:from>
    <xdr:to>
      <xdr:col>36</xdr:col>
      <xdr:colOff>165100</xdr:colOff>
      <xdr:row>37</xdr:row>
      <xdr:rowOff>154784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171311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30449</xdr:rowOff>
    </xdr:from>
    <xdr:to>
      <xdr:col>55</xdr:col>
      <xdr:colOff>0</xdr:colOff>
      <xdr:row>57</xdr:row>
      <xdr:rowOff>102457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03099"/>
          <a:ext cx="8382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273</xdr:rowOff>
    </xdr:from>
    <xdr:to>
      <xdr:col>50</xdr:col>
      <xdr:colOff>114300</xdr:colOff>
      <xdr:row>57</xdr:row>
      <xdr:rowOff>30449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01473"/>
          <a:ext cx="889000" cy="20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273</xdr:rowOff>
    </xdr:from>
    <xdr:to>
      <xdr:col>45</xdr:col>
      <xdr:colOff>177800</xdr:colOff>
      <xdr:row>57</xdr:row>
      <xdr:rowOff>44297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01473"/>
          <a:ext cx="889000" cy="2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136328</xdr:rowOff>
    </xdr:from>
    <xdr:to>
      <xdr:col>41</xdr:col>
      <xdr:colOff>50800</xdr:colOff>
      <xdr:row>57</xdr:row>
      <xdr:rowOff>44297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37528"/>
          <a:ext cx="889000" cy="7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51657</xdr:rowOff>
    </xdr:from>
    <xdr:to>
      <xdr:col>55</xdr:col>
      <xdr:colOff>50800</xdr:colOff>
      <xdr:row>57</xdr:row>
      <xdr:rowOff>153257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138034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151099</xdr:rowOff>
    </xdr:from>
    <xdr:to>
      <xdr:col>50</xdr:col>
      <xdr:colOff>165100</xdr:colOff>
      <xdr:row>57</xdr:row>
      <xdr:rowOff>81249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72376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120923</xdr:rowOff>
    </xdr:from>
    <xdr:to>
      <xdr:col>46</xdr:col>
      <xdr:colOff>38100</xdr:colOff>
      <xdr:row>56</xdr:row>
      <xdr:rowOff>51073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42200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164947</xdr:rowOff>
    </xdr:from>
    <xdr:to>
      <xdr:col>41</xdr:col>
      <xdr:colOff>101600</xdr:colOff>
      <xdr:row>57</xdr:row>
      <xdr:rowOff>95097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86224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85528</xdr:rowOff>
    </xdr:from>
    <xdr:to>
      <xdr:col>36</xdr:col>
      <xdr:colOff>165100</xdr:colOff>
      <xdr:row>57</xdr:row>
      <xdr:rowOff>15678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6805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10747</xdr:rowOff>
    </xdr:from>
    <xdr:to>
      <xdr:col>55</xdr:col>
      <xdr:colOff>0</xdr:colOff>
      <xdr:row>78</xdr:row>
      <xdr:rowOff>70662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83847"/>
          <a:ext cx="838200" cy="5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56741</xdr:rowOff>
    </xdr:from>
    <xdr:to>
      <xdr:col>50</xdr:col>
      <xdr:colOff>114300</xdr:colOff>
      <xdr:row>78</xdr:row>
      <xdr:rowOff>10747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58391"/>
          <a:ext cx="8890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56741</xdr:rowOff>
    </xdr:from>
    <xdr:to>
      <xdr:col>45</xdr:col>
      <xdr:colOff>177800</xdr:colOff>
      <xdr:row>78</xdr:row>
      <xdr:rowOff>93134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58391"/>
          <a:ext cx="889000" cy="20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93134</xdr:rowOff>
    </xdr:from>
    <xdr:to>
      <xdr:col>41</xdr:col>
      <xdr:colOff>50800</xdr:colOff>
      <xdr:row>78</xdr:row>
      <xdr:rowOff>99833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66234"/>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19862</xdr:rowOff>
    </xdr:from>
    <xdr:to>
      <xdr:col>55</xdr:col>
      <xdr:colOff>50800</xdr:colOff>
      <xdr:row>78</xdr:row>
      <xdr:rowOff>121462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106239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131397</xdr:rowOff>
    </xdr:from>
    <xdr:to>
      <xdr:col>50</xdr:col>
      <xdr:colOff>165100</xdr:colOff>
      <xdr:row>78</xdr:row>
      <xdr:rowOff>61547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52674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2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5941</xdr:rowOff>
    </xdr:from>
    <xdr:to>
      <xdr:col>46</xdr:col>
      <xdr:colOff>38100</xdr:colOff>
      <xdr:row>77</xdr:row>
      <xdr:rowOff>107541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124068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8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42334</xdr:rowOff>
    </xdr:from>
    <xdr:to>
      <xdr:col>41</xdr:col>
      <xdr:colOff>101600</xdr:colOff>
      <xdr:row>78</xdr:row>
      <xdr:rowOff>143934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135061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49033</xdr:rowOff>
    </xdr:from>
    <xdr:to>
      <xdr:col>36</xdr:col>
      <xdr:colOff>165100</xdr:colOff>
      <xdr:row>78</xdr:row>
      <xdr:rowOff>150633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141760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1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13799</xdr:rowOff>
    </xdr:from>
    <xdr:to>
      <xdr:col>55</xdr:col>
      <xdr:colOff>0</xdr:colOff>
      <xdr:row>98</xdr:row>
      <xdr:rowOff>42869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815899"/>
          <a:ext cx="8382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133241</xdr:rowOff>
    </xdr:from>
    <xdr:to>
      <xdr:col>50</xdr:col>
      <xdr:colOff>114300</xdr:colOff>
      <xdr:row>98</xdr:row>
      <xdr:rowOff>13799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763891"/>
          <a:ext cx="8890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113430</xdr:rowOff>
    </xdr:from>
    <xdr:to>
      <xdr:col>45</xdr:col>
      <xdr:colOff>177800</xdr:colOff>
      <xdr:row>97</xdr:row>
      <xdr:rowOff>133241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744080"/>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41287</xdr:rowOff>
    </xdr:from>
    <xdr:to>
      <xdr:col>41</xdr:col>
      <xdr:colOff>50800</xdr:colOff>
      <xdr:row>97</xdr:row>
      <xdr:rowOff>113430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71937"/>
          <a:ext cx="889000" cy="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163519</xdr:rowOff>
    </xdr:from>
    <xdr:to>
      <xdr:col>55</xdr:col>
      <xdr:colOff>50800</xdr:colOff>
      <xdr:row>98</xdr:row>
      <xdr:rowOff>93669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78446</xdr:rowOff>
    </xdr:from>
    <xdr:ext cx="469744"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134449</xdr:rowOff>
    </xdr:from>
    <xdr:to>
      <xdr:col>50</xdr:col>
      <xdr:colOff>165100</xdr:colOff>
      <xdr:row>98</xdr:row>
      <xdr:rowOff>64599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55726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82441</xdr:rowOff>
    </xdr:from>
    <xdr:to>
      <xdr:col>46</xdr:col>
      <xdr:colOff>38100</xdr:colOff>
      <xdr:row>98</xdr:row>
      <xdr:rowOff>12591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3718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62630</xdr:rowOff>
    </xdr:from>
    <xdr:to>
      <xdr:col>41</xdr:col>
      <xdr:colOff>101600</xdr:colOff>
      <xdr:row>97</xdr:row>
      <xdr:rowOff>164230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155357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161937</xdr:rowOff>
    </xdr:from>
    <xdr:to>
      <xdr:col>36</xdr:col>
      <xdr:colOff>165100</xdr:colOff>
      <xdr:row>97</xdr:row>
      <xdr:rowOff>92087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83214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39116</xdr:rowOff>
    </xdr:from>
    <xdr:to>
      <xdr:col>85</xdr:col>
      <xdr:colOff>127000</xdr:colOff>
      <xdr:row>38</xdr:row>
      <xdr:rowOff>81026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5525516"/>
          <a:ext cx="838200" cy="107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47515</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39116</xdr:rowOff>
    </xdr:from>
    <xdr:to>
      <xdr:col>81</xdr:col>
      <xdr:colOff>50800</xdr:colOff>
      <xdr:row>38</xdr:row>
      <xdr:rowOff>26162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5525516"/>
          <a:ext cx="889000" cy="10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26162</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41262"/>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30226</xdr:rowOff>
    </xdr:from>
    <xdr:to>
      <xdr:col>85</xdr:col>
      <xdr:colOff>177800</xdr:colOff>
      <xdr:row>38</xdr:row>
      <xdr:rowOff>131826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53103</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9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159766</xdr:rowOff>
    </xdr:from>
    <xdr:to>
      <xdr:col>81</xdr:col>
      <xdr:colOff>101600</xdr:colOff>
      <xdr:row>32</xdr:row>
      <xdr:rowOff>89916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106443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146812</xdr:rowOff>
    </xdr:from>
    <xdr:to>
      <xdr:col>76</xdr:col>
      <xdr:colOff>165100</xdr:colOff>
      <xdr:row>38</xdr:row>
      <xdr:rowOff>76962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68089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71482</xdr:rowOff>
    </xdr:from>
    <xdr:to>
      <xdr:col>85</xdr:col>
      <xdr:colOff>127000</xdr:colOff>
      <xdr:row>77</xdr:row>
      <xdr:rowOff>71596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7313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71596</xdr:rowOff>
    </xdr:from>
    <xdr:to>
      <xdr:col>81</xdr:col>
      <xdr:colOff>50800</xdr:colOff>
      <xdr:row>77</xdr:row>
      <xdr:rowOff>77082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7324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67920</xdr:rowOff>
    </xdr:from>
    <xdr:to>
      <xdr:col>76</xdr:col>
      <xdr:colOff>114300</xdr:colOff>
      <xdr:row>77</xdr:row>
      <xdr:rowOff>77082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69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47594</xdr:rowOff>
    </xdr:from>
    <xdr:to>
      <xdr:col>71</xdr:col>
      <xdr:colOff>177800</xdr:colOff>
      <xdr:row>77</xdr:row>
      <xdr:rowOff>67920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249244"/>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20682</xdr:rowOff>
    </xdr:from>
    <xdr:to>
      <xdr:col>85</xdr:col>
      <xdr:colOff>177800</xdr:colOff>
      <xdr:row>77</xdr:row>
      <xdr:rowOff>122282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107059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20796</xdr:rowOff>
    </xdr:from>
    <xdr:to>
      <xdr:col>81</xdr:col>
      <xdr:colOff>101600</xdr:colOff>
      <xdr:row>77</xdr:row>
      <xdr:rowOff>122396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113523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26282</xdr:rowOff>
    </xdr:from>
    <xdr:to>
      <xdr:col>76</xdr:col>
      <xdr:colOff>165100</xdr:colOff>
      <xdr:row>77</xdr:row>
      <xdr:rowOff>127882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119009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17120</xdr:rowOff>
    </xdr:from>
    <xdr:to>
      <xdr:col>72</xdr:col>
      <xdr:colOff>38100</xdr:colOff>
      <xdr:row>77</xdr:row>
      <xdr:rowOff>118720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109847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168244</xdr:rowOff>
    </xdr:from>
    <xdr:to>
      <xdr:col>67</xdr:col>
      <xdr:colOff>101600</xdr:colOff>
      <xdr:row>77</xdr:row>
      <xdr:rowOff>98394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89521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42659</xdr:rowOff>
    </xdr:from>
    <xdr:to>
      <xdr:col>85</xdr:col>
      <xdr:colOff>127000</xdr:colOff>
      <xdr:row>98</xdr:row>
      <xdr:rowOff>85816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844759"/>
          <a:ext cx="838200" cy="4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85816</xdr:rowOff>
    </xdr:from>
    <xdr:to>
      <xdr:col>81</xdr:col>
      <xdr:colOff>50800</xdr:colOff>
      <xdr:row>99</xdr:row>
      <xdr:rowOff>25662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87916"/>
          <a:ext cx="889000" cy="1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170169</xdr:rowOff>
    </xdr:from>
    <xdr:to>
      <xdr:col>76</xdr:col>
      <xdr:colOff>114300</xdr:colOff>
      <xdr:row>99</xdr:row>
      <xdr:rowOff>25662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72269"/>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170169</xdr:rowOff>
    </xdr:from>
    <xdr:to>
      <xdr:col>71</xdr:col>
      <xdr:colOff>177800</xdr:colOff>
      <xdr:row>99</xdr:row>
      <xdr:rowOff>15080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72269"/>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163309</xdr:rowOff>
    </xdr:from>
    <xdr:to>
      <xdr:col>85</xdr:col>
      <xdr:colOff>177800</xdr:colOff>
      <xdr:row>98</xdr:row>
      <xdr:rowOff>93459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141736</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35016</xdr:rowOff>
    </xdr:from>
    <xdr:to>
      <xdr:col>81</xdr:col>
      <xdr:colOff>101600</xdr:colOff>
      <xdr:row>98</xdr:row>
      <xdr:rowOff>136616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153143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6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146312</xdr:rowOff>
    </xdr:from>
    <xdr:to>
      <xdr:col>76</xdr:col>
      <xdr:colOff>165100</xdr:colOff>
      <xdr:row>99</xdr:row>
      <xdr:rowOff>76462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67589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4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119369</xdr:rowOff>
    </xdr:from>
    <xdr:to>
      <xdr:col>72</xdr:col>
      <xdr:colOff>38100</xdr:colOff>
      <xdr:row>99</xdr:row>
      <xdr:rowOff>49519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40646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1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135730</xdr:rowOff>
    </xdr:from>
    <xdr:to>
      <xdr:col>67</xdr:col>
      <xdr:colOff>101600</xdr:colOff>
      <xdr:row>99</xdr:row>
      <xdr:rowOff>65880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3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57007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3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101491</xdr:rowOff>
    </xdr:from>
    <xdr:to>
      <xdr:col>116</xdr:col>
      <xdr:colOff>63500</xdr:colOff>
      <xdr:row>39</xdr:row>
      <xdr:rowOff>16909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16591"/>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73079</xdr:rowOff>
    </xdr:from>
    <xdr:to>
      <xdr:col>111</xdr:col>
      <xdr:colOff>177800</xdr:colOff>
      <xdr:row>38</xdr:row>
      <xdr:rowOff>101491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416729"/>
          <a:ext cx="889000" cy="1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50872</xdr:rowOff>
    </xdr:from>
    <xdr:to>
      <xdr:col>107</xdr:col>
      <xdr:colOff>50800</xdr:colOff>
      <xdr:row>37</xdr:row>
      <xdr:rowOff>73079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394522"/>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138520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50872</xdr:rowOff>
    </xdr:from>
    <xdr:to>
      <xdr:col>102</xdr:col>
      <xdr:colOff>114300</xdr:colOff>
      <xdr:row>37</xdr:row>
      <xdr:rowOff>120106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394522"/>
          <a:ext cx="889000" cy="6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65041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137540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137559</xdr:rowOff>
    </xdr:from>
    <xdr:to>
      <xdr:col>116</xdr:col>
      <xdr:colOff>114300</xdr:colOff>
      <xdr:row>39</xdr:row>
      <xdr:rowOff>67709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52486</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67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50691</xdr:rowOff>
    </xdr:from>
    <xdr:to>
      <xdr:col>112</xdr:col>
      <xdr:colOff>38100</xdr:colOff>
      <xdr:row>38</xdr:row>
      <xdr:rowOff>152291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143418</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6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22279</xdr:rowOff>
    </xdr:from>
    <xdr:to>
      <xdr:col>107</xdr:col>
      <xdr:colOff>101600</xdr:colOff>
      <xdr:row>37</xdr:row>
      <xdr:rowOff>123879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140406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14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72</xdr:rowOff>
    </xdr:from>
    <xdr:to>
      <xdr:col>102</xdr:col>
      <xdr:colOff>165100</xdr:colOff>
      <xdr:row>37</xdr:row>
      <xdr:rowOff>101672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118199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11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69306</xdr:rowOff>
    </xdr:from>
    <xdr:to>
      <xdr:col>98</xdr:col>
      <xdr:colOff>38100</xdr:colOff>
      <xdr:row>37</xdr:row>
      <xdr:rowOff>170906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15983</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18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62022</xdr:rowOff>
    </xdr:from>
    <xdr:to>
      <xdr:col>116</xdr:col>
      <xdr:colOff>63500</xdr:colOff>
      <xdr:row>76</xdr:row>
      <xdr:rowOff>29104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20772"/>
          <a:ext cx="8382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29104</xdr:rowOff>
    </xdr:from>
    <xdr:to>
      <xdr:col>111</xdr:col>
      <xdr:colOff>177800</xdr:colOff>
      <xdr:row>76</xdr:row>
      <xdr:rowOff>36830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59304"/>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36830</xdr:rowOff>
    </xdr:from>
    <xdr:to>
      <xdr:col>107</xdr:col>
      <xdr:colOff>50800</xdr:colOff>
      <xdr:row>76</xdr:row>
      <xdr:rowOff>112588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67030"/>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112588</xdr:rowOff>
    </xdr:from>
    <xdr:to>
      <xdr:col>102</xdr:col>
      <xdr:colOff>114300</xdr:colOff>
      <xdr:row>77</xdr:row>
      <xdr:rowOff>48899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142788"/>
          <a:ext cx="889000" cy="1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11222</xdr:rowOff>
    </xdr:from>
    <xdr:to>
      <xdr:col>116</xdr:col>
      <xdr:colOff>114300</xdr:colOff>
      <xdr:row>75</xdr:row>
      <xdr:rowOff>112822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161099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4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149754</xdr:rowOff>
    </xdr:from>
    <xdr:to>
      <xdr:col>112</xdr:col>
      <xdr:colOff>38100</xdr:colOff>
      <xdr:row>76</xdr:row>
      <xdr:rowOff>79904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71031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157480</xdr:rowOff>
    </xdr:from>
    <xdr:to>
      <xdr:col>107</xdr:col>
      <xdr:colOff>101600</xdr:colOff>
      <xdr:row>76</xdr:row>
      <xdr:rowOff>87630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78757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61788</xdr:rowOff>
    </xdr:from>
    <xdr:to>
      <xdr:col>102</xdr:col>
      <xdr:colOff>165100</xdr:colOff>
      <xdr:row>76</xdr:row>
      <xdr:rowOff>163388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154515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169549</xdr:rowOff>
    </xdr:from>
    <xdr:to>
      <xdr:col>98</xdr:col>
      <xdr:colOff>38100</xdr:colOff>
      <xdr:row>77</xdr:row>
      <xdr:rowOff>99699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90826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9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住民一人当たりのコストについて前年度と比較すると、補助費等が前年度</a:t>
          </a:r>
          <a:r>
            <a:rPr kumimoji="1" lang="en-US" altLang="ja-JP" sz="1300">
              <a:latin typeface="ＭＳ Ｐゴシック" panose="020B0600070205080204" pitchFamily="50" charset="-128"/>
              <a:ea typeface="ＭＳ Ｐゴシック" panose="020B0600070205080204" pitchFamily="50" charset="-128"/>
            </a:rPr>
            <a:t>139,952</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39,616</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100,336</a:t>
          </a:r>
          <a:r>
            <a:rPr kumimoji="1" lang="ja-JP" altLang="en-US" sz="1300">
              <a:latin typeface="ＭＳ Ｐゴシック" panose="020B0600070205080204" pitchFamily="50" charset="-128"/>
              <a:ea typeface="ＭＳ Ｐゴシック" panose="020B0600070205080204" pitchFamily="50" charset="-128"/>
            </a:rPr>
            <a:t>円の減少となっている。これは令和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年度限り実施した特別定額給付金支給事業の減の影響が大きい。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また、災害復旧事業費については復旧完了となったものもあるが、長期にわたり休工が生じ支払いが発生しなかったものもあり、前年度より</a:t>
          </a:r>
          <a:r>
            <a:rPr kumimoji="1" lang="en-US" altLang="ja-JP" sz="1300">
              <a:latin typeface="ＭＳ Ｐゴシック" panose="020B0600070205080204" pitchFamily="50" charset="-128"/>
              <a:ea typeface="ＭＳ Ｐゴシック" panose="020B0600070205080204" pitchFamily="50" charset="-128"/>
            </a:rPr>
            <a:t>1,405</a:t>
          </a:r>
          <a:r>
            <a:rPr kumimoji="1" lang="ja-JP" altLang="en-US" sz="1300">
              <a:latin typeface="ＭＳ Ｐゴシック" panose="020B0600070205080204" pitchFamily="50" charset="-128"/>
              <a:ea typeface="ＭＳ Ｐゴシック" panose="020B0600070205080204" pitchFamily="50" charset="-128"/>
            </a:rPr>
            <a:t>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一方で、扶助費は住民税非課税世帯等に対する臨時特別給付金給付事業や子育て世帯臨時特別給付金支給事業の実施の影響等から、前年度より</a:t>
          </a:r>
          <a:r>
            <a:rPr kumimoji="1" lang="en-US" altLang="ja-JP" sz="1300">
              <a:latin typeface="ＭＳ Ｐゴシック" panose="020B0600070205080204" pitchFamily="50" charset="-128"/>
              <a:ea typeface="ＭＳ Ｐゴシック" panose="020B0600070205080204" pitchFamily="50" charset="-128"/>
            </a:rPr>
            <a:t>22,967</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172,232
168,521
103.69
59,013,603
55,702,326
2,972,847
32,537,478
31,614,573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102210</xdr:rowOff>
    </xdr:from>
    <xdr:to>
      <xdr:col>24</xdr:col>
      <xdr:colOff>63500</xdr:colOff>
      <xdr:row>34</xdr:row>
      <xdr:rowOff>150673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31510"/>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102210</xdr:rowOff>
    </xdr:from>
    <xdr:to>
      <xdr:col>19</xdr:col>
      <xdr:colOff>177800</xdr:colOff>
      <xdr:row>34</xdr:row>
      <xdr:rowOff>136042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31510"/>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85751</xdr:rowOff>
    </xdr:from>
    <xdr:to>
      <xdr:col>15</xdr:col>
      <xdr:colOff>50800</xdr:colOff>
      <xdr:row>34</xdr:row>
      <xdr:rowOff>136042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505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85751</xdr:rowOff>
    </xdr:from>
    <xdr:to>
      <xdr:col>10</xdr:col>
      <xdr:colOff>114300</xdr:colOff>
      <xdr:row>34</xdr:row>
      <xdr:rowOff>94894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1505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99873</xdr:rowOff>
    </xdr:from>
    <xdr:to>
      <xdr:col>24</xdr:col>
      <xdr:colOff>114300</xdr:colOff>
      <xdr:row>35</xdr:row>
      <xdr:rowOff>30023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122750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51410</xdr:rowOff>
    </xdr:from>
    <xdr:to>
      <xdr:col>20</xdr:col>
      <xdr:colOff>38100</xdr:colOff>
      <xdr:row>34</xdr:row>
      <xdr:rowOff>153010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169537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85242</xdr:rowOff>
    </xdr:from>
    <xdr:to>
      <xdr:col>15</xdr:col>
      <xdr:colOff>101600</xdr:colOff>
      <xdr:row>35</xdr:row>
      <xdr:rowOff>15392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31919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34951</xdr:rowOff>
    </xdr:from>
    <xdr:to>
      <xdr:col>10</xdr:col>
      <xdr:colOff>165100</xdr:colOff>
      <xdr:row>34</xdr:row>
      <xdr:rowOff>136551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153078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44094</xdr:rowOff>
    </xdr:from>
    <xdr:to>
      <xdr:col>6</xdr:col>
      <xdr:colOff>38100</xdr:colOff>
      <xdr:row>34</xdr:row>
      <xdr:rowOff>145694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162221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35014</xdr:rowOff>
    </xdr:from>
    <xdr:to>
      <xdr:col>24</xdr:col>
      <xdr:colOff>63500</xdr:colOff>
      <xdr:row>58</xdr:row>
      <xdr:rowOff>53797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78964"/>
          <a:ext cx="838200" cy="121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35014</xdr:rowOff>
    </xdr:from>
    <xdr:to>
      <xdr:col>19</xdr:col>
      <xdr:colOff>177800</xdr:colOff>
      <xdr:row>59</xdr:row>
      <xdr:rowOff>13183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78964"/>
          <a:ext cx="889000" cy="13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2934</xdr:rowOff>
    </xdr:from>
    <xdr:to>
      <xdr:col>15</xdr:col>
      <xdr:colOff>50800</xdr:colOff>
      <xdr:row>59</xdr:row>
      <xdr:rowOff>13183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11848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2934</xdr:rowOff>
    </xdr:from>
    <xdr:to>
      <xdr:col>10</xdr:col>
      <xdr:colOff>114300</xdr:colOff>
      <xdr:row>59</xdr:row>
      <xdr:rowOff>28613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18484"/>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2997</xdr:rowOff>
    </xdr:from>
    <xdr:to>
      <xdr:col>24</xdr:col>
      <xdr:colOff>114300</xdr:colOff>
      <xdr:row>58</xdr:row>
      <xdr:rowOff>104597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152874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155664</xdr:rowOff>
    </xdr:from>
    <xdr:to>
      <xdr:col>20</xdr:col>
      <xdr:colOff>38100</xdr:colOff>
      <xdr:row>51</xdr:row>
      <xdr:rowOff>85814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76941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82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133833</xdr:rowOff>
    </xdr:from>
    <xdr:to>
      <xdr:col>15</xdr:col>
      <xdr:colOff>101600</xdr:colOff>
      <xdr:row>59</xdr:row>
      <xdr:rowOff>63983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55110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1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123584</xdr:rowOff>
    </xdr:from>
    <xdr:to>
      <xdr:col>10</xdr:col>
      <xdr:colOff>165100</xdr:colOff>
      <xdr:row>59</xdr:row>
      <xdr:rowOff>53734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44861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149263</xdr:rowOff>
    </xdr:from>
    <xdr:to>
      <xdr:col>6</xdr:col>
      <xdr:colOff>38100</xdr:colOff>
      <xdr:row>59</xdr:row>
      <xdr:rowOff>79413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70540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75364</xdr:rowOff>
    </xdr:from>
    <xdr:to>
      <xdr:col>24</xdr:col>
      <xdr:colOff>62865</xdr:colOff>
      <xdr:row>77</xdr:row>
      <xdr:rowOff>34765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48314"/>
          <a:ext cx="1270" cy="98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38592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34765</xdr:rowOff>
    </xdr:from>
    <xdr:to>
      <xdr:col>24</xdr:col>
      <xdr:colOff>152400</xdr:colOff>
      <xdr:row>77</xdr:row>
      <xdr:rowOff>34765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22041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2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75364</xdr:rowOff>
    </xdr:from>
    <xdr:to>
      <xdr:col>24</xdr:col>
      <xdr:colOff>152400</xdr:colOff>
      <xdr:row>71</xdr:row>
      <xdr:rowOff>75364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34765</xdr:rowOff>
    </xdr:from>
    <xdr:to>
      <xdr:col>24</xdr:col>
      <xdr:colOff>63500</xdr:colOff>
      <xdr:row>78</xdr:row>
      <xdr:rowOff>48358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36415"/>
          <a:ext cx="838200" cy="18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164926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80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142049</xdr:rowOff>
    </xdr:from>
    <xdr:to>
      <xdr:col>24</xdr:col>
      <xdr:colOff>114300</xdr:colOff>
      <xdr:row>75</xdr:row>
      <xdr:rowOff>72199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2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48358</xdr:rowOff>
    </xdr:from>
    <xdr:to>
      <xdr:col>19</xdr:col>
      <xdr:colOff>177800</xdr:colOff>
      <xdr:row>78</xdr:row>
      <xdr:rowOff>57595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421458"/>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164316</xdr:rowOff>
    </xdr:from>
    <xdr:to>
      <xdr:col>20</xdr:col>
      <xdr:colOff>38100</xdr:colOff>
      <xdr:row>76</xdr:row>
      <xdr:rowOff>94466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57595</xdr:rowOff>
    </xdr:from>
    <xdr:to>
      <xdr:col>15</xdr:col>
      <xdr:colOff>50800</xdr:colOff>
      <xdr:row>78</xdr:row>
      <xdr:rowOff>133544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30695"/>
          <a:ext cx="889000" cy="7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55502</xdr:rowOff>
    </xdr:from>
    <xdr:to>
      <xdr:col>15</xdr:col>
      <xdr:colOff>101600</xdr:colOff>
      <xdr:row>76</xdr:row>
      <xdr:rowOff>157102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8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133544</xdr:rowOff>
    </xdr:from>
    <xdr:to>
      <xdr:col>10</xdr:col>
      <xdr:colOff>114300</xdr:colOff>
      <xdr:row>78</xdr:row>
      <xdr:rowOff>160655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506644"/>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104338</xdr:rowOff>
    </xdr:from>
    <xdr:to>
      <xdr:col>10</xdr:col>
      <xdr:colOff>165100</xdr:colOff>
      <xdr:row>77</xdr:row>
      <xdr:rowOff>34488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51015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0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90173</xdr:rowOff>
    </xdr:from>
    <xdr:to>
      <xdr:col>6</xdr:col>
      <xdr:colOff>38100</xdr:colOff>
      <xdr:row>77</xdr:row>
      <xdr:rowOff>20323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2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36850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155415</xdr:rowOff>
    </xdr:from>
    <xdr:to>
      <xdr:col>24</xdr:col>
      <xdr:colOff>114300</xdr:colOff>
      <xdr:row>77</xdr:row>
      <xdr:rowOff>85565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70342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0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169008</xdr:rowOff>
    </xdr:from>
    <xdr:to>
      <xdr:col>20</xdr:col>
      <xdr:colOff>38100</xdr:colOff>
      <xdr:row>78</xdr:row>
      <xdr:rowOff>99158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3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90285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46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6795</xdr:rowOff>
    </xdr:from>
    <xdr:to>
      <xdr:col>15</xdr:col>
      <xdr:colOff>101600</xdr:colOff>
      <xdr:row>78</xdr:row>
      <xdr:rowOff>108395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99522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82744</xdr:rowOff>
    </xdr:from>
    <xdr:to>
      <xdr:col>10</xdr:col>
      <xdr:colOff>165100</xdr:colOff>
      <xdr:row>79</xdr:row>
      <xdr:rowOff>12894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4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54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109855</xdr:rowOff>
    </xdr:from>
    <xdr:to>
      <xdr:col>6</xdr:col>
      <xdr:colOff>38100</xdr:colOff>
      <xdr:row>79</xdr:row>
      <xdr:rowOff>40005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31132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5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17582</xdr:rowOff>
    </xdr:from>
    <xdr:to>
      <xdr:col>24</xdr:col>
      <xdr:colOff>63500</xdr:colOff>
      <xdr:row>98</xdr:row>
      <xdr:rowOff>90825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8232"/>
          <a:ext cx="838200" cy="24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87854</xdr:rowOff>
    </xdr:from>
    <xdr:to>
      <xdr:col>19</xdr:col>
      <xdr:colOff>177800</xdr:colOff>
      <xdr:row>98</xdr:row>
      <xdr:rowOff>90825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89954"/>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66799</xdr:rowOff>
    </xdr:from>
    <xdr:to>
      <xdr:col>15</xdr:col>
      <xdr:colOff>50800</xdr:colOff>
      <xdr:row>98</xdr:row>
      <xdr:rowOff>87854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68899"/>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66799</xdr:rowOff>
    </xdr:from>
    <xdr:to>
      <xdr:col>10</xdr:col>
      <xdr:colOff>114300</xdr:colOff>
      <xdr:row>98</xdr:row>
      <xdr:rowOff>71600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88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138232</xdr:rowOff>
    </xdr:from>
    <xdr:to>
      <xdr:col>24</xdr:col>
      <xdr:colOff>114300</xdr:colOff>
      <xdr:row>97</xdr:row>
      <xdr:rowOff>68382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116659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40025</xdr:rowOff>
    </xdr:from>
    <xdr:to>
      <xdr:col>20</xdr:col>
      <xdr:colOff>38100</xdr:colOff>
      <xdr:row>98</xdr:row>
      <xdr:rowOff>141625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132752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37054</xdr:rowOff>
    </xdr:from>
    <xdr:to>
      <xdr:col>15</xdr:col>
      <xdr:colOff>101600</xdr:colOff>
      <xdr:row>98</xdr:row>
      <xdr:rowOff>138654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129781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15999</xdr:rowOff>
    </xdr:from>
    <xdr:to>
      <xdr:col>10</xdr:col>
      <xdr:colOff>165100</xdr:colOff>
      <xdr:row>98</xdr:row>
      <xdr:rowOff>117599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108726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1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20800</xdr:rowOff>
    </xdr:from>
    <xdr:to>
      <xdr:col>6</xdr:col>
      <xdr:colOff>38100</xdr:colOff>
      <xdr:row>98</xdr:row>
      <xdr:rowOff>122400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113527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82550</xdr:rowOff>
    </xdr:from>
    <xdr:to>
      <xdr:col>55</xdr:col>
      <xdr:colOff>0</xdr:colOff>
      <xdr:row>38</xdr:row>
      <xdr:rowOff>161798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97650"/>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161036</xdr:rowOff>
    </xdr:from>
    <xdr:to>
      <xdr:col>50</xdr:col>
      <xdr:colOff>114300</xdr:colOff>
      <xdr:row>38</xdr:row>
      <xdr:rowOff>161798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761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159131</xdr:rowOff>
    </xdr:from>
    <xdr:to>
      <xdr:col>45</xdr:col>
      <xdr:colOff>177800</xdr:colOff>
      <xdr:row>38</xdr:row>
      <xdr:rowOff>161036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742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38</xdr:row>
      <xdr:rowOff>159131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708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31750</xdr:rowOff>
    </xdr:from>
    <xdr:to>
      <xdr:col>55</xdr:col>
      <xdr:colOff>50800</xdr:colOff>
      <xdr:row>38</xdr:row>
      <xdr:rowOff>133350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10177</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110998</xdr:rowOff>
    </xdr:from>
    <xdr:to>
      <xdr:col>50</xdr:col>
      <xdr:colOff>165100</xdr:colOff>
      <xdr:row>39</xdr:row>
      <xdr:rowOff>41148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32275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110236</xdr:rowOff>
    </xdr:from>
    <xdr:to>
      <xdr:col>46</xdr:col>
      <xdr:colOff>38100</xdr:colOff>
      <xdr:row>39</xdr:row>
      <xdr:rowOff>40386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31513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108331</xdr:rowOff>
    </xdr:from>
    <xdr:to>
      <xdr:col>41</xdr:col>
      <xdr:colOff>101600</xdr:colOff>
      <xdr:row>39</xdr:row>
      <xdr:rowOff>38481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29608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140249</xdr:rowOff>
    </xdr:from>
    <xdr:to>
      <xdr:col>55</xdr:col>
      <xdr:colOff>0</xdr:colOff>
      <xdr:row>56</xdr:row>
      <xdr:rowOff>113274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69999"/>
          <a:ext cx="8382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3411</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7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140249</xdr:rowOff>
    </xdr:from>
    <xdr:to>
      <xdr:col>50</xdr:col>
      <xdr:colOff>114300</xdr:colOff>
      <xdr:row>57</xdr:row>
      <xdr:rowOff>13056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69999"/>
          <a:ext cx="889000" cy="2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104452</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8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102850</xdr:rowOff>
    </xdr:from>
    <xdr:to>
      <xdr:col>45</xdr:col>
      <xdr:colOff>177800</xdr:colOff>
      <xdr:row>57</xdr:row>
      <xdr:rowOff>13056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04050"/>
          <a:ext cx="8890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112041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8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166949</xdr:rowOff>
    </xdr:from>
    <xdr:to>
      <xdr:col>41</xdr:col>
      <xdr:colOff>50800</xdr:colOff>
      <xdr:row>56</xdr:row>
      <xdr:rowOff>102850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596699"/>
          <a:ext cx="8890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122557</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8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74276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62474</xdr:rowOff>
    </xdr:from>
    <xdr:to>
      <xdr:col>55</xdr:col>
      <xdr:colOff>50800</xdr:colOff>
      <xdr:row>56</xdr:row>
      <xdr:rowOff>164074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85351</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1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89449</xdr:rowOff>
    </xdr:from>
    <xdr:to>
      <xdr:col>50</xdr:col>
      <xdr:colOff>165100</xdr:colOff>
      <xdr:row>56</xdr:row>
      <xdr:rowOff>19599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36126</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92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133706</xdr:rowOff>
    </xdr:from>
    <xdr:to>
      <xdr:col>46</xdr:col>
      <xdr:colOff>38100</xdr:colOff>
      <xdr:row>57</xdr:row>
      <xdr:rowOff>63856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80383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51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52050</xdr:rowOff>
    </xdr:from>
    <xdr:to>
      <xdr:col>41</xdr:col>
      <xdr:colOff>101600</xdr:colOff>
      <xdr:row>56</xdr:row>
      <xdr:rowOff>153650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170177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4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116149</xdr:rowOff>
    </xdr:from>
    <xdr:to>
      <xdr:col>36</xdr:col>
      <xdr:colOff>165100</xdr:colOff>
      <xdr:row>56</xdr:row>
      <xdr:rowOff>46299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62826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32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52284</xdr:rowOff>
    </xdr:from>
    <xdr:to>
      <xdr:col>55</xdr:col>
      <xdr:colOff>0</xdr:colOff>
      <xdr:row>77</xdr:row>
      <xdr:rowOff>57038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53934"/>
          <a:ext cx="8382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52284</xdr:rowOff>
    </xdr:from>
    <xdr:to>
      <xdr:col>50</xdr:col>
      <xdr:colOff>114300</xdr:colOff>
      <xdr:row>77</xdr:row>
      <xdr:rowOff>110942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53934"/>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110942</xdr:rowOff>
    </xdr:from>
    <xdr:to>
      <xdr:col>45</xdr:col>
      <xdr:colOff>177800</xdr:colOff>
      <xdr:row>77</xdr:row>
      <xdr:rowOff>152867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12592"/>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152867</xdr:rowOff>
    </xdr:from>
    <xdr:to>
      <xdr:col>41</xdr:col>
      <xdr:colOff>50800</xdr:colOff>
      <xdr:row>78</xdr:row>
      <xdr:rowOff>10495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54517"/>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6238</xdr:rowOff>
    </xdr:from>
    <xdr:to>
      <xdr:col>55</xdr:col>
      <xdr:colOff>50800</xdr:colOff>
      <xdr:row>77</xdr:row>
      <xdr:rowOff>107838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156115</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1484</xdr:rowOff>
    </xdr:from>
    <xdr:to>
      <xdr:col>50</xdr:col>
      <xdr:colOff>165100</xdr:colOff>
      <xdr:row>77</xdr:row>
      <xdr:rowOff>103084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94211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29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60142</xdr:rowOff>
    </xdr:from>
    <xdr:to>
      <xdr:col>46</xdr:col>
      <xdr:colOff>38100</xdr:colOff>
      <xdr:row>77</xdr:row>
      <xdr:rowOff>161742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152869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3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102067</xdr:rowOff>
    </xdr:from>
    <xdr:to>
      <xdr:col>41</xdr:col>
      <xdr:colOff>101600</xdr:colOff>
      <xdr:row>78</xdr:row>
      <xdr:rowOff>32217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23344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3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131145</xdr:rowOff>
    </xdr:from>
    <xdr:to>
      <xdr:col>36</xdr:col>
      <xdr:colOff>165100</xdr:colOff>
      <xdr:row>78</xdr:row>
      <xdr:rowOff>61295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52422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2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143194</xdr:rowOff>
    </xdr:from>
    <xdr:to>
      <xdr:col>55</xdr:col>
      <xdr:colOff>0</xdr:colOff>
      <xdr:row>98</xdr:row>
      <xdr:rowOff>47117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73844"/>
          <a:ext cx="8382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132156</xdr:rowOff>
    </xdr:from>
    <xdr:to>
      <xdr:col>50</xdr:col>
      <xdr:colOff>114300</xdr:colOff>
      <xdr:row>97</xdr:row>
      <xdr:rowOff>143194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62806"/>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120856</xdr:rowOff>
    </xdr:from>
    <xdr:to>
      <xdr:col>45</xdr:col>
      <xdr:colOff>177800</xdr:colOff>
      <xdr:row>97</xdr:row>
      <xdr:rowOff>132156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51506"/>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21971</xdr:rowOff>
    </xdr:from>
    <xdr:to>
      <xdr:col>41</xdr:col>
      <xdr:colOff>50800</xdr:colOff>
      <xdr:row>97</xdr:row>
      <xdr:rowOff>120856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52621"/>
          <a:ext cx="889000" cy="9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167767</xdr:rowOff>
    </xdr:from>
    <xdr:to>
      <xdr:col>55</xdr:col>
      <xdr:colOff>50800</xdr:colOff>
      <xdr:row>98</xdr:row>
      <xdr:rowOff>97917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82694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1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92394</xdr:rowOff>
    </xdr:from>
    <xdr:to>
      <xdr:col>50</xdr:col>
      <xdr:colOff>165100</xdr:colOff>
      <xdr:row>98</xdr:row>
      <xdr:rowOff>22544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81356</xdr:rowOff>
    </xdr:from>
    <xdr:to>
      <xdr:col>46</xdr:col>
      <xdr:colOff>38100</xdr:colOff>
      <xdr:row>98</xdr:row>
      <xdr:rowOff>11506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70056</xdr:rowOff>
    </xdr:from>
    <xdr:to>
      <xdr:col>41</xdr:col>
      <xdr:colOff>101600</xdr:colOff>
      <xdr:row>98</xdr:row>
      <xdr:rowOff>206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162783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142621</xdr:rowOff>
    </xdr:from>
    <xdr:to>
      <xdr:col>36</xdr:col>
      <xdr:colOff>165100</xdr:colOff>
      <xdr:row>97</xdr:row>
      <xdr:rowOff>72771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63898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91821</xdr:rowOff>
    </xdr:from>
    <xdr:to>
      <xdr:col>85</xdr:col>
      <xdr:colOff>127000</xdr:colOff>
      <xdr:row>33</xdr:row>
      <xdr:rowOff>59563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578221"/>
          <a:ext cx="838200" cy="1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18288</xdr:rowOff>
    </xdr:from>
    <xdr:to>
      <xdr:col>81</xdr:col>
      <xdr:colOff>50800</xdr:colOff>
      <xdr:row>32</xdr:row>
      <xdr:rowOff>91821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333238"/>
          <a:ext cx="88900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49039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18288</xdr:rowOff>
    </xdr:from>
    <xdr:to>
      <xdr:col>76</xdr:col>
      <xdr:colOff>114300</xdr:colOff>
      <xdr:row>32</xdr:row>
      <xdr:rowOff>69596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333238"/>
          <a:ext cx="889000" cy="2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69596</xdr:rowOff>
    </xdr:from>
    <xdr:to>
      <xdr:col>71</xdr:col>
      <xdr:colOff>177800</xdr:colOff>
      <xdr:row>33</xdr:row>
      <xdr:rowOff>144653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555996"/>
          <a:ext cx="889000" cy="2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8763</xdr:rowOff>
    </xdr:from>
    <xdr:to>
      <xdr:col>85</xdr:col>
      <xdr:colOff>177800</xdr:colOff>
      <xdr:row>33</xdr:row>
      <xdr:rowOff>110363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6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31640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51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41021</xdr:rowOff>
    </xdr:from>
    <xdr:to>
      <xdr:col>81</xdr:col>
      <xdr:colOff>101600</xdr:colOff>
      <xdr:row>32</xdr:row>
      <xdr:rowOff>142621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5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159148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3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138938</xdr:rowOff>
    </xdr:from>
    <xdr:to>
      <xdr:col>76</xdr:col>
      <xdr:colOff>165100</xdr:colOff>
      <xdr:row>31</xdr:row>
      <xdr:rowOff>69088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2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85615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0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18796</xdr:rowOff>
    </xdr:from>
    <xdr:to>
      <xdr:col>72</xdr:col>
      <xdr:colOff>38100</xdr:colOff>
      <xdr:row>32</xdr:row>
      <xdr:rowOff>120396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5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136923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28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93853</xdr:rowOff>
    </xdr:from>
    <xdr:to>
      <xdr:col>67</xdr:col>
      <xdr:colOff>101600</xdr:colOff>
      <xdr:row>34</xdr:row>
      <xdr:rowOff>24003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40530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52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25374</xdr:rowOff>
    </xdr:from>
    <xdr:to>
      <xdr:col>85</xdr:col>
      <xdr:colOff>127000</xdr:colOff>
      <xdr:row>58</xdr:row>
      <xdr:rowOff>104394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69474"/>
          <a:ext cx="8382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25374</xdr:rowOff>
    </xdr:from>
    <xdr:to>
      <xdr:col>81</xdr:col>
      <xdr:colOff>50800</xdr:colOff>
      <xdr:row>58</xdr:row>
      <xdr:rowOff>52274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69474"/>
          <a:ext cx="889000" cy="2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52274</xdr:rowOff>
    </xdr:from>
    <xdr:to>
      <xdr:col>76</xdr:col>
      <xdr:colOff>114300</xdr:colOff>
      <xdr:row>58</xdr:row>
      <xdr:rowOff>170980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96374"/>
          <a:ext cx="889000" cy="1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170942</xdr:rowOff>
    </xdr:from>
    <xdr:to>
      <xdr:col>71</xdr:col>
      <xdr:colOff>177800</xdr:colOff>
      <xdr:row>58</xdr:row>
      <xdr:rowOff>170980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11504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53594</xdr:rowOff>
    </xdr:from>
    <xdr:to>
      <xdr:col>85</xdr:col>
      <xdr:colOff>177800</xdr:colOff>
      <xdr:row>58</xdr:row>
      <xdr:rowOff>155194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32021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146024</xdr:rowOff>
    </xdr:from>
    <xdr:to>
      <xdr:col>81</xdr:col>
      <xdr:colOff>101600</xdr:colOff>
      <xdr:row>58</xdr:row>
      <xdr:rowOff>76174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67301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1474</xdr:rowOff>
    </xdr:from>
    <xdr:to>
      <xdr:col>76</xdr:col>
      <xdr:colOff>165100</xdr:colOff>
      <xdr:row>58</xdr:row>
      <xdr:rowOff>103074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119601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2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120180</xdr:rowOff>
    </xdr:from>
    <xdr:to>
      <xdr:col>72</xdr:col>
      <xdr:colOff>38100</xdr:colOff>
      <xdr:row>59</xdr:row>
      <xdr:rowOff>50330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41457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120142</xdr:rowOff>
    </xdr:from>
    <xdr:to>
      <xdr:col>67</xdr:col>
      <xdr:colOff>101600</xdr:colOff>
      <xdr:row>59</xdr:row>
      <xdr:rowOff>50292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41419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39116</xdr:rowOff>
    </xdr:from>
    <xdr:to>
      <xdr:col>85</xdr:col>
      <xdr:colOff>127000</xdr:colOff>
      <xdr:row>78</xdr:row>
      <xdr:rowOff>81026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2383516"/>
          <a:ext cx="838200" cy="107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47514</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20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39116</xdr:rowOff>
    </xdr:from>
    <xdr:to>
      <xdr:col>81</xdr:col>
      <xdr:colOff>50800</xdr:colOff>
      <xdr:row>78</xdr:row>
      <xdr:rowOff>26163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2383516"/>
          <a:ext cx="889000" cy="101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35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26163</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99263"/>
          <a:ext cx="8890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30226</xdr:rowOff>
    </xdr:from>
    <xdr:to>
      <xdr:col>85</xdr:col>
      <xdr:colOff>177800</xdr:colOff>
      <xdr:row>78</xdr:row>
      <xdr:rowOff>131826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53103</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5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159766</xdr:rowOff>
    </xdr:from>
    <xdr:to>
      <xdr:col>81</xdr:col>
      <xdr:colOff>101600</xdr:colOff>
      <xdr:row>72</xdr:row>
      <xdr:rowOff>89916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3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106443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210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146813</xdr:rowOff>
    </xdr:from>
    <xdr:to>
      <xdr:col>76</xdr:col>
      <xdr:colOff>165100</xdr:colOff>
      <xdr:row>78</xdr:row>
      <xdr:rowOff>76963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68090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44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71482</xdr:rowOff>
    </xdr:from>
    <xdr:to>
      <xdr:col>85</xdr:col>
      <xdr:colOff>127000</xdr:colOff>
      <xdr:row>97</xdr:row>
      <xdr:rowOff>71596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0213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71596</xdr:rowOff>
    </xdr:from>
    <xdr:to>
      <xdr:col>81</xdr:col>
      <xdr:colOff>50800</xdr:colOff>
      <xdr:row>97</xdr:row>
      <xdr:rowOff>77082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0224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67920</xdr:rowOff>
    </xdr:from>
    <xdr:to>
      <xdr:col>76</xdr:col>
      <xdr:colOff>114300</xdr:colOff>
      <xdr:row>97</xdr:row>
      <xdr:rowOff>77082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98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47594</xdr:rowOff>
    </xdr:from>
    <xdr:to>
      <xdr:col>71</xdr:col>
      <xdr:colOff>177800</xdr:colOff>
      <xdr:row>97</xdr:row>
      <xdr:rowOff>67920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78244"/>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20682</xdr:rowOff>
    </xdr:from>
    <xdr:to>
      <xdr:col>85</xdr:col>
      <xdr:colOff>177800</xdr:colOff>
      <xdr:row>97</xdr:row>
      <xdr:rowOff>122282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107059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20796</xdr:rowOff>
    </xdr:from>
    <xdr:to>
      <xdr:col>81</xdr:col>
      <xdr:colOff>101600</xdr:colOff>
      <xdr:row>97</xdr:row>
      <xdr:rowOff>122396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113523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26282</xdr:rowOff>
    </xdr:from>
    <xdr:to>
      <xdr:col>76</xdr:col>
      <xdr:colOff>165100</xdr:colOff>
      <xdr:row>97</xdr:row>
      <xdr:rowOff>127882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119009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17120</xdr:rowOff>
    </xdr:from>
    <xdr:to>
      <xdr:col>72</xdr:col>
      <xdr:colOff>38100</xdr:colOff>
      <xdr:row>97</xdr:row>
      <xdr:rowOff>118720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109847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168244</xdr:rowOff>
    </xdr:from>
    <xdr:to>
      <xdr:col>67</xdr:col>
      <xdr:colOff>101600</xdr:colOff>
      <xdr:row>97</xdr:row>
      <xdr:rowOff>98394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89521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住民一人当たりのコストについて前年度と比較すると、総務費が前年度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138,743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円に対し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95,979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年度限り実施した特別定額給付金支給事業の減の影響が大きい。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また、災害復旧事業費については復旧完了となったものもあるが、長期にわたり休工が生じ支払いが発生しなかったものもあり、前年度より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消防費については、近隣の１市１町と構成している一部事務組合への負担金が大きく、類似団体と比べ、住民１人あたりのコストが多くなっている。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ＭＳ Ｐゴシック" panose="020B0600070205080204" pitchFamily="50" charset="-128"/>
              <a:cs typeface="+mn-cs"/>
            </a:rPr>
            <a:t>財政調整基金残高の標準財政規模比は、分母である標準財政規模が約</a:t>
          </a:r>
          <a:r>
            <a:rPr kumimoji="1" lang="en-US" altLang="ja-JP" sz="1200" b="0" i="0" baseline="0">
              <a:solidFill>
                <a:schemeClr val="dk1"/>
              </a:solidFill>
              <a:effectLst/>
              <a:latin typeface="+mn-lt"/>
              <a:ea typeface="ＭＳ Ｐゴシック" panose="020B0600070205080204" pitchFamily="50" charset="-128"/>
              <a:cs typeface="+mn-cs"/>
            </a:rPr>
            <a:t>308.6</a:t>
          </a:r>
          <a:r>
            <a:rPr kumimoji="1" lang="ja-JP" altLang="ja-JP" sz="1200" b="0" i="0" baseline="0">
              <a:solidFill>
                <a:schemeClr val="dk1"/>
              </a:solidFill>
              <a:effectLst/>
              <a:latin typeface="+mn-lt"/>
              <a:ea typeface="ＭＳ Ｐゴシック" panose="020B0600070205080204" pitchFamily="50" charset="-128"/>
              <a:cs typeface="+mn-cs"/>
            </a:rPr>
            <a:t>億円から約</a:t>
          </a:r>
          <a:r>
            <a:rPr kumimoji="1" lang="en-US" altLang="ja-JP" sz="1200" b="0" i="0" baseline="0">
              <a:solidFill>
                <a:schemeClr val="dk1"/>
              </a:solidFill>
              <a:effectLst/>
              <a:latin typeface="+mn-lt"/>
              <a:ea typeface="ＭＳ Ｐゴシック" panose="020B0600070205080204" pitchFamily="50" charset="-128"/>
              <a:cs typeface="+mn-cs"/>
            </a:rPr>
            <a:t>325.4</a:t>
          </a:r>
          <a:r>
            <a:rPr kumimoji="1" lang="ja-JP" altLang="ja-JP" sz="1200" b="0" i="0" baseline="0">
              <a:solidFill>
                <a:schemeClr val="dk1"/>
              </a:solidFill>
              <a:effectLst/>
              <a:latin typeface="+mn-lt"/>
              <a:ea typeface="ＭＳ Ｐゴシック" panose="020B0600070205080204" pitchFamily="50" charset="-128"/>
              <a:cs typeface="+mn-cs"/>
            </a:rPr>
            <a:t>億円と</a:t>
          </a:r>
          <a:r>
            <a:rPr kumimoji="1" lang="en-US" altLang="ja-JP" sz="1200" b="0" i="0" baseline="0">
              <a:solidFill>
                <a:schemeClr val="dk1"/>
              </a:solidFill>
              <a:effectLst/>
              <a:latin typeface="+mn-lt"/>
              <a:ea typeface="ＭＳ Ｐゴシック" panose="020B0600070205080204" pitchFamily="50" charset="-128"/>
              <a:cs typeface="+mn-cs"/>
            </a:rPr>
            <a:t>16.8</a:t>
          </a:r>
          <a:r>
            <a:rPr kumimoji="1" lang="ja-JP" altLang="ja-JP" sz="1200" b="0" i="0" baseline="0">
              <a:solidFill>
                <a:schemeClr val="dk1"/>
              </a:solidFill>
              <a:effectLst/>
              <a:latin typeface="+mn-lt"/>
              <a:ea typeface="ＭＳ Ｐゴシック" panose="020B0600070205080204" pitchFamily="50" charset="-128"/>
              <a:cs typeface="+mn-cs"/>
            </a:rPr>
            <a:t>億円の増</a:t>
          </a:r>
          <a:r>
            <a:rPr kumimoji="1" lang="ja-JP" altLang="en-US" sz="1200" b="0" i="0" baseline="0">
              <a:solidFill>
                <a:schemeClr val="dk1"/>
              </a:solidFill>
              <a:effectLst/>
              <a:latin typeface="+mn-lt"/>
              <a:ea typeface="ＭＳ Ｐゴシック" panose="020B0600070205080204" pitchFamily="50" charset="-128"/>
              <a:cs typeface="+mn-cs"/>
            </a:rPr>
            <a:t>となったが</a:t>
          </a:r>
          <a:r>
            <a:rPr kumimoji="1" lang="ja-JP" altLang="ja-JP" sz="1200" b="0" i="0" baseline="0">
              <a:solidFill>
                <a:schemeClr val="dk1"/>
              </a:solidFill>
              <a:effectLst/>
              <a:latin typeface="+mn-lt"/>
              <a:ea typeface="ＭＳ Ｐゴシック" panose="020B0600070205080204" pitchFamily="50" charset="-128"/>
              <a:cs typeface="+mn-cs"/>
            </a:rPr>
            <a:t>、分子である財政調整基金の年度末残高が約</a:t>
          </a:r>
          <a:r>
            <a:rPr kumimoji="1" lang="en-US" altLang="ja-JP" sz="1200" b="0" i="0" baseline="0">
              <a:solidFill>
                <a:schemeClr val="dk1"/>
              </a:solidFill>
              <a:effectLst/>
              <a:latin typeface="+mn-lt"/>
              <a:ea typeface="ＭＳ Ｐゴシック" panose="020B0600070205080204" pitchFamily="50" charset="-128"/>
              <a:cs typeface="+mn-cs"/>
            </a:rPr>
            <a:t>40.4</a:t>
          </a:r>
          <a:r>
            <a:rPr kumimoji="1" lang="ja-JP" altLang="ja-JP" sz="1200" b="0" i="0" baseline="0">
              <a:solidFill>
                <a:schemeClr val="dk1"/>
              </a:solidFill>
              <a:effectLst/>
              <a:latin typeface="+mn-lt"/>
              <a:ea typeface="ＭＳ Ｐゴシック" panose="020B0600070205080204" pitchFamily="50" charset="-128"/>
              <a:cs typeface="+mn-cs"/>
            </a:rPr>
            <a:t>億円から約</a:t>
          </a:r>
          <a:r>
            <a:rPr kumimoji="1" lang="en-US" altLang="ja-JP" sz="1200" b="0" i="0" baseline="0">
              <a:solidFill>
                <a:schemeClr val="dk1"/>
              </a:solidFill>
              <a:effectLst/>
              <a:latin typeface="+mn-lt"/>
              <a:ea typeface="ＭＳ Ｐゴシック" panose="020B0600070205080204" pitchFamily="50" charset="-128"/>
              <a:cs typeface="+mn-cs"/>
            </a:rPr>
            <a:t>51.3</a:t>
          </a:r>
          <a:r>
            <a:rPr kumimoji="1" lang="ja-JP" altLang="ja-JP" sz="1200" b="0" i="0" baseline="0">
              <a:solidFill>
                <a:schemeClr val="dk1"/>
              </a:solidFill>
              <a:effectLst/>
              <a:latin typeface="+mn-lt"/>
              <a:ea typeface="ＭＳ Ｐゴシック" panose="020B0600070205080204" pitchFamily="50" charset="-128"/>
              <a:cs typeface="+mn-cs"/>
            </a:rPr>
            <a:t>億円と</a:t>
          </a:r>
          <a:r>
            <a:rPr kumimoji="1" lang="en-US" altLang="ja-JP" sz="1200" b="0" i="0" baseline="0">
              <a:solidFill>
                <a:schemeClr val="dk1"/>
              </a:solidFill>
              <a:effectLst/>
              <a:latin typeface="+mn-lt"/>
              <a:ea typeface="ＭＳ Ｐゴシック" panose="020B0600070205080204" pitchFamily="50" charset="-128"/>
              <a:cs typeface="+mn-cs"/>
            </a:rPr>
            <a:t>10.9</a:t>
          </a:r>
          <a:r>
            <a:rPr kumimoji="1" lang="ja-JP" altLang="ja-JP" sz="1200" b="0" i="0" baseline="0">
              <a:solidFill>
                <a:schemeClr val="dk1"/>
              </a:solidFill>
              <a:effectLst/>
              <a:latin typeface="+mn-lt"/>
              <a:ea typeface="ＭＳ Ｐゴシック" panose="020B0600070205080204" pitchFamily="50" charset="-128"/>
              <a:cs typeface="+mn-cs"/>
            </a:rPr>
            <a:t>億円</a:t>
          </a:r>
          <a:r>
            <a:rPr kumimoji="1" lang="ja-JP" altLang="en-US" sz="1200" b="0" i="0" baseline="0">
              <a:solidFill>
                <a:schemeClr val="dk1"/>
              </a:solidFill>
              <a:effectLst/>
              <a:latin typeface="+mn-lt"/>
              <a:ea typeface="ＭＳ Ｐゴシック" panose="020B0600070205080204" pitchFamily="50" charset="-128"/>
              <a:cs typeface="+mn-cs"/>
            </a:rPr>
            <a:t>の増</a:t>
          </a:r>
          <a:r>
            <a:rPr kumimoji="1" lang="ja-JP" altLang="ja-JP" sz="1200" b="0" i="0" baseline="0">
              <a:solidFill>
                <a:schemeClr val="dk1"/>
              </a:solidFill>
              <a:effectLst/>
              <a:latin typeface="+mn-lt"/>
              <a:ea typeface="ＭＳ Ｐゴシック" panose="020B0600070205080204" pitchFamily="50" charset="-128"/>
              <a:cs typeface="+mn-cs"/>
            </a:rPr>
            <a:t>となったことで、</a:t>
          </a:r>
          <a:r>
            <a:rPr kumimoji="1" lang="en-US" altLang="ja-JP" sz="1200" b="0" i="0" baseline="0">
              <a:solidFill>
                <a:schemeClr val="dk1"/>
              </a:solidFill>
              <a:effectLst/>
              <a:latin typeface="+mn-lt"/>
              <a:ea typeface="ＭＳ Ｐゴシック" panose="020B0600070205080204" pitchFamily="50" charset="-128"/>
              <a:cs typeface="+mn-cs"/>
            </a:rPr>
            <a:t>2.65</a:t>
          </a:r>
          <a:r>
            <a:rPr kumimoji="1" lang="ja-JP" altLang="ja-JP" sz="1200" b="0" i="0" baseline="0">
              <a:solidFill>
                <a:schemeClr val="dk1"/>
              </a:solidFill>
              <a:effectLst/>
              <a:latin typeface="+mn-lt"/>
              <a:ea typeface="ＭＳ Ｐゴシック" panose="020B0600070205080204" pitchFamily="50" charset="-128"/>
              <a:cs typeface="+mn-cs"/>
            </a:rPr>
            <a:t>ポイント</a:t>
          </a:r>
          <a:r>
            <a:rPr kumimoji="1" lang="ja-JP" altLang="en-US" sz="1200" b="0" i="0" baseline="0">
              <a:solidFill>
                <a:schemeClr val="dk1"/>
              </a:solidFill>
              <a:effectLst/>
              <a:latin typeface="+mn-lt"/>
              <a:ea typeface="ＭＳ Ｐゴシック" panose="020B0600070205080204" pitchFamily="50" charset="-128"/>
              <a:cs typeface="+mn-cs"/>
            </a:rPr>
            <a:t>増加</a:t>
          </a:r>
          <a:r>
            <a:rPr kumimoji="1" lang="ja-JP" altLang="ja-JP" sz="1200" b="0" i="0" baseline="0">
              <a:solidFill>
                <a:schemeClr val="dk1"/>
              </a:solidFill>
              <a:effectLst/>
              <a:latin typeface="+mn-lt"/>
              <a:ea typeface="ＭＳ Ｐゴシック" panose="020B0600070205080204" pitchFamily="50" charset="-128"/>
              <a:cs typeface="+mn-cs"/>
            </a:rPr>
            <a:t>している。</a:t>
          </a:r>
          <a:endParaRPr lang="ja-JP" altLang="ja-JP" sz="1200">
            <a:effectLst/>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mn-lt"/>
              <a:ea typeface="ＭＳ Ｐゴシック" panose="020B0600070205080204" pitchFamily="50" charset="-128"/>
              <a:cs typeface="+mn-cs"/>
            </a:rPr>
            <a:t>実質収支額の標準財政規模比は、一般財源である</a:t>
          </a:r>
          <a:r>
            <a:rPr kumimoji="1" lang="ja-JP" altLang="en-US" sz="1200" b="0" i="0" baseline="0">
              <a:solidFill>
                <a:schemeClr val="dk1"/>
              </a:solidFill>
              <a:effectLst/>
              <a:latin typeface="+mn-lt"/>
              <a:ea typeface="ＭＳ Ｐゴシック" panose="020B0600070205080204" pitchFamily="50" charset="-128"/>
              <a:cs typeface="+mn-cs"/>
            </a:rPr>
            <a:t>普通交付税</a:t>
          </a:r>
          <a:r>
            <a:rPr kumimoji="1" lang="ja-JP" altLang="ja-JP" sz="1200" b="0" i="0" baseline="0">
              <a:solidFill>
                <a:schemeClr val="dk1"/>
              </a:solidFill>
              <a:effectLst/>
              <a:latin typeface="+mn-lt"/>
              <a:ea typeface="ＭＳ Ｐゴシック" panose="020B0600070205080204" pitchFamily="50" charset="-128"/>
              <a:cs typeface="+mn-cs"/>
            </a:rPr>
            <a:t>等の歳入増により、実質収支額は約</a:t>
          </a:r>
          <a:r>
            <a:rPr kumimoji="1" lang="en-US" altLang="ja-JP" sz="1200" b="0" i="0" baseline="0">
              <a:solidFill>
                <a:schemeClr val="dk1"/>
              </a:solidFill>
              <a:effectLst/>
              <a:latin typeface="+mn-lt"/>
              <a:ea typeface="ＭＳ Ｐゴシック" panose="020B0600070205080204" pitchFamily="50" charset="-128"/>
              <a:cs typeface="+mn-cs"/>
            </a:rPr>
            <a:t>16.3</a:t>
          </a:r>
          <a:r>
            <a:rPr kumimoji="1" lang="ja-JP" altLang="ja-JP" sz="1200" b="0" i="0" baseline="0">
              <a:solidFill>
                <a:schemeClr val="dk1"/>
              </a:solidFill>
              <a:effectLst/>
              <a:latin typeface="+mn-lt"/>
              <a:ea typeface="ＭＳ Ｐゴシック" panose="020B0600070205080204" pitchFamily="50" charset="-128"/>
              <a:cs typeface="+mn-cs"/>
            </a:rPr>
            <a:t>億円から約</a:t>
          </a:r>
          <a:r>
            <a:rPr kumimoji="1" lang="en-US" altLang="ja-JP" sz="1200" b="0" i="0" baseline="0">
              <a:solidFill>
                <a:schemeClr val="dk1"/>
              </a:solidFill>
              <a:effectLst/>
              <a:latin typeface="+mn-lt"/>
              <a:ea typeface="ＭＳ Ｐゴシック" panose="020B0600070205080204" pitchFamily="50" charset="-128"/>
              <a:cs typeface="+mn-cs"/>
            </a:rPr>
            <a:t>29.7</a:t>
          </a:r>
          <a:r>
            <a:rPr kumimoji="1" lang="ja-JP" altLang="ja-JP" sz="1200" b="0" i="0" baseline="0">
              <a:solidFill>
                <a:schemeClr val="dk1"/>
              </a:solidFill>
              <a:effectLst/>
              <a:latin typeface="+mn-lt"/>
              <a:ea typeface="ＭＳ Ｐゴシック" panose="020B0600070205080204" pitchFamily="50" charset="-128"/>
              <a:cs typeface="+mn-cs"/>
            </a:rPr>
            <a:t>億円と</a:t>
          </a:r>
          <a:r>
            <a:rPr kumimoji="1" lang="en-US" altLang="ja-JP" sz="1200" b="0" i="0" baseline="0">
              <a:solidFill>
                <a:schemeClr val="dk1"/>
              </a:solidFill>
              <a:effectLst/>
              <a:latin typeface="+mn-lt"/>
              <a:ea typeface="ＭＳ Ｐゴシック" panose="020B0600070205080204" pitchFamily="50" charset="-128"/>
              <a:cs typeface="+mn-cs"/>
            </a:rPr>
            <a:t>13.4</a:t>
          </a:r>
          <a:r>
            <a:rPr kumimoji="1" lang="ja-JP" altLang="ja-JP" sz="1200" b="0" i="0" baseline="0">
              <a:solidFill>
                <a:schemeClr val="dk1"/>
              </a:solidFill>
              <a:effectLst/>
              <a:latin typeface="+mn-lt"/>
              <a:ea typeface="ＭＳ Ｐゴシック" panose="020B0600070205080204" pitchFamily="50" charset="-128"/>
              <a:cs typeface="+mn-cs"/>
            </a:rPr>
            <a:t>億円の増となり、</a:t>
          </a:r>
          <a:r>
            <a:rPr kumimoji="1" lang="en-US" altLang="ja-JP" sz="1200" b="0" i="0" baseline="0">
              <a:solidFill>
                <a:schemeClr val="dk1"/>
              </a:solidFill>
              <a:effectLst/>
              <a:latin typeface="+mn-lt"/>
              <a:ea typeface="ＭＳ Ｐゴシック" panose="020B0600070205080204" pitchFamily="50" charset="-128"/>
              <a:cs typeface="+mn-cs"/>
            </a:rPr>
            <a:t>3.85</a:t>
          </a:r>
          <a:r>
            <a:rPr kumimoji="1" lang="ja-JP" altLang="ja-JP" sz="1200" b="0" i="0" baseline="0">
              <a:solidFill>
                <a:schemeClr val="dk1"/>
              </a:solidFill>
              <a:effectLst/>
              <a:latin typeface="+mn-lt"/>
              <a:ea typeface="ＭＳ Ｐゴシック" panose="020B0600070205080204" pitchFamily="50" charset="-128"/>
              <a:cs typeface="+mn-cs"/>
            </a:rPr>
            <a:t>ポイント増加している。</a:t>
          </a:r>
          <a:endParaRPr lang="ja-JP" altLang="ja-JP" sz="1200">
            <a:effectLst/>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mn-lt"/>
              <a:ea typeface="ＭＳ Ｐゴシック" panose="020B0600070205080204" pitchFamily="50" charset="-128"/>
              <a:cs typeface="+mn-cs"/>
            </a:rPr>
            <a:t>実質単年度収支は約</a:t>
          </a:r>
          <a:r>
            <a:rPr kumimoji="1" lang="en-US" altLang="ja-JP" sz="1200" b="0" i="0" baseline="0">
              <a:solidFill>
                <a:schemeClr val="dk1"/>
              </a:solidFill>
              <a:effectLst/>
              <a:latin typeface="+mn-lt"/>
              <a:ea typeface="ＭＳ Ｐゴシック" panose="020B0600070205080204" pitchFamily="50" charset="-128"/>
              <a:cs typeface="+mn-cs"/>
            </a:rPr>
            <a:t>24.2</a:t>
          </a:r>
          <a:r>
            <a:rPr kumimoji="1" lang="ja-JP" altLang="ja-JP" sz="1200" b="0" i="0" baseline="0">
              <a:solidFill>
                <a:schemeClr val="dk1"/>
              </a:solidFill>
              <a:effectLst/>
              <a:latin typeface="+mn-lt"/>
              <a:ea typeface="ＭＳ Ｐゴシック" panose="020B0600070205080204" pitchFamily="50" charset="-128"/>
              <a:cs typeface="+mn-cs"/>
            </a:rPr>
            <a:t>億円で、</a:t>
          </a:r>
          <a:r>
            <a:rPr kumimoji="1" lang="ja-JP" altLang="en-US" sz="1200" b="0" i="0" baseline="0">
              <a:solidFill>
                <a:schemeClr val="dk1"/>
              </a:solidFill>
              <a:effectLst/>
              <a:latin typeface="+mn-lt"/>
              <a:ea typeface="ＭＳ Ｐゴシック" panose="020B0600070205080204" pitchFamily="50" charset="-128"/>
              <a:cs typeface="+mn-cs"/>
            </a:rPr>
            <a:t>前年度から黒字幅が拡大</a:t>
          </a:r>
          <a:r>
            <a:rPr kumimoji="1" lang="ja-JP" altLang="ja-JP" sz="1200" b="0" i="0" baseline="0">
              <a:solidFill>
                <a:schemeClr val="dk1"/>
              </a:solidFill>
              <a:effectLst/>
              <a:latin typeface="+mn-lt"/>
              <a:ea typeface="ＭＳ Ｐゴシック" panose="020B0600070205080204" pitchFamily="50" charset="-128"/>
              <a:cs typeface="+mn-cs"/>
            </a:rPr>
            <a:t>、標準財政規模比は</a:t>
          </a:r>
          <a:r>
            <a:rPr kumimoji="1" lang="en-US" altLang="ja-JP" sz="1200" b="0" i="0" baseline="0">
              <a:solidFill>
                <a:schemeClr val="dk1"/>
              </a:solidFill>
              <a:effectLst/>
              <a:latin typeface="+mn-lt"/>
              <a:ea typeface="ＭＳ Ｐゴシック" panose="020B0600070205080204" pitchFamily="50" charset="-128"/>
              <a:cs typeface="+mn-cs"/>
            </a:rPr>
            <a:t>7.45%</a:t>
          </a:r>
          <a:r>
            <a:rPr kumimoji="1" lang="ja-JP" altLang="ja-JP" sz="1200" b="0" i="0" baseline="0">
              <a:solidFill>
                <a:schemeClr val="dk1"/>
              </a:solidFill>
              <a:effectLst/>
              <a:latin typeface="+mn-lt"/>
              <a:ea typeface="ＭＳ Ｐゴシック" panose="020B0600070205080204" pitchFamily="50" charset="-128"/>
              <a:cs typeface="+mn-cs"/>
            </a:rPr>
            <a:t>ととなっている。</a:t>
          </a:r>
          <a:endParaRPr lang="ja-JP" altLang="ja-JP" sz="1200">
            <a:effectLst/>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特別会計、また、公営企業である上下水道事業などすべての会計において赤字を計上した会計はなく、連結実質赤字比率についても黒字を維持している状況である。しかしながら、少子高齢化の進行による市税収入の減少や、社会保障関連経費や老朽化した各施設の大規模改修経費の増大が懸念されるなど、財政状況は厳しさを増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今後とも限られた財源の効率的、効果的な配分を行い、引き続き健全な財政運営に取り組んでいく。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
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
80</v>
      </c>
      <c r="C2" s="173"/>
      <c r="D2" s="174"/>
    </row>
    <row r="3" spans="1:119" ht="18.75" customHeight="1" thickBot="1" x14ac:dyDescent="0.25">
      <c r="A3" s="172"/>
      <c r="B3" s="602" t="s">
        <v>
81</v>
      </c>
      <c r="C3" s="603"/>
      <c r="D3" s="603"/>
      <c r="E3" s="604"/>
      <c r="F3" s="604"/>
      <c r="G3" s="604"/>
      <c r="H3" s="604"/>
      <c r="I3" s="604"/>
      <c r="J3" s="604"/>
      <c r="K3" s="604"/>
      <c r="L3" s="604" t="s">
        <v>
82</v>
      </c>
      <c r="M3" s="604"/>
      <c r="N3" s="604"/>
      <c r="O3" s="604"/>
      <c r="P3" s="604"/>
      <c r="Q3" s="604"/>
      <c r="R3" s="607"/>
      <c r="S3" s="607"/>
      <c r="T3" s="607"/>
      <c r="U3" s="607"/>
      <c r="V3" s="608"/>
      <c r="W3" s="498" t="s">
        <v>
83</v>
      </c>
      <c r="X3" s="499"/>
      <c r="Y3" s="499"/>
      <c r="Z3" s="499"/>
      <c r="AA3" s="499"/>
      <c r="AB3" s="603"/>
      <c r="AC3" s="607" t="s">
        <v>
84</v>
      </c>
      <c r="AD3" s="499"/>
      <c r="AE3" s="499"/>
      <c r="AF3" s="499"/>
      <c r="AG3" s="499"/>
      <c r="AH3" s="499"/>
      <c r="AI3" s="499"/>
      <c r="AJ3" s="499"/>
      <c r="AK3" s="499"/>
      <c r="AL3" s="569"/>
      <c r="AM3" s="498" t="s">
        <v>
85</v>
      </c>
      <c r="AN3" s="499"/>
      <c r="AO3" s="499"/>
      <c r="AP3" s="499"/>
      <c r="AQ3" s="499"/>
      <c r="AR3" s="499"/>
      <c r="AS3" s="499"/>
      <c r="AT3" s="499"/>
      <c r="AU3" s="499"/>
      <c r="AV3" s="499"/>
      <c r="AW3" s="499"/>
      <c r="AX3" s="569"/>
      <c r="AY3" s="561" t="s">
        <v>
1</v>
      </c>
      <c r="AZ3" s="562"/>
      <c r="BA3" s="562"/>
      <c r="BB3" s="562"/>
      <c r="BC3" s="562"/>
      <c r="BD3" s="562"/>
      <c r="BE3" s="562"/>
      <c r="BF3" s="562"/>
      <c r="BG3" s="562"/>
      <c r="BH3" s="562"/>
      <c r="BI3" s="562"/>
      <c r="BJ3" s="562"/>
      <c r="BK3" s="562"/>
      <c r="BL3" s="562"/>
      <c r="BM3" s="611"/>
      <c r="BN3" s="498" t="s">
        <v>
86</v>
      </c>
      <c r="BO3" s="499"/>
      <c r="BP3" s="499"/>
      <c r="BQ3" s="499"/>
      <c r="BR3" s="499"/>
      <c r="BS3" s="499"/>
      <c r="BT3" s="499"/>
      <c r="BU3" s="569"/>
      <c r="BV3" s="498" t="s">
        <v>
87</v>
      </c>
      <c r="BW3" s="499"/>
      <c r="BX3" s="499"/>
      <c r="BY3" s="499"/>
      <c r="BZ3" s="499"/>
      <c r="CA3" s="499"/>
      <c r="CB3" s="499"/>
      <c r="CC3" s="569"/>
      <c r="CD3" s="561" t="s">
        <v>
1</v>
      </c>
      <c r="CE3" s="562"/>
      <c r="CF3" s="562"/>
      <c r="CG3" s="562"/>
      <c r="CH3" s="562"/>
      <c r="CI3" s="562"/>
      <c r="CJ3" s="562"/>
      <c r="CK3" s="562"/>
      <c r="CL3" s="562"/>
      <c r="CM3" s="562"/>
      <c r="CN3" s="562"/>
      <c r="CO3" s="562"/>
      <c r="CP3" s="562"/>
      <c r="CQ3" s="562"/>
      <c r="CR3" s="562"/>
      <c r="CS3" s="611"/>
      <c r="CT3" s="498" t="s">
        <v>
88</v>
      </c>
      <c r="CU3" s="499"/>
      <c r="CV3" s="499"/>
      <c r="CW3" s="499"/>
      <c r="CX3" s="499"/>
      <c r="CY3" s="499"/>
      <c r="CZ3" s="499"/>
      <c r="DA3" s="569"/>
      <c r="DB3" s="498" t="s">
        <v>
89</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
90</v>
      </c>
      <c r="AZ4" s="456"/>
      <c r="BA4" s="456"/>
      <c r="BB4" s="456"/>
      <c r="BC4" s="456"/>
      <c r="BD4" s="456"/>
      <c r="BE4" s="456"/>
      <c r="BF4" s="456"/>
      <c r="BG4" s="456"/>
      <c r="BH4" s="456"/>
      <c r="BI4" s="456"/>
      <c r="BJ4" s="456"/>
      <c r="BK4" s="456"/>
      <c r="BL4" s="456"/>
      <c r="BM4" s="457"/>
      <c r="BN4" s="458">
        <v>
59013603</v>
      </c>
      <c r="BO4" s="459"/>
      <c r="BP4" s="459"/>
      <c r="BQ4" s="459"/>
      <c r="BR4" s="459"/>
      <c r="BS4" s="459"/>
      <c r="BT4" s="459"/>
      <c r="BU4" s="460"/>
      <c r="BV4" s="458">
        <v>
71677224</v>
      </c>
      <c r="BW4" s="459"/>
      <c r="BX4" s="459"/>
      <c r="BY4" s="459"/>
      <c r="BZ4" s="459"/>
      <c r="CA4" s="459"/>
      <c r="CB4" s="459"/>
      <c r="CC4" s="460"/>
      <c r="CD4" s="595" t="s">
        <v>
91</v>
      </c>
      <c r="CE4" s="596"/>
      <c r="CF4" s="596"/>
      <c r="CG4" s="596"/>
      <c r="CH4" s="596"/>
      <c r="CI4" s="596"/>
      <c r="CJ4" s="596"/>
      <c r="CK4" s="596"/>
      <c r="CL4" s="596"/>
      <c r="CM4" s="596"/>
      <c r="CN4" s="596"/>
      <c r="CO4" s="596"/>
      <c r="CP4" s="596"/>
      <c r="CQ4" s="596"/>
      <c r="CR4" s="596"/>
      <c r="CS4" s="597"/>
      <c r="CT4" s="598">
        <v>
9.1</v>
      </c>
      <c r="CU4" s="599"/>
      <c r="CV4" s="599"/>
      <c r="CW4" s="599"/>
      <c r="CX4" s="599"/>
      <c r="CY4" s="599"/>
      <c r="CZ4" s="599"/>
      <c r="DA4" s="600"/>
      <c r="DB4" s="598">
        <v>
5.3</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
92</v>
      </c>
      <c r="AN5" s="386"/>
      <c r="AO5" s="386"/>
      <c r="AP5" s="386"/>
      <c r="AQ5" s="386"/>
      <c r="AR5" s="386"/>
      <c r="AS5" s="386"/>
      <c r="AT5" s="387"/>
      <c r="AU5" s="487" t="s">
        <v>
93</v>
      </c>
      <c r="AV5" s="488"/>
      <c r="AW5" s="488"/>
      <c r="AX5" s="488"/>
      <c r="AY5" s="443" t="s">
        <v>
94</v>
      </c>
      <c r="AZ5" s="444"/>
      <c r="BA5" s="444"/>
      <c r="BB5" s="444"/>
      <c r="BC5" s="444"/>
      <c r="BD5" s="444"/>
      <c r="BE5" s="444"/>
      <c r="BF5" s="444"/>
      <c r="BG5" s="444"/>
      <c r="BH5" s="444"/>
      <c r="BI5" s="444"/>
      <c r="BJ5" s="444"/>
      <c r="BK5" s="444"/>
      <c r="BL5" s="444"/>
      <c r="BM5" s="445"/>
      <c r="BN5" s="429">
        <v>
55702326</v>
      </c>
      <c r="BO5" s="430"/>
      <c r="BP5" s="430"/>
      <c r="BQ5" s="430"/>
      <c r="BR5" s="430"/>
      <c r="BS5" s="430"/>
      <c r="BT5" s="430"/>
      <c r="BU5" s="431"/>
      <c r="BV5" s="429">
        <v>
68920018</v>
      </c>
      <c r="BW5" s="430"/>
      <c r="BX5" s="430"/>
      <c r="BY5" s="430"/>
      <c r="BZ5" s="430"/>
      <c r="CA5" s="430"/>
      <c r="CB5" s="430"/>
      <c r="CC5" s="431"/>
      <c r="CD5" s="469" t="s">
        <v>
95</v>
      </c>
      <c r="CE5" s="389"/>
      <c r="CF5" s="389"/>
      <c r="CG5" s="389"/>
      <c r="CH5" s="389"/>
      <c r="CI5" s="389"/>
      <c r="CJ5" s="389"/>
      <c r="CK5" s="389"/>
      <c r="CL5" s="389"/>
      <c r="CM5" s="389"/>
      <c r="CN5" s="389"/>
      <c r="CO5" s="389"/>
      <c r="CP5" s="389"/>
      <c r="CQ5" s="389"/>
      <c r="CR5" s="389"/>
      <c r="CS5" s="470"/>
      <c r="CT5" s="426">
        <v>
87.9</v>
      </c>
      <c r="CU5" s="427"/>
      <c r="CV5" s="427"/>
      <c r="CW5" s="427"/>
      <c r="CX5" s="427"/>
      <c r="CY5" s="427"/>
      <c r="CZ5" s="427"/>
      <c r="DA5" s="428"/>
      <c r="DB5" s="426">
        <v>
94.8</v>
      </c>
      <c r="DC5" s="427"/>
      <c r="DD5" s="427"/>
      <c r="DE5" s="427"/>
      <c r="DF5" s="427"/>
      <c r="DG5" s="427"/>
      <c r="DH5" s="427"/>
      <c r="DI5" s="428"/>
    </row>
    <row r="6" spans="1:119" ht="18.75" customHeight="1" x14ac:dyDescent="0.2">
      <c r="A6" s="172"/>
      <c r="B6" s="575" t="s">
        <v>
96</v>
      </c>
      <c r="C6" s="416"/>
      <c r="D6" s="416"/>
      <c r="E6" s="576"/>
      <c r="F6" s="576"/>
      <c r="G6" s="576"/>
      <c r="H6" s="576"/>
      <c r="I6" s="576"/>
      <c r="J6" s="576"/>
      <c r="K6" s="576"/>
      <c r="L6" s="576" t="s">
        <v>
97</v>
      </c>
      <c r="M6" s="576"/>
      <c r="N6" s="576"/>
      <c r="O6" s="576"/>
      <c r="P6" s="576"/>
      <c r="Q6" s="576"/>
      <c r="R6" s="414"/>
      <c r="S6" s="414"/>
      <c r="T6" s="414"/>
      <c r="U6" s="414"/>
      <c r="V6" s="582"/>
      <c r="W6" s="519" t="s">
        <v>
98</v>
      </c>
      <c r="X6" s="415"/>
      <c r="Y6" s="415"/>
      <c r="Z6" s="415"/>
      <c r="AA6" s="415"/>
      <c r="AB6" s="416"/>
      <c r="AC6" s="587" t="s">
        <v>
99</v>
      </c>
      <c r="AD6" s="588"/>
      <c r="AE6" s="588"/>
      <c r="AF6" s="588"/>
      <c r="AG6" s="588"/>
      <c r="AH6" s="588"/>
      <c r="AI6" s="588"/>
      <c r="AJ6" s="588"/>
      <c r="AK6" s="588"/>
      <c r="AL6" s="589"/>
      <c r="AM6" s="486" t="s">
        <v>
100</v>
      </c>
      <c r="AN6" s="386"/>
      <c r="AO6" s="386"/>
      <c r="AP6" s="386"/>
      <c r="AQ6" s="386"/>
      <c r="AR6" s="386"/>
      <c r="AS6" s="386"/>
      <c r="AT6" s="387"/>
      <c r="AU6" s="487" t="s">
        <v>
93</v>
      </c>
      <c r="AV6" s="488"/>
      <c r="AW6" s="488"/>
      <c r="AX6" s="488"/>
      <c r="AY6" s="443" t="s">
        <v>
101</v>
      </c>
      <c r="AZ6" s="444"/>
      <c r="BA6" s="444"/>
      <c r="BB6" s="444"/>
      <c r="BC6" s="444"/>
      <c r="BD6" s="444"/>
      <c r="BE6" s="444"/>
      <c r="BF6" s="444"/>
      <c r="BG6" s="444"/>
      <c r="BH6" s="444"/>
      <c r="BI6" s="444"/>
      <c r="BJ6" s="444"/>
      <c r="BK6" s="444"/>
      <c r="BL6" s="444"/>
      <c r="BM6" s="445"/>
      <c r="BN6" s="429">
        <v>
3311277</v>
      </c>
      <c r="BO6" s="430"/>
      <c r="BP6" s="430"/>
      <c r="BQ6" s="430"/>
      <c r="BR6" s="430"/>
      <c r="BS6" s="430"/>
      <c r="BT6" s="430"/>
      <c r="BU6" s="431"/>
      <c r="BV6" s="429">
        <v>
2757206</v>
      </c>
      <c r="BW6" s="430"/>
      <c r="BX6" s="430"/>
      <c r="BY6" s="430"/>
      <c r="BZ6" s="430"/>
      <c r="CA6" s="430"/>
      <c r="CB6" s="430"/>
      <c r="CC6" s="431"/>
      <c r="CD6" s="469" t="s">
        <v>
102</v>
      </c>
      <c r="CE6" s="389"/>
      <c r="CF6" s="389"/>
      <c r="CG6" s="389"/>
      <c r="CH6" s="389"/>
      <c r="CI6" s="389"/>
      <c r="CJ6" s="389"/>
      <c r="CK6" s="389"/>
      <c r="CL6" s="389"/>
      <c r="CM6" s="389"/>
      <c r="CN6" s="389"/>
      <c r="CO6" s="389"/>
      <c r="CP6" s="389"/>
      <c r="CQ6" s="389"/>
      <c r="CR6" s="389"/>
      <c r="CS6" s="470"/>
      <c r="CT6" s="572">
        <v>
95.2</v>
      </c>
      <c r="CU6" s="573"/>
      <c r="CV6" s="573"/>
      <c r="CW6" s="573"/>
      <c r="CX6" s="573"/>
      <c r="CY6" s="573"/>
      <c r="CZ6" s="573"/>
      <c r="DA6" s="574"/>
      <c r="DB6" s="572">
        <v>
99.5</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
103</v>
      </c>
      <c r="AN7" s="386"/>
      <c r="AO7" s="386"/>
      <c r="AP7" s="386"/>
      <c r="AQ7" s="386"/>
      <c r="AR7" s="386"/>
      <c r="AS7" s="386"/>
      <c r="AT7" s="387"/>
      <c r="AU7" s="487" t="s">
        <v>
104</v>
      </c>
      <c r="AV7" s="488"/>
      <c r="AW7" s="488"/>
      <c r="AX7" s="488"/>
      <c r="AY7" s="443" t="s">
        <v>
105</v>
      </c>
      <c r="AZ7" s="444"/>
      <c r="BA7" s="444"/>
      <c r="BB7" s="444"/>
      <c r="BC7" s="444"/>
      <c r="BD7" s="444"/>
      <c r="BE7" s="444"/>
      <c r="BF7" s="444"/>
      <c r="BG7" s="444"/>
      <c r="BH7" s="444"/>
      <c r="BI7" s="444"/>
      <c r="BJ7" s="444"/>
      <c r="BK7" s="444"/>
      <c r="BL7" s="444"/>
      <c r="BM7" s="445"/>
      <c r="BN7" s="429">
        <v>
338430</v>
      </c>
      <c r="BO7" s="430"/>
      <c r="BP7" s="430"/>
      <c r="BQ7" s="430"/>
      <c r="BR7" s="430"/>
      <c r="BS7" s="430"/>
      <c r="BT7" s="430"/>
      <c r="BU7" s="431"/>
      <c r="BV7" s="429">
        <v>
1124868</v>
      </c>
      <c r="BW7" s="430"/>
      <c r="BX7" s="430"/>
      <c r="BY7" s="430"/>
      <c r="BZ7" s="430"/>
      <c r="CA7" s="430"/>
      <c r="CB7" s="430"/>
      <c r="CC7" s="431"/>
      <c r="CD7" s="469" t="s">
        <v>
106</v>
      </c>
      <c r="CE7" s="389"/>
      <c r="CF7" s="389"/>
      <c r="CG7" s="389"/>
      <c r="CH7" s="389"/>
      <c r="CI7" s="389"/>
      <c r="CJ7" s="389"/>
      <c r="CK7" s="389"/>
      <c r="CL7" s="389"/>
      <c r="CM7" s="389"/>
      <c r="CN7" s="389"/>
      <c r="CO7" s="389"/>
      <c r="CP7" s="389"/>
      <c r="CQ7" s="389"/>
      <c r="CR7" s="389"/>
      <c r="CS7" s="470"/>
      <c r="CT7" s="429">
        <v>
32537478</v>
      </c>
      <c r="CU7" s="430"/>
      <c r="CV7" s="430"/>
      <c r="CW7" s="430"/>
      <c r="CX7" s="430"/>
      <c r="CY7" s="430"/>
      <c r="CZ7" s="430"/>
      <c r="DA7" s="431"/>
      <c r="DB7" s="429">
        <v>
30859706</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
107</v>
      </c>
      <c r="AN8" s="386"/>
      <c r="AO8" s="386"/>
      <c r="AP8" s="386"/>
      <c r="AQ8" s="386"/>
      <c r="AR8" s="386"/>
      <c r="AS8" s="386"/>
      <c r="AT8" s="387"/>
      <c r="AU8" s="487" t="s">
        <v>
93</v>
      </c>
      <c r="AV8" s="488"/>
      <c r="AW8" s="488"/>
      <c r="AX8" s="488"/>
      <c r="AY8" s="443" t="s">
        <v>
108</v>
      </c>
      <c r="AZ8" s="444"/>
      <c r="BA8" s="444"/>
      <c r="BB8" s="444"/>
      <c r="BC8" s="444"/>
      <c r="BD8" s="444"/>
      <c r="BE8" s="444"/>
      <c r="BF8" s="444"/>
      <c r="BG8" s="444"/>
      <c r="BH8" s="444"/>
      <c r="BI8" s="444"/>
      <c r="BJ8" s="444"/>
      <c r="BK8" s="444"/>
      <c r="BL8" s="444"/>
      <c r="BM8" s="445"/>
      <c r="BN8" s="429">
        <v>
2972847</v>
      </c>
      <c r="BO8" s="430"/>
      <c r="BP8" s="430"/>
      <c r="BQ8" s="430"/>
      <c r="BR8" s="430"/>
      <c r="BS8" s="430"/>
      <c r="BT8" s="430"/>
      <c r="BU8" s="431"/>
      <c r="BV8" s="429">
        <v>
1632338</v>
      </c>
      <c r="BW8" s="430"/>
      <c r="BX8" s="430"/>
      <c r="BY8" s="430"/>
      <c r="BZ8" s="430"/>
      <c r="CA8" s="430"/>
      <c r="CB8" s="430"/>
      <c r="CC8" s="431"/>
      <c r="CD8" s="469" t="s">
        <v>
109</v>
      </c>
      <c r="CE8" s="389"/>
      <c r="CF8" s="389"/>
      <c r="CG8" s="389"/>
      <c r="CH8" s="389"/>
      <c r="CI8" s="389"/>
      <c r="CJ8" s="389"/>
      <c r="CK8" s="389"/>
      <c r="CL8" s="389"/>
      <c r="CM8" s="389"/>
      <c r="CN8" s="389"/>
      <c r="CO8" s="389"/>
      <c r="CP8" s="389"/>
      <c r="CQ8" s="389"/>
      <c r="CR8" s="389"/>
      <c r="CS8" s="470"/>
      <c r="CT8" s="532">
        <v>
0.91</v>
      </c>
      <c r="CU8" s="533"/>
      <c r="CV8" s="533"/>
      <c r="CW8" s="533"/>
      <c r="CX8" s="533"/>
      <c r="CY8" s="533"/>
      <c r="CZ8" s="533"/>
      <c r="DA8" s="534"/>
      <c r="DB8" s="532">
        <v>
0.93</v>
      </c>
      <c r="DC8" s="533"/>
      <c r="DD8" s="533"/>
      <c r="DE8" s="533"/>
      <c r="DF8" s="533"/>
      <c r="DG8" s="533"/>
      <c r="DH8" s="533"/>
      <c r="DI8" s="534"/>
    </row>
    <row r="9" spans="1:119" ht="18.75" customHeight="1" thickBot="1" x14ac:dyDescent="0.25">
      <c r="A9" s="172"/>
      <c r="B9" s="561" t="s">
        <v>
110</v>
      </c>
      <c r="C9" s="562"/>
      <c r="D9" s="562"/>
      <c r="E9" s="562"/>
      <c r="F9" s="562"/>
      <c r="G9" s="562"/>
      <c r="H9" s="562"/>
      <c r="I9" s="562"/>
      <c r="J9" s="562"/>
      <c r="K9" s="480"/>
      <c r="L9" s="563" t="s">
        <v>
111</v>
      </c>
      <c r="M9" s="564"/>
      <c r="N9" s="564"/>
      <c r="O9" s="564"/>
      <c r="P9" s="564"/>
      <c r="Q9" s="565"/>
      <c r="R9" s="566">
        <v>
168743</v>
      </c>
      <c r="S9" s="567"/>
      <c r="T9" s="567"/>
      <c r="U9" s="567"/>
      <c r="V9" s="568"/>
      <c r="W9" s="498" t="s">
        <v>
112</v>
      </c>
      <c r="X9" s="499"/>
      <c r="Y9" s="499"/>
      <c r="Z9" s="499"/>
      <c r="AA9" s="499"/>
      <c r="AB9" s="499"/>
      <c r="AC9" s="499"/>
      <c r="AD9" s="499"/>
      <c r="AE9" s="499"/>
      <c r="AF9" s="499"/>
      <c r="AG9" s="499"/>
      <c r="AH9" s="499"/>
      <c r="AI9" s="499"/>
      <c r="AJ9" s="499"/>
      <c r="AK9" s="499"/>
      <c r="AL9" s="569"/>
      <c r="AM9" s="486" t="s">
        <v>
113</v>
      </c>
      <c r="AN9" s="386"/>
      <c r="AO9" s="386"/>
      <c r="AP9" s="386"/>
      <c r="AQ9" s="386"/>
      <c r="AR9" s="386"/>
      <c r="AS9" s="386"/>
      <c r="AT9" s="387"/>
      <c r="AU9" s="487" t="s">
        <v>
93</v>
      </c>
      <c r="AV9" s="488"/>
      <c r="AW9" s="488"/>
      <c r="AX9" s="488"/>
      <c r="AY9" s="443" t="s">
        <v>
114</v>
      </c>
      <c r="AZ9" s="444"/>
      <c r="BA9" s="444"/>
      <c r="BB9" s="444"/>
      <c r="BC9" s="444"/>
      <c r="BD9" s="444"/>
      <c r="BE9" s="444"/>
      <c r="BF9" s="444"/>
      <c r="BG9" s="444"/>
      <c r="BH9" s="444"/>
      <c r="BI9" s="444"/>
      <c r="BJ9" s="444"/>
      <c r="BK9" s="444"/>
      <c r="BL9" s="444"/>
      <c r="BM9" s="445"/>
      <c r="BN9" s="429">
        <v>
1340509</v>
      </c>
      <c r="BO9" s="430"/>
      <c r="BP9" s="430"/>
      <c r="BQ9" s="430"/>
      <c r="BR9" s="430"/>
      <c r="BS9" s="430"/>
      <c r="BT9" s="430"/>
      <c r="BU9" s="431"/>
      <c r="BV9" s="429">
        <v>
110756</v>
      </c>
      <c r="BW9" s="430"/>
      <c r="BX9" s="430"/>
      <c r="BY9" s="430"/>
      <c r="BZ9" s="430"/>
      <c r="CA9" s="430"/>
      <c r="CB9" s="430"/>
      <c r="CC9" s="431"/>
      <c r="CD9" s="469" t="s">
        <v>
115</v>
      </c>
      <c r="CE9" s="389"/>
      <c r="CF9" s="389"/>
      <c r="CG9" s="389"/>
      <c r="CH9" s="389"/>
      <c r="CI9" s="389"/>
      <c r="CJ9" s="389"/>
      <c r="CK9" s="389"/>
      <c r="CL9" s="389"/>
      <c r="CM9" s="389"/>
      <c r="CN9" s="389"/>
      <c r="CO9" s="389"/>
      <c r="CP9" s="389"/>
      <c r="CQ9" s="389"/>
      <c r="CR9" s="389"/>
      <c r="CS9" s="470"/>
      <c r="CT9" s="426">
        <v>
7.2</v>
      </c>
      <c r="CU9" s="427"/>
      <c r="CV9" s="427"/>
      <c r="CW9" s="427"/>
      <c r="CX9" s="427"/>
      <c r="CY9" s="427"/>
      <c r="CZ9" s="427"/>
      <c r="DA9" s="428"/>
      <c r="DB9" s="426">
        <v>
7.4</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
116</v>
      </c>
      <c r="M10" s="386"/>
      <c r="N10" s="386"/>
      <c r="O10" s="386"/>
      <c r="P10" s="386"/>
      <c r="Q10" s="387"/>
      <c r="R10" s="382">
        <v>
172739</v>
      </c>
      <c r="S10" s="383"/>
      <c r="T10" s="383"/>
      <c r="U10" s="383"/>
      <c r="V10" s="442"/>
      <c r="W10" s="570"/>
      <c r="X10" s="380"/>
      <c r="Y10" s="380"/>
      <c r="Z10" s="380"/>
      <c r="AA10" s="380"/>
      <c r="AB10" s="380"/>
      <c r="AC10" s="380"/>
      <c r="AD10" s="380"/>
      <c r="AE10" s="380"/>
      <c r="AF10" s="380"/>
      <c r="AG10" s="380"/>
      <c r="AH10" s="380"/>
      <c r="AI10" s="380"/>
      <c r="AJ10" s="380"/>
      <c r="AK10" s="380"/>
      <c r="AL10" s="571"/>
      <c r="AM10" s="486" t="s">
        <v>
117</v>
      </c>
      <c r="AN10" s="386"/>
      <c r="AO10" s="386"/>
      <c r="AP10" s="386"/>
      <c r="AQ10" s="386"/>
      <c r="AR10" s="386"/>
      <c r="AS10" s="386"/>
      <c r="AT10" s="387"/>
      <c r="AU10" s="487" t="s">
        <v>
93</v>
      </c>
      <c r="AV10" s="488"/>
      <c r="AW10" s="488"/>
      <c r="AX10" s="488"/>
      <c r="AY10" s="443" t="s">
        <v>
118</v>
      </c>
      <c r="AZ10" s="444"/>
      <c r="BA10" s="444"/>
      <c r="BB10" s="444"/>
      <c r="BC10" s="444"/>
      <c r="BD10" s="444"/>
      <c r="BE10" s="444"/>
      <c r="BF10" s="444"/>
      <c r="BG10" s="444"/>
      <c r="BH10" s="444"/>
      <c r="BI10" s="444"/>
      <c r="BJ10" s="444"/>
      <c r="BK10" s="444"/>
      <c r="BL10" s="444"/>
      <c r="BM10" s="445"/>
      <c r="BN10" s="429">
        <v>
1613457</v>
      </c>
      <c r="BO10" s="430"/>
      <c r="BP10" s="430"/>
      <c r="BQ10" s="430"/>
      <c r="BR10" s="430"/>
      <c r="BS10" s="430"/>
      <c r="BT10" s="430"/>
      <c r="BU10" s="431"/>
      <c r="BV10" s="429">
        <v>
1901485</v>
      </c>
      <c r="BW10" s="430"/>
      <c r="BX10" s="430"/>
      <c r="BY10" s="430"/>
      <c r="BZ10" s="430"/>
      <c r="CA10" s="430"/>
      <c r="CB10" s="430"/>
      <c r="CC10" s="431"/>
      <c r="CD10" s="175" t="s">
        <v>
119</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1"/>
      <c r="C11" s="562"/>
      <c r="D11" s="562"/>
      <c r="E11" s="562"/>
      <c r="F11" s="562"/>
      <c r="G11" s="562"/>
      <c r="H11" s="562"/>
      <c r="I11" s="562"/>
      <c r="J11" s="562"/>
      <c r="K11" s="480"/>
      <c r="L11" s="390" t="s">
        <v>
120</v>
      </c>
      <c r="M11" s="391"/>
      <c r="N11" s="391"/>
      <c r="O11" s="391"/>
      <c r="P11" s="391"/>
      <c r="Q11" s="392"/>
      <c r="R11" s="558" t="s">
        <v>
121</v>
      </c>
      <c r="S11" s="559"/>
      <c r="T11" s="559"/>
      <c r="U11" s="559"/>
      <c r="V11" s="560"/>
      <c r="W11" s="570"/>
      <c r="X11" s="380"/>
      <c r="Y11" s="380"/>
      <c r="Z11" s="380"/>
      <c r="AA11" s="380"/>
      <c r="AB11" s="380"/>
      <c r="AC11" s="380"/>
      <c r="AD11" s="380"/>
      <c r="AE11" s="380"/>
      <c r="AF11" s="380"/>
      <c r="AG11" s="380"/>
      <c r="AH11" s="380"/>
      <c r="AI11" s="380"/>
      <c r="AJ11" s="380"/>
      <c r="AK11" s="380"/>
      <c r="AL11" s="571"/>
      <c r="AM11" s="486" t="s">
        <v>
122</v>
      </c>
      <c r="AN11" s="386"/>
      <c r="AO11" s="386"/>
      <c r="AP11" s="386"/>
      <c r="AQ11" s="386"/>
      <c r="AR11" s="386"/>
      <c r="AS11" s="386"/>
      <c r="AT11" s="387"/>
      <c r="AU11" s="487" t="s">
        <v>
93</v>
      </c>
      <c r="AV11" s="488"/>
      <c r="AW11" s="488"/>
      <c r="AX11" s="488"/>
      <c r="AY11" s="443" t="s">
        <v>
123</v>
      </c>
      <c r="AZ11" s="444"/>
      <c r="BA11" s="444"/>
      <c r="BB11" s="444"/>
      <c r="BC11" s="444"/>
      <c r="BD11" s="444"/>
      <c r="BE11" s="444"/>
      <c r="BF11" s="444"/>
      <c r="BG11" s="444"/>
      <c r="BH11" s="444"/>
      <c r="BI11" s="444"/>
      <c r="BJ11" s="444"/>
      <c r="BK11" s="444"/>
      <c r="BL11" s="444"/>
      <c r="BM11" s="445"/>
      <c r="BN11" s="429">
        <v>
0</v>
      </c>
      <c r="BO11" s="430"/>
      <c r="BP11" s="430"/>
      <c r="BQ11" s="430"/>
      <c r="BR11" s="430"/>
      <c r="BS11" s="430"/>
      <c r="BT11" s="430"/>
      <c r="BU11" s="431"/>
      <c r="BV11" s="429">
        <v>
0</v>
      </c>
      <c r="BW11" s="430"/>
      <c r="BX11" s="430"/>
      <c r="BY11" s="430"/>
      <c r="BZ11" s="430"/>
      <c r="CA11" s="430"/>
      <c r="CB11" s="430"/>
      <c r="CC11" s="431"/>
      <c r="CD11" s="469" t="s">
        <v>
124</v>
      </c>
      <c r="CE11" s="389"/>
      <c r="CF11" s="389"/>
      <c r="CG11" s="389"/>
      <c r="CH11" s="389"/>
      <c r="CI11" s="389"/>
      <c r="CJ11" s="389"/>
      <c r="CK11" s="389"/>
      <c r="CL11" s="389"/>
      <c r="CM11" s="389"/>
      <c r="CN11" s="389"/>
      <c r="CO11" s="389"/>
      <c r="CP11" s="389"/>
      <c r="CQ11" s="389"/>
      <c r="CR11" s="389"/>
      <c r="CS11" s="470"/>
      <c r="CT11" s="532" t="s">
        <v>
125</v>
      </c>
      <c r="CU11" s="533"/>
      <c r="CV11" s="533"/>
      <c r="CW11" s="533"/>
      <c r="CX11" s="533"/>
      <c r="CY11" s="533"/>
      <c r="CZ11" s="533"/>
      <c r="DA11" s="534"/>
      <c r="DB11" s="532" t="s">
        <v>
125</v>
      </c>
      <c r="DC11" s="533"/>
      <c r="DD11" s="533"/>
      <c r="DE11" s="533"/>
      <c r="DF11" s="533"/>
      <c r="DG11" s="533"/>
      <c r="DH11" s="533"/>
      <c r="DI11" s="534"/>
    </row>
    <row r="12" spans="1:119" ht="18.75" customHeight="1" x14ac:dyDescent="0.2">
      <c r="A12" s="172"/>
      <c r="B12" s="535" t="s">
        <v>
126</v>
      </c>
      <c r="C12" s="536"/>
      <c r="D12" s="536"/>
      <c r="E12" s="536"/>
      <c r="F12" s="536"/>
      <c r="G12" s="536"/>
      <c r="H12" s="536"/>
      <c r="I12" s="536"/>
      <c r="J12" s="536"/>
      <c r="K12" s="537"/>
      <c r="L12" s="544" t="s">
        <v>
127</v>
      </c>
      <c r="M12" s="545"/>
      <c r="N12" s="545"/>
      <c r="O12" s="545"/>
      <c r="P12" s="545"/>
      <c r="Q12" s="546"/>
      <c r="R12" s="547">
        <v>
172232</v>
      </c>
      <c r="S12" s="548"/>
      <c r="T12" s="548"/>
      <c r="U12" s="548"/>
      <c r="V12" s="549"/>
      <c r="W12" s="550" t="s">
        <v>
1</v>
      </c>
      <c r="X12" s="488"/>
      <c r="Y12" s="488"/>
      <c r="Z12" s="488"/>
      <c r="AA12" s="488"/>
      <c r="AB12" s="551"/>
      <c r="AC12" s="552" t="s">
        <v>
128</v>
      </c>
      <c r="AD12" s="553"/>
      <c r="AE12" s="553"/>
      <c r="AF12" s="553"/>
      <c r="AG12" s="554"/>
      <c r="AH12" s="552" t="s">
        <v>
129</v>
      </c>
      <c r="AI12" s="553"/>
      <c r="AJ12" s="553"/>
      <c r="AK12" s="553"/>
      <c r="AL12" s="555"/>
      <c r="AM12" s="486" t="s">
        <v>
130</v>
      </c>
      <c r="AN12" s="386"/>
      <c r="AO12" s="386"/>
      <c r="AP12" s="386"/>
      <c r="AQ12" s="386"/>
      <c r="AR12" s="386"/>
      <c r="AS12" s="386"/>
      <c r="AT12" s="387"/>
      <c r="AU12" s="487" t="s">
        <v>
93</v>
      </c>
      <c r="AV12" s="488"/>
      <c r="AW12" s="488"/>
      <c r="AX12" s="488"/>
      <c r="AY12" s="443" t="s">
        <v>
131</v>
      </c>
      <c r="AZ12" s="444"/>
      <c r="BA12" s="444"/>
      <c r="BB12" s="444"/>
      <c r="BC12" s="444"/>
      <c r="BD12" s="444"/>
      <c r="BE12" s="444"/>
      <c r="BF12" s="444"/>
      <c r="BG12" s="444"/>
      <c r="BH12" s="444"/>
      <c r="BI12" s="444"/>
      <c r="BJ12" s="444"/>
      <c r="BK12" s="444"/>
      <c r="BL12" s="444"/>
      <c r="BM12" s="445"/>
      <c r="BN12" s="429">
        <v>
530908</v>
      </c>
      <c r="BO12" s="430"/>
      <c r="BP12" s="430"/>
      <c r="BQ12" s="430"/>
      <c r="BR12" s="430"/>
      <c r="BS12" s="430"/>
      <c r="BT12" s="430"/>
      <c r="BU12" s="431"/>
      <c r="BV12" s="429">
        <v>
1968540</v>
      </c>
      <c r="BW12" s="430"/>
      <c r="BX12" s="430"/>
      <c r="BY12" s="430"/>
      <c r="BZ12" s="430"/>
      <c r="CA12" s="430"/>
      <c r="CB12" s="430"/>
      <c r="CC12" s="431"/>
      <c r="CD12" s="469" t="s">
        <v>
132</v>
      </c>
      <c r="CE12" s="389"/>
      <c r="CF12" s="389"/>
      <c r="CG12" s="389"/>
      <c r="CH12" s="389"/>
      <c r="CI12" s="389"/>
      <c r="CJ12" s="389"/>
      <c r="CK12" s="389"/>
      <c r="CL12" s="389"/>
      <c r="CM12" s="389"/>
      <c r="CN12" s="389"/>
      <c r="CO12" s="389"/>
      <c r="CP12" s="389"/>
      <c r="CQ12" s="389"/>
      <c r="CR12" s="389"/>
      <c r="CS12" s="470"/>
      <c r="CT12" s="532" t="s">
        <v>
125</v>
      </c>
      <c r="CU12" s="533"/>
      <c r="CV12" s="533"/>
      <c r="CW12" s="533"/>
      <c r="CX12" s="533"/>
      <c r="CY12" s="533"/>
      <c r="CZ12" s="533"/>
      <c r="DA12" s="534"/>
      <c r="DB12" s="532" t="s">
        <v>
125</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1"/>
      <c r="M13" s="513" t="s">
        <v>
133</v>
      </c>
      <c r="N13" s="514"/>
      <c r="O13" s="514"/>
      <c r="P13" s="514"/>
      <c r="Q13" s="515"/>
      <c r="R13" s="516">
        <v>
168521</v>
      </c>
      <c r="S13" s="517"/>
      <c r="T13" s="517"/>
      <c r="U13" s="517"/>
      <c r="V13" s="518"/>
      <c r="W13" s="519" t="s">
        <v>
134</v>
      </c>
      <c r="X13" s="415"/>
      <c r="Y13" s="415"/>
      <c r="Z13" s="415"/>
      <c r="AA13" s="415"/>
      <c r="AB13" s="416"/>
      <c r="AC13" s="382">
        <v>
1195</v>
      </c>
      <c r="AD13" s="383"/>
      <c r="AE13" s="383"/>
      <c r="AF13" s="383"/>
      <c r="AG13" s="384"/>
      <c r="AH13" s="382">
        <v>
1209</v>
      </c>
      <c r="AI13" s="383"/>
      <c r="AJ13" s="383"/>
      <c r="AK13" s="383"/>
      <c r="AL13" s="442"/>
      <c r="AM13" s="486" t="s">
        <v>
135</v>
      </c>
      <c r="AN13" s="386"/>
      <c r="AO13" s="386"/>
      <c r="AP13" s="386"/>
      <c r="AQ13" s="386"/>
      <c r="AR13" s="386"/>
      <c r="AS13" s="386"/>
      <c r="AT13" s="387"/>
      <c r="AU13" s="487" t="s">
        <v>
136</v>
      </c>
      <c r="AV13" s="488"/>
      <c r="AW13" s="488"/>
      <c r="AX13" s="488"/>
      <c r="AY13" s="443" t="s">
        <v>
137</v>
      </c>
      <c r="AZ13" s="444"/>
      <c r="BA13" s="444"/>
      <c r="BB13" s="444"/>
      <c r="BC13" s="444"/>
      <c r="BD13" s="444"/>
      <c r="BE13" s="444"/>
      <c r="BF13" s="444"/>
      <c r="BG13" s="444"/>
      <c r="BH13" s="444"/>
      <c r="BI13" s="444"/>
      <c r="BJ13" s="444"/>
      <c r="BK13" s="444"/>
      <c r="BL13" s="444"/>
      <c r="BM13" s="445"/>
      <c r="BN13" s="429">
        <v>
2423058</v>
      </c>
      <c r="BO13" s="430"/>
      <c r="BP13" s="430"/>
      <c r="BQ13" s="430"/>
      <c r="BR13" s="430"/>
      <c r="BS13" s="430"/>
      <c r="BT13" s="430"/>
      <c r="BU13" s="431"/>
      <c r="BV13" s="429">
        <v>
43701</v>
      </c>
      <c r="BW13" s="430"/>
      <c r="BX13" s="430"/>
      <c r="BY13" s="430"/>
      <c r="BZ13" s="430"/>
      <c r="CA13" s="430"/>
      <c r="CB13" s="430"/>
      <c r="CC13" s="431"/>
      <c r="CD13" s="469" t="s">
        <v>
138</v>
      </c>
      <c r="CE13" s="389"/>
      <c r="CF13" s="389"/>
      <c r="CG13" s="389"/>
      <c r="CH13" s="389"/>
      <c r="CI13" s="389"/>
      <c r="CJ13" s="389"/>
      <c r="CK13" s="389"/>
      <c r="CL13" s="389"/>
      <c r="CM13" s="389"/>
      <c r="CN13" s="389"/>
      <c r="CO13" s="389"/>
      <c r="CP13" s="389"/>
      <c r="CQ13" s="389"/>
      <c r="CR13" s="389"/>
      <c r="CS13" s="470"/>
      <c r="CT13" s="426">
        <v>
1.4</v>
      </c>
      <c r="CU13" s="427"/>
      <c r="CV13" s="427"/>
      <c r="CW13" s="427"/>
      <c r="CX13" s="427"/>
      <c r="CY13" s="427"/>
      <c r="CZ13" s="427"/>
      <c r="DA13" s="428"/>
      <c r="DB13" s="426">
        <v>
1.4</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
139</v>
      </c>
      <c r="M14" s="556"/>
      <c r="N14" s="556"/>
      <c r="O14" s="556"/>
      <c r="P14" s="556"/>
      <c r="Q14" s="557"/>
      <c r="R14" s="516">
        <v>
173619</v>
      </c>
      <c r="S14" s="517"/>
      <c r="T14" s="517"/>
      <c r="U14" s="517"/>
      <c r="V14" s="518"/>
      <c r="W14" s="520"/>
      <c r="X14" s="418"/>
      <c r="Y14" s="418"/>
      <c r="Z14" s="418"/>
      <c r="AA14" s="418"/>
      <c r="AB14" s="419"/>
      <c r="AC14" s="509">
        <v>
1.6</v>
      </c>
      <c r="AD14" s="510"/>
      <c r="AE14" s="510"/>
      <c r="AF14" s="510"/>
      <c r="AG14" s="511"/>
      <c r="AH14" s="509">
        <v>
1.6</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
140</v>
      </c>
      <c r="CE14" s="467"/>
      <c r="CF14" s="467"/>
      <c r="CG14" s="467"/>
      <c r="CH14" s="467"/>
      <c r="CI14" s="467"/>
      <c r="CJ14" s="467"/>
      <c r="CK14" s="467"/>
      <c r="CL14" s="467"/>
      <c r="CM14" s="467"/>
      <c r="CN14" s="467"/>
      <c r="CO14" s="467"/>
      <c r="CP14" s="467"/>
      <c r="CQ14" s="467"/>
      <c r="CR14" s="467"/>
      <c r="CS14" s="468"/>
      <c r="CT14" s="526" t="s">
        <v>
141</v>
      </c>
      <c r="CU14" s="527"/>
      <c r="CV14" s="527"/>
      <c r="CW14" s="527"/>
      <c r="CX14" s="527"/>
      <c r="CY14" s="527"/>
      <c r="CZ14" s="527"/>
      <c r="DA14" s="528"/>
      <c r="DB14" s="526" t="s">
        <v>
125</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1"/>
      <c r="M15" s="513" t="s">
        <v>
142</v>
      </c>
      <c r="N15" s="514"/>
      <c r="O15" s="514"/>
      <c r="P15" s="514"/>
      <c r="Q15" s="515"/>
      <c r="R15" s="516">
        <v>
169863</v>
      </c>
      <c r="S15" s="517"/>
      <c r="T15" s="517"/>
      <c r="U15" s="517"/>
      <c r="V15" s="518"/>
      <c r="W15" s="519" t="s">
        <v>
143</v>
      </c>
      <c r="X15" s="415"/>
      <c r="Y15" s="415"/>
      <c r="Z15" s="415"/>
      <c r="AA15" s="415"/>
      <c r="AB15" s="416"/>
      <c r="AC15" s="382">
        <v>
13698</v>
      </c>
      <c r="AD15" s="383"/>
      <c r="AE15" s="383"/>
      <c r="AF15" s="383"/>
      <c r="AG15" s="384"/>
      <c r="AH15" s="382">
        <v>
14995</v>
      </c>
      <c r="AI15" s="383"/>
      <c r="AJ15" s="383"/>
      <c r="AK15" s="383"/>
      <c r="AL15" s="442"/>
      <c r="AM15" s="486"/>
      <c r="AN15" s="386"/>
      <c r="AO15" s="386"/>
      <c r="AP15" s="386"/>
      <c r="AQ15" s="386"/>
      <c r="AR15" s="386"/>
      <c r="AS15" s="386"/>
      <c r="AT15" s="387"/>
      <c r="AU15" s="487"/>
      <c r="AV15" s="488"/>
      <c r="AW15" s="488"/>
      <c r="AX15" s="488"/>
      <c r="AY15" s="455" t="s">
        <v>
144</v>
      </c>
      <c r="AZ15" s="456"/>
      <c r="BA15" s="456"/>
      <c r="BB15" s="456"/>
      <c r="BC15" s="456"/>
      <c r="BD15" s="456"/>
      <c r="BE15" s="456"/>
      <c r="BF15" s="456"/>
      <c r="BG15" s="456"/>
      <c r="BH15" s="456"/>
      <c r="BI15" s="456"/>
      <c r="BJ15" s="456"/>
      <c r="BK15" s="456"/>
      <c r="BL15" s="456"/>
      <c r="BM15" s="457"/>
      <c r="BN15" s="458">
        <v>
21055499</v>
      </c>
      <c r="BO15" s="459"/>
      <c r="BP15" s="459"/>
      <c r="BQ15" s="459"/>
      <c r="BR15" s="459"/>
      <c r="BS15" s="459"/>
      <c r="BT15" s="459"/>
      <c r="BU15" s="460"/>
      <c r="BV15" s="458">
        <v>
21884580</v>
      </c>
      <c r="BW15" s="459"/>
      <c r="BX15" s="459"/>
      <c r="BY15" s="459"/>
      <c r="BZ15" s="459"/>
      <c r="CA15" s="459"/>
      <c r="CB15" s="459"/>
      <c r="CC15" s="460"/>
      <c r="CD15" s="529" t="s">
        <v>
145</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8"/>
      <c r="C16" s="539"/>
      <c r="D16" s="539"/>
      <c r="E16" s="539"/>
      <c r="F16" s="539"/>
      <c r="G16" s="539"/>
      <c r="H16" s="539"/>
      <c r="I16" s="539"/>
      <c r="J16" s="539"/>
      <c r="K16" s="540"/>
      <c r="L16" s="503" t="s">
        <v>
146</v>
      </c>
      <c r="M16" s="504"/>
      <c r="N16" s="504"/>
      <c r="O16" s="504"/>
      <c r="P16" s="504"/>
      <c r="Q16" s="505"/>
      <c r="R16" s="506" t="s">
        <v>
147</v>
      </c>
      <c r="S16" s="507"/>
      <c r="T16" s="507"/>
      <c r="U16" s="507"/>
      <c r="V16" s="508"/>
      <c r="W16" s="520"/>
      <c r="X16" s="418"/>
      <c r="Y16" s="418"/>
      <c r="Z16" s="418"/>
      <c r="AA16" s="418"/>
      <c r="AB16" s="419"/>
      <c r="AC16" s="509">
        <v>
18.8</v>
      </c>
      <c r="AD16" s="510"/>
      <c r="AE16" s="510"/>
      <c r="AF16" s="510"/>
      <c r="AG16" s="511"/>
      <c r="AH16" s="509">
        <v>
20.100000000000001</v>
      </c>
      <c r="AI16" s="510"/>
      <c r="AJ16" s="510"/>
      <c r="AK16" s="510"/>
      <c r="AL16" s="512"/>
      <c r="AM16" s="486"/>
      <c r="AN16" s="386"/>
      <c r="AO16" s="386"/>
      <c r="AP16" s="386"/>
      <c r="AQ16" s="386"/>
      <c r="AR16" s="386"/>
      <c r="AS16" s="386"/>
      <c r="AT16" s="387"/>
      <c r="AU16" s="487"/>
      <c r="AV16" s="488"/>
      <c r="AW16" s="488"/>
      <c r="AX16" s="488"/>
      <c r="AY16" s="443" t="s">
        <v>
148</v>
      </c>
      <c r="AZ16" s="444"/>
      <c r="BA16" s="444"/>
      <c r="BB16" s="444"/>
      <c r="BC16" s="444"/>
      <c r="BD16" s="444"/>
      <c r="BE16" s="444"/>
      <c r="BF16" s="444"/>
      <c r="BG16" s="444"/>
      <c r="BH16" s="444"/>
      <c r="BI16" s="444"/>
      <c r="BJ16" s="444"/>
      <c r="BK16" s="444"/>
      <c r="BL16" s="444"/>
      <c r="BM16" s="445"/>
      <c r="BN16" s="429">
        <v>
24202801</v>
      </c>
      <c r="BO16" s="430"/>
      <c r="BP16" s="430"/>
      <c r="BQ16" s="430"/>
      <c r="BR16" s="430"/>
      <c r="BS16" s="430"/>
      <c r="BT16" s="430"/>
      <c r="BU16" s="431"/>
      <c r="BV16" s="429">
        <v>
23647350</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86"/>
      <c r="M17" s="522" t="s">
        <v>
149</v>
      </c>
      <c r="N17" s="523"/>
      <c r="O17" s="523"/>
      <c r="P17" s="523"/>
      <c r="Q17" s="524"/>
      <c r="R17" s="506" t="s">
        <v>
147</v>
      </c>
      <c r="S17" s="507"/>
      <c r="T17" s="507"/>
      <c r="U17" s="507"/>
      <c r="V17" s="508"/>
      <c r="W17" s="519" t="s">
        <v>
150</v>
      </c>
      <c r="X17" s="415"/>
      <c r="Y17" s="415"/>
      <c r="Z17" s="415"/>
      <c r="AA17" s="415"/>
      <c r="AB17" s="416"/>
      <c r="AC17" s="382">
        <v>
57823</v>
      </c>
      <c r="AD17" s="383"/>
      <c r="AE17" s="383"/>
      <c r="AF17" s="383"/>
      <c r="AG17" s="384"/>
      <c r="AH17" s="382">
        <v>
58417</v>
      </c>
      <c r="AI17" s="383"/>
      <c r="AJ17" s="383"/>
      <c r="AK17" s="383"/>
      <c r="AL17" s="442"/>
      <c r="AM17" s="486"/>
      <c r="AN17" s="386"/>
      <c r="AO17" s="386"/>
      <c r="AP17" s="386"/>
      <c r="AQ17" s="386"/>
      <c r="AR17" s="386"/>
      <c r="AS17" s="386"/>
      <c r="AT17" s="387"/>
      <c r="AU17" s="487"/>
      <c r="AV17" s="488"/>
      <c r="AW17" s="488"/>
      <c r="AX17" s="488"/>
      <c r="AY17" s="443" t="s">
        <v>
151</v>
      </c>
      <c r="AZ17" s="444"/>
      <c r="BA17" s="444"/>
      <c r="BB17" s="444"/>
      <c r="BC17" s="444"/>
      <c r="BD17" s="444"/>
      <c r="BE17" s="444"/>
      <c r="BF17" s="444"/>
      <c r="BG17" s="444"/>
      <c r="BH17" s="444"/>
      <c r="BI17" s="444"/>
      <c r="BJ17" s="444"/>
      <c r="BK17" s="444"/>
      <c r="BL17" s="444"/>
      <c r="BM17" s="445"/>
      <c r="BN17" s="429">
        <v>
26762091</v>
      </c>
      <c r="BO17" s="430"/>
      <c r="BP17" s="430"/>
      <c r="BQ17" s="430"/>
      <c r="BR17" s="430"/>
      <c r="BS17" s="430"/>
      <c r="BT17" s="430"/>
      <c r="BU17" s="431"/>
      <c r="BV17" s="429">
        <v>
27877105</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
152</v>
      </c>
      <c r="C18" s="480"/>
      <c r="D18" s="480"/>
      <c r="E18" s="481"/>
      <c r="F18" s="481"/>
      <c r="G18" s="481"/>
      <c r="H18" s="481"/>
      <c r="I18" s="481"/>
      <c r="J18" s="481"/>
      <c r="K18" s="481"/>
      <c r="L18" s="482">
        <v>
103.69</v>
      </c>
      <c r="M18" s="482"/>
      <c r="N18" s="482"/>
      <c r="O18" s="482"/>
      <c r="P18" s="482"/>
      <c r="Q18" s="482"/>
      <c r="R18" s="483"/>
      <c r="S18" s="483"/>
      <c r="T18" s="483"/>
      <c r="U18" s="483"/>
      <c r="V18" s="484"/>
      <c r="W18" s="500"/>
      <c r="X18" s="501"/>
      <c r="Y18" s="501"/>
      <c r="Z18" s="501"/>
      <c r="AA18" s="501"/>
      <c r="AB18" s="525"/>
      <c r="AC18" s="399">
        <v>
79.5</v>
      </c>
      <c r="AD18" s="400"/>
      <c r="AE18" s="400"/>
      <c r="AF18" s="400"/>
      <c r="AG18" s="485"/>
      <c r="AH18" s="399">
        <v>
78.3</v>
      </c>
      <c r="AI18" s="400"/>
      <c r="AJ18" s="400"/>
      <c r="AK18" s="400"/>
      <c r="AL18" s="401"/>
      <c r="AM18" s="486"/>
      <c r="AN18" s="386"/>
      <c r="AO18" s="386"/>
      <c r="AP18" s="386"/>
      <c r="AQ18" s="386"/>
      <c r="AR18" s="386"/>
      <c r="AS18" s="386"/>
      <c r="AT18" s="387"/>
      <c r="AU18" s="487"/>
      <c r="AV18" s="488"/>
      <c r="AW18" s="488"/>
      <c r="AX18" s="488"/>
      <c r="AY18" s="443" t="s">
        <v>
153</v>
      </c>
      <c r="AZ18" s="444"/>
      <c r="BA18" s="444"/>
      <c r="BB18" s="444"/>
      <c r="BC18" s="444"/>
      <c r="BD18" s="444"/>
      <c r="BE18" s="444"/>
      <c r="BF18" s="444"/>
      <c r="BG18" s="444"/>
      <c r="BH18" s="444"/>
      <c r="BI18" s="444"/>
      <c r="BJ18" s="444"/>
      <c r="BK18" s="444"/>
      <c r="BL18" s="444"/>
      <c r="BM18" s="445"/>
      <c r="BN18" s="429">
        <v>
29667252</v>
      </c>
      <c r="BO18" s="430"/>
      <c r="BP18" s="430"/>
      <c r="BQ18" s="430"/>
      <c r="BR18" s="430"/>
      <c r="BS18" s="430"/>
      <c r="BT18" s="430"/>
      <c r="BU18" s="431"/>
      <c r="BV18" s="429">
        <v>
29257318</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
154</v>
      </c>
      <c r="C19" s="480"/>
      <c r="D19" s="480"/>
      <c r="E19" s="481"/>
      <c r="F19" s="481"/>
      <c r="G19" s="481"/>
      <c r="H19" s="481"/>
      <c r="I19" s="481"/>
      <c r="J19" s="481"/>
      <c r="K19" s="481"/>
      <c r="L19" s="489">
        <v>
1627</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
155</v>
      </c>
      <c r="AZ19" s="444"/>
      <c r="BA19" s="444"/>
      <c r="BB19" s="444"/>
      <c r="BC19" s="444"/>
      <c r="BD19" s="444"/>
      <c r="BE19" s="444"/>
      <c r="BF19" s="444"/>
      <c r="BG19" s="444"/>
      <c r="BH19" s="444"/>
      <c r="BI19" s="444"/>
      <c r="BJ19" s="444"/>
      <c r="BK19" s="444"/>
      <c r="BL19" s="444"/>
      <c r="BM19" s="445"/>
      <c r="BN19" s="429">
        <v>
39304232</v>
      </c>
      <c r="BO19" s="430"/>
      <c r="BP19" s="430"/>
      <c r="BQ19" s="430"/>
      <c r="BR19" s="430"/>
      <c r="BS19" s="430"/>
      <c r="BT19" s="430"/>
      <c r="BU19" s="431"/>
      <c r="BV19" s="429">
        <v>
38553795</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
156</v>
      </c>
      <c r="C20" s="480"/>
      <c r="D20" s="480"/>
      <c r="E20" s="481"/>
      <c r="F20" s="481"/>
      <c r="G20" s="481"/>
      <c r="H20" s="481"/>
      <c r="I20" s="481"/>
      <c r="J20" s="481"/>
      <c r="K20" s="481"/>
      <c r="L20" s="489">
        <v>
70279</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
157</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
158</v>
      </c>
      <c r="C22" s="406"/>
      <c r="D22" s="407"/>
      <c r="E22" s="414" t="s">
        <v>
1</v>
      </c>
      <c r="F22" s="415"/>
      <c r="G22" s="415"/>
      <c r="H22" s="415"/>
      <c r="I22" s="415"/>
      <c r="J22" s="415"/>
      <c r="K22" s="416"/>
      <c r="L22" s="414" t="s">
        <v>
159</v>
      </c>
      <c r="M22" s="415"/>
      <c r="N22" s="415"/>
      <c r="O22" s="415"/>
      <c r="P22" s="416"/>
      <c r="Q22" s="420" t="s">
        <v>
160</v>
      </c>
      <c r="R22" s="421"/>
      <c r="S22" s="421"/>
      <c r="T22" s="421"/>
      <c r="U22" s="421"/>
      <c r="V22" s="422"/>
      <c r="W22" s="471" t="s">
        <v>
161</v>
      </c>
      <c r="X22" s="406"/>
      <c r="Y22" s="407"/>
      <c r="Z22" s="414" t="s">
        <v>
1</v>
      </c>
      <c r="AA22" s="415"/>
      <c r="AB22" s="415"/>
      <c r="AC22" s="415"/>
      <c r="AD22" s="415"/>
      <c r="AE22" s="415"/>
      <c r="AF22" s="415"/>
      <c r="AG22" s="416"/>
      <c r="AH22" s="432" t="s">
        <v>
162</v>
      </c>
      <c r="AI22" s="415"/>
      <c r="AJ22" s="415"/>
      <c r="AK22" s="415"/>
      <c r="AL22" s="416"/>
      <c r="AM22" s="432" t="s">
        <v>
163</v>
      </c>
      <c r="AN22" s="433"/>
      <c r="AO22" s="433"/>
      <c r="AP22" s="433"/>
      <c r="AQ22" s="433"/>
      <c r="AR22" s="434"/>
      <c r="AS22" s="420" t="s">
        <v>
160</v>
      </c>
      <c r="AT22" s="421"/>
      <c r="AU22" s="421"/>
      <c r="AV22" s="421"/>
      <c r="AW22" s="421"/>
      <c r="AX22" s="438"/>
      <c r="AY22" s="455" t="s">
        <v>
164</v>
      </c>
      <c r="AZ22" s="456"/>
      <c r="BA22" s="456"/>
      <c r="BB22" s="456"/>
      <c r="BC22" s="456"/>
      <c r="BD22" s="456"/>
      <c r="BE22" s="456"/>
      <c r="BF22" s="456"/>
      <c r="BG22" s="456"/>
      <c r="BH22" s="456"/>
      <c r="BI22" s="456"/>
      <c r="BJ22" s="456"/>
      <c r="BK22" s="456"/>
      <c r="BL22" s="456"/>
      <c r="BM22" s="457"/>
      <c r="BN22" s="458">
        <v>
31614573</v>
      </c>
      <c r="BO22" s="459"/>
      <c r="BP22" s="459"/>
      <c r="BQ22" s="459"/>
      <c r="BR22" s="459"/>
      <c r="BS22" s="459"/>
      <c r="BT22" s="459"/>
      <c r="BU22" s="460"/>
      <c r="BV22" s="458">
        <v>
31054677</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
165</v>
      </c>
      <c r="AZ23" s="444"/>
      <c r="BA23" s="444"/>
      <c r="BB23" s="444"/>
      <c r="BC23" s="444"/>
      <c r="BD23" s="444"/>
      <c r="BE23" s="444"/>
      <c r="BF23" s="444"/>
      <c r="BG23" s="444"/>
      <c r="BH23" s="444"/>
      <c r="BI23" s="444"/>
      <c r="BJ23" s="444"/>
      <c r="BK23" s="444"/>
      <c r="BL23" s="444"/>
      <c r="BM23" s="445"/>
      <c r="BN23" s="429">
        <v>
29064392</v>
      </c>
      <c r="BO23" s="430"/>
      <c r="BP23" s="430"/>
      <c r="BQ23" s="430"/>
      <c r="BR23" s="430"/>
      <c r="BS23" s="430"/>
      <c r="BT23" s="430"/>
      <c r="BU23" s="431"/>
      <c r="BV23" s="429">
        <v>
28234311</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
166</v>
      </c>
      <c r="F24" s="386"/>
      <c r="G24" s="386"/>
      <c r="H24" s="386"/>
      <c r="I24" s="386"/>
      <c r="J24" s="386"/>
      <c r="K24" s="387"/>
      <c r="L24" s="382">
        <v>
1</v>
      </c>
      <c r="M24" s="383"/>
      <c r="N24" s="383"/>
      <c r="O24" s="383"/>
      <c r="P24" s="384"/>
      <c r="Q24" s="382">
        <v>
8460</v>
      </c>
      <c r="R24" s="383"/>
      <c r="S24" s="383"/>
      <c r="T24" s="383"/>
      <c r="U24" s="383"/>
      <c r="V24" s="384"/>
      <c r="W24" s="472"/>
      <c r="X24" s="409"/>
      <c r="Y24" s="410"/>
      <c r="Z24" s="385" t="s">
        <v>
167</v>
      </c>
      <c r="AA24" s="386"/>
      <c r="AB24" s="386"/>
      <c r="AC24" s="386"/>
      <c r="AD24" s="386"/>
      <c r="AE24" s="386"/>
      <c r="AF24" s="386"/>
      <c r="AG24" s="387"/>
      <c r="AH24" s="382">
        <v>
894</v>
      </c>
      <c r="AI24" s="383"/>
      <c r="AJ24" s="383"/>
      <c r="AK24" s="383"/>
      <c r="AL24" s="384"/>
      <c r="AM24" s="382">
        <v>
2889408</v>
      </c>
      <c r="AN24" s="383"/>
      <c r="AO24" s="383"/>
      <c r="AP24" s="383"/>
      <c r="AQ24" s="383"/>
      <c r="AR24" s="384"/>
      <c r="AS24" s="382">
        <v>
3232</v>
      </c>
      <c r="AT24" s="383"/>
      <c r="AU24" s="383"/>
      <c r="AV24" s="383"/>
      <c r="AW24" s="383"/>
      <c r="AX24" s="442"/>
      <c r="AY24" s="402" t="s">
        <v>
168</v>
      </c>
      <c r="AZ24" s="403"/>
      <c r="BA24" s="403"/>
      <c r="BB24" s="403"/>
      <c r="BC24" s="403"/>
      <c r="BD24" s="403"/>
      <c r="BE24" s="403"/>
      <c r="BF24" s="403"/>
      <c r="BG24" s="403"/>
      <c r="BH24" s="403"/>
      <c r="BI24" s="403"/>
      <c r="BJ24" s="403"/>
      <c r="BK24" s="403"/>
      <c r="BL24" s="403"/>
      <c r="BM24" s="404"/>
      <c r="BN24" s="429">
        <v>
10400663</v>
      </c>
      <c r="BO24" s="430"/>
      <c r="BP24" s="430"/>
      <c r="BQ24" s="430"/>
      <c r="BR24" s="430"/>
      <c r="BS24" s="430"/>
      <c r="BT24" s="430"/>
      <c r="BU24" s="431"/>
      <c r="BV24" s="429">
        <v>
10765445</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
169</v>
      </c>
      <c r="F25" s="386"/>
      <c r="G25" s="386"/>
      <c r="H25" s="386"/>
      <c r="I25" s="386"/>
      <c r="J25" s="386"/>
      <c r="K25" s="387"/>
      <c r="L25" s="382">
        <v>
2</v>
      </c>
      <c r="M25" s="383"/>
      <c r="N25" s="383"/>
      <c r="O25" s="383"/>
      <c r="P25" s="384"/>
      <c r="Q25" s="382">
        <v>
7200</v>
      </c>
      <c r="R25" s="383"/>
      <c r="S25" s="383"/>
      <c r="T25" s="383"/>
      <c r="U25" s="383"/>
      <c r="V25" s="384"/>
      <c r="W25" s="472"/>
      <c r="X25" s="409"/>
      <c r="Y25" s="410"/>
      <c r="Z25" s="385" t="s">
        <v>
170</v>
      </c>
      <c r="AA25" s="386"/>
      <c r="AB25" s="386"/>
      <c r="AC25" s="386"/>
      <c r="AD25" s="386"/>
      <c r="AE25" s="386"/>
      <c r="AF25" s="386"/>
      <c r="AG25" s="387"/>
      <c r="AH25" s="382" t="s">
        <v>
125</v>
      </c>
      <c r="AI25" s="383"/>
      <c r="AJ25" s="383"/>
      <c r="AK25" s="383"/>
      <c r="AL25" s="384"/>
      <c r="AM25" s="382" t="s">
        <v>
171</v>
      </c>
      <c r="AN25" s="383"/>
      <c r="AO25" s="383"/>
      <c r="AP25" s="383"/>
      <c r="AQ25" s="383"/>
      <c r="AR25" s="384"/>
      <c r="AS25" s="382" t="s">
        <v>
125</v>
      </c>
      <c r="AT25" s="383"/>
      <c r="AU25" s="383"/>
      <c r="AV25" s="383"/>
      <c r="AW25" s="383"/>
      <c r="AX25" s="442"/>
      <c r="AY25" s="455" t="s">
        <v>
172</v>
      </c>
      <c r="AZ25" s="456"/>
      <c r="BA25" s="456"/>
      <c r="BB25" s="456"/>
      <c r="BC25" s="456"/>
      <c r="BD25" s="456"/>
      <c r="BE25" s="456"/>
      <c r="BF25" s="456"/>
      <c r="BG25" s="456"/>
      <c r="BH25" s="456"/>
      <c r="BI25" s="456"/>
      <c r="BJ25" s="456"/>
      <c r="BK25" s="456"/>
      <c r="BL25" s="456"/>
      <c r="BM25" s="457"/>
      <c r="BN25" s="458">
        <v>
10753769</v>
      </c>
      <c r="BO25" s="459"/>
      <c r="BP25" s="459"/>
      <c r="BQ25" s="459"/>
      <c r="BR25" s="459"/>
      <c r="BS25" s="459"/>
      <c r="BT25" s="459"/>
      <c r="BU25" s="460"/>
      <c r="BV25" s="458">
        <v>
9498929</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
173</v>
      </c>
      <c r="F26" s="386"/>
      <c r="G26" s="386"/>
      <c r="H26" s="386"/>
      <c r="I26" s="386"/>
      <c r="J26" s="386"/>
      <c r="K26" s="387"/>
      <c r="L26" s="382">
        <v>
1</v>
      </c>
      <c r="M26" s="383"/>
      <c r="N26" s="383"/>
      <c r="O26" s="383"/>
      <c r="P26" s="384"/>
      <c r="Q26" s="382">
        <v>
6480</v>
      </c>
      <c r="R26" s="383"/>
      <c r="S26" s="383"/>
      <c r="T26" s="383"/>
      <c r="U26" s="383"/>
      <c r="V26" s="384"/>
      <c r="W26" s="472"/>
      <c r="X26" s="409"/>
      <c r="Y26" s="410"/>
      <c r="Z26" s="385" t="s">
        <v>
174</v>
      </c>
      <c r="AA26" s="440"/>
      <c r="AB26" s="440"/>
      <c r="AC26" s="440"/>
      <c r="AD26" s="440"/>
      <c r="AE26" s="440"/>
      <c r="AF26" s="440"/>
      <c r="AG26" s="441"/>
      <c r="AH26" s="382">
        <v>
3</v>
      </c>
      <c r="AI26" s="383"/>
      <c r="AJ26" s="383"/>
      <c r="AK26" s="383"/>
      <c r="AL26" s="384"/>
      <c r="AM26" s="382">
        <v>
9696</v>
      </c>
      <c r="AN26" s="383"/>
      <c r="AO26" s="383"/>
      <c r="AP26" s="383"/>
      <c r="AQ26" s="383"/>
      <c r="AR26" s="384"/>
      <c r="AS26" s="382">
        <v>
3232</v>
      </c>
      <c r="AT26" s="383"/>
      <c r="AU26" s="383"/>
      <c r="AV26" s="383"/>
      <c r="AW26" s="383"/>
      <c r="AX26" s="442"/>
      <c r="AY26" s="469" t="s">
        <v>
175</v>
      </c>
      <c r="AZ26" s="389"/>
      <c r="BA26" s="389"/>
      <c r="BB26" s="389"/>
      <c r="BC26" s="389"/>
      <c r="BD26" s="389"/>
      <c r="BE26" s="389"/>
      <c r="BF26" s="389"/>
      <c r="BG26" s="389"/>
      <c r="BH26" s="389"/>
      <c r="BI26" s="389"/>
      <c r="BJ26" s="389"/>
      <c r="BK26" s="389"/>
      <c r="BL26" s="389"/>
      <c r="BM26" s="470"/>
      <c r="BN26" s="429" t="s">
        <v>
171</v>
      </c>
      <c r="BO26" s="430"/>
      <c r="BP26" s="430"/>
      <c r="BQ26" s="430"/>
      <c r="BR26" s="430"/>
      <c r="BS26" s="430"/>
      <c r="BT26" s="430"/>
      <c r="BU26" s="431"/>
      <c r="BV26" s="429" t="s">
        <v>
171</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
176</v>
      </c>
      <c r="F27" s="386"/>
      <c r="G27" s="386"/>
      <c r="H27" s="386"/>
      <c r="I27" s="386"/>
      <c r="J27" s="386"/>
      <c r="K27" s="387"/>
      <c r="L27" s="382">
        <v>
1</v>
      </c>
      <c r="M27" s="383"/>
      <c r="N27" s="383"/>
      <c r="O27" s="383"/>
      <c r="P27" s="384"/>
      <c r="Q27" s="382">
        <v>
5200</v>
      </c>
      <c r="R27" s="383"/>
      <c r="S27" s="383"/>
      <c r="T27" s="383"/>
      <c r="U27" s="383"/>
      <c r="V27" s="384"/>
      <c r="W27" s="472"/>
      <c r="X27" s="409"/>
      <c r="Y27" s="410"/>
      <c r="Z27" s="385" t="s">
        <v>
177</v>
      </c>
      <c r="AA27" s="386"/>
      <c r="AB27" s="386"/>
      <c r="AC27" s="386"/>
      <c r="AD27" s="386"/>
      <c r="AE27" s="386"/>
      <c r="AF27" s="386"/>
      <c r="AG27" s="387"/>
      <c r="AH27" s="382">
        <v>
26</v>
      </c>
      <c r="AI27" s="383"/>
      <c r="AJ27" s="383"/>
      <c r="AK27" s="383"/>
      <c r="AL27" s="384"/>
      <c r="AM27" s="382">
        <v>
96669</v>
      </c>
      <c r="AN27" s="383"/>
      <c r="AO27" s="383"/>
      <c r="AP27" s="383"/>
      <c r="AQ27" s="383"/>
      <c r="AR27" s="384"/>
      <c r="AS27" s="382">
        <v>
3718</v>
      </c>
      <c r="AT27" s="383"/>
      <c r="AU27" s="383"/>
      <c r="AV27" s="383"/>
      <c r="AW27" s="383"/>
      <c r="AX27" s="442"/>
      <c r="AY27" s="466" t="s">
        <v>
178</v>
      </c>
      <c r="AZ27" s="467"/>
      <c r="BA27" s="467"/>
      <c r="BB27" s="467"/>
      <c r="BC27" s="467"/>
      <c r="BD27" s="467"/>
      <c r="BE27" s="467"/>
      <c r="BF27" s="467"/>
      <c r="BG27" s="467"/>
      <c r="BH27" s="467"/>
      <c r="BI27" s="467"/>
      <c r="BJ27" s="467"/>
      <c r="BK27" s="467"/>
      <c r="BL27" s="467"/>
      <c r="BM27" s="468"/>
      <c r="BN27" s="463">
        <v>
2284608</v>
      </c>
      <c r="BO27" s="464"/>
      <c r="BP27" s="464"/>
      <c r="BQ27" s="464"/>
      <c r="BR27" s="464"/>
      <c r="BS27" s="464"/>
      <c r="BT27" s="464"/>
      <c r="BU27" s="465"/>
      <c r="BV27" s="463">
        <v>
2281475</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
179</v>
      </c>
      <c r="F28" s="386"/>
      <c r="G28" s="386"/>
      <c r="H28" s="386"/>
      <c r="I28" s="386"/>
      <c r="J28" s="386"/>
      <c r="K28" s="387"/>
      <c r="L28" s="382">
        <v>
1</v>
      </c>
      <c r="M28" s="383"/>
      <c r="N28" s="383"/>
      <c r="O28" s="383"/>
      <c r="P28" s="384"/>
      <c r="Q28" s="382">
        <v>
4800</v>
      </c>
      <c r="R28" s="383"/>
      <c r="S28" s="383"/>
      <c r="T28" s="383"/>
      <c r="U28" s="383"/>
      <c r="V28" s="384"/>
      <c r="W28" s="472"/>
      <c r="X28" s="409"/>
      <c r="Y28" s="410"/>
      <c r="Z28" s="385" t="s">
        <v>
180</v>
      </c>
      <c r="AA28" s="386"/>
      <c r="AB28" s="386"/>
      <c r="AC28" s="386"/>
      <c r="AD28" s="386"/>
      <c r="AE28" s="386"/>
      <c r="AF28" s="386"/>
      <c r="AG28" s="387"/>
      <c r="AH28" s="382" t="s">
        <v>
171</v>
      </c>
      <c r="AI28" s="383"/>
      <c r="AJ28" s="383"/>
      <c r="AK28" s="383"/>
      <c r="AL28" s="384"/>
      <c r="AM28" s="382" t="s">
        <v>
125</v>
      </c>
      <c r="AN28" s="383"/>
      <c r="AO28" s="383"/>
      <c r="AP28" s="383"/>
      <c r="AQ28" s="383"/>
      <c r="AR28" s="384"/>
      <c r="AS28" s="382" t="s">
        <v>
125</v>
      </c>
      <c r="AT28" s="383"/>
      <c r="AU28" s="383"/>
      <c r="AV28" s="383"/>
      <c r="AW28" s="383"/>
      <c r="AX28" s="442"/>
      <c r="AY28" s="446" t="s">
        <v>
181</v>
      </c>
      <c r="AZ28" s="447"/>
      <c r="BA28" s="447"/>
      <c r="BB28" s="448"/>
      <c r="BC28" s="455" t="s">
        <v>
47</v>
      </c>
      <c r="BD28" s="456"/>
      <c r="BE28" s="456"/>
      <c r="BF28" s="456"/>
      <c r="BG28" s="456"/>
      <c r="BH28" s="456"/>
      <c r="BI28" s="456"/>
      <c r="BJ28" s="456"/>
      <c r="BK28" s="456"/>
      <c r="BL28" s="456"/>
      <c r="BM28" s="457"/>
      <c r="BN28" s="458">
        <v>
5126067</v>
      </c>
      <c r="BO28" s="459"/>
      <c r="BP28" s="459"/>
      <c r="BQ28" s="459"/>
      <c r="BR28" s="459"/>
      <c r="BS28" s="459"/>
      <c r="BT28" s="459"/>
      <c r="BU28" s="460"/>
      <c r="BV28" s="458">
        <v>
4043518</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
182</v>
      </c>
      <c r="F29" s="386"/>
      <c r="G29" s="386"/>
      <c r="H29" s="386"/>
      <c r="I29" s="386"/>
      <c r="J29" s="386"/>
      <c r="K29" s="387"/>
      <c r="L29" s="382">
        <v>
26</v>
      </c>
      <c r="M29" s="383"/>
      <c r="N29" s="383"/>
      <c r="O29" s="383"/>
      <c r="P29" s="384"/>
      <c r="Q29" s="382">
        <v>
4600</v>
      </c>
      <c r="R29" s="383"/>
      <c r="S29" s="383"/>
      <c r="T29" s="383"/>
      <c r="U29" s="383"/>
      <c r="V29" s="384"/>
      <c r="W29" s="473"/>
      <c r="X29" s="474"/>
      <c r="Y29" s="475"/>
      <c r="Z29" s="385" t="s">
        <v>
183</v>
      </c>
      <c r="AA29" s="386"/>
      <c r="AB29" s="386"/>
      <c r="AC29" s="386"/>
      <c r="AD29" s="386"/>
      <c r="AE29" s="386"/>
      <c r="AF29" s="386"/>
      <c r="AG29" s="387"/>
      <c r="AH29" s="382">
        <v>
920</v>
      </c>
      <c r="AI29" s="383"/>
      <c r="AJ29" s="383"/>
      <c r="AK29" s="383"/>
      <c r="AL29" s="384"/>
      <c r="AM29" s="382">
        <v>
2986077</v>
      </c>
      <c r="AN29" s="383"/>
      <c r="AO29" s="383"/>
      <c r="AP29" s="383"/>
      <c r="AQ29" s="383"/>
      <c r="AR29" s="384"/>
      <c r="AS29" s="382">
        <v>
3246</v>
      </c>
      <c r="AT29" s="383"/>
      <c r="AU29" s="383"/>
      <c r="AV29" s="383"/>
      <c r="AW29" s="383"/>
      <c r="AX29" s="442"/>
      <c r="AY29" s="449"/>
      <c r="AZ29" s="450"/>
      <c r="BA29" s="450"/>
      <c r="BB29" s="451"/>
      <c r="BC29" s="443" t="s">
        <v>
184</v>
      </c>
      <c r="BD29" s="444"/>
      <c r="BE29" s="444"/>
      <c r="BF29" s="444"/>
      <c r="BG29" s="444"/>
      <c r="BH29" s="444"/>
      <c r="BI29" s="444"/>
      <c r="BJ29" s="444"/>
      <c r="BK29" s="444"/>
      <c r="BL29" s="444"/>
      <c r="BM29" s="445"/>
      <c r="BN29" s="429">
        <v>
1019561</v>
      </c>
      <c r="BO29" s="430"/>
      <c r="BP29" s="430"/>
      <c r="BQ29" s="430"/>
      <c r="BR29" s="430"/>
      <c r="BS29" s="430"/>
      <c r="BT29" s="430"/>
      <c r="BU29" s="431"/>
      <c r="BV29" s="429">
        <v>
298926</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
185</v>
      </c>
      <c r="X30" s="397"/>
      <c r="Y30" s="397"/>
      <c r="Z30" s="397"/>
      <c r="AA30" s="397"/>
      <c r="AB30" s="397"/>
      <c r="AC30" s="397"/>
      <c r="AD30" s="397"/>
      <c r="AE30" s="397"/>
      <c r="AF30" s="397"/>
      <c r="AG30" s="398"/>
      <c r="AH30" s="399">
        <v>
98.7</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
49</v>
      </c>
      <c r="BD30" s="403"/>
      <c r="BE30" s="403"/>
      <c r="BF30" s="403"/>
      <c r="BG30" s="403"/>
      <c r="BH30" s="403"/>
      <c r="BI30" s="403"/>
      <c r="BJ30" s="403"/>
      <c r="BK30" s="403"/>
      <c r="BL30" s="403"/>
      <c r="BM30" s="404"/>
      <c r="BN30" s="463">
        <v>
7043795</v>
      </c>
      <c r="BO30" s="464"/>
      <c r="BP30" s="464"/>
      <c r="BQ30" s="464"/>
      <c r="BR30" s="464"/>
      <c r="BS30" s="464"/>
      <c r="BT30" s="464"/>
      <c r="BU30" s="465"/>
      <c r="BV30" s="463">
        <v>
7052601</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8" t="s">
        <v>
186</v>
      </c>
      <c r="D32" s="388"/>
      <c r="E32" s="388"/>
      <c r="F32" s="388"/>
      <c r="G32" s="388"/>
      <c r="H32" s="388"/>
      <c r="I32" s="388"/>
      <c r="J32" s="388"/>
      <c r="K32" s="388"/>
      <c r="L32" s="388"/>
      <c r="M32" s="388"/>
      <c r="N32" s="388"/>
      <c r="O32" s="388"/>
      <c r="P32" s="388"/>
      <c r="Q32" s="388"/>
      <c r="R32" s="388"/>
      <c r="S32" s="388"/>
      <c r="U32" s="389" t="s">
        <v>
187</v>
      </c>
      <c r="V32" s="389"/>
      <c r="W32" s="389"/>
      <c r="X32" s="389"/>
      <c r="Y32" s="389"/>
      <c r="Z32" s="389"/>
      <c r="AA32" s="389"/>
      <c r="AB32" s="389"/>
      <c r="AC32" s="389"/>
      <c r="AD32" s="389"/>
      <c r="AE32" s="389"/>
      <c r="AF32" s="389"/>
      <c r="AG32" s="389"/>
      <c r="AH32" s="389"/>
      <c r="AI32" s="389"/>
      <c r="AJ32" s="389"/>
      <c r="AK32" s="389"/>
      <c r="AM32" s="389" t="s">
        <v>
188</v>
      </c>
      <c r="AN32" s="389"/>
      <c r="AO32" s="389"/>
      <c r="AP32" s="389"/>
      <c r="AQ32" s="389"/>
      <c r="AR32" s="389"/>
      <c r="AS32" s="389"/>
      <c r="AT32" s="389"/>
      <c r="AU32" s="389"/>
      <c r="AV32" s="389"/>
      <c r="AW32" s="389"/>
      <c r="AX32" s="389"/>
      <c r="AY32" s="389"/>
      <c r="AZ32" s="389"/>
      <c r="BA32" s="389"/>
      <c r="BB32" s="389"/>
      <c r="BC32" s="389"/>
      <c r="BE32" s="389" t="s">
        <v>
189</v>
      </c>
      <c r="BF32" s="389"/>
      <c r="BG32" s="389"/>
      <c r="BH32" s="389"/>
      <c r="BI32" s="389"/>
      <c r="BJ32" s="389"/>
      <c r="BK32" s="389"/>
      <c r="BL32" s="389"/>
      <c r="BM32" s="389"/>
      <c r="BN32" s="389"/>
      <c r="BO32" s="389"/>
      <c r="BP32" s="389"/>
      <c r="BQ32" s="389"/>
      <c r="BR32" s="389"/>
      <c r="BS32" s="389"/>
      <c r="BT32" s="389"/>
      <c r="BU32" s="389"/>
      <c r="BW32" s="389" t="s">
        <v>
190</v>
      </c>
      <c r="BX32" s="389"/>
      <c r="BY32" s="389"/>
      <c r="BZ32" s="389"/>
      <c r="CA32" s="389"/>
      <c r="CB32" s="389"/>
      <c r="CC32" s="389"/>
      <c r="CD32" s="389"/>
      <c r="CE32" s="389"/>
      <c r="CF32" s="389"/>
      <c r="CG32" s="389"/>
      <c r="CH32" s="389"/>
      <c r="CI32" s="389"/>
      <c r="CJ32" s="389"/>
      <c r="CK32" s="389"/>
      <c r="CL32" s="389"/>
      <c r="CM32" s="389"/>
      <c r="CO32" s="389" t="s">
        <v>
191</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2">
      <c r="A33" s="172"/>
      <c r="B33" s="196"/>
      <c r="C33" s="381" t="s">
        <v>
192</v>
      </c>
      <c r="D33" s="381"/>
      <c r="E33" s="380" t="s">
        <v>
193</v>
      </c>
      <c r="F33" s="380"/>
      <c r="G33" s="380"/>
      <c r="H33" s="380"/>
      <c r="I33" s="380"/>
      <c r="J33" s="380"/>
      <c r="K33" s="380"/>
      <c r="L33" s="380"/>
      <c r="M33" s="380"/>
      <c r="N33" s="380"/>
      <c r="O33" s="380"/>
      <c r="P33" s="380"/>
      <c r="Q33" s="380"/>
      <c r="R33" s="380"/>
      <c r="S33" s="380"/>
      <c r="T33" s="197"/>
      <c r="U33" s="381" t="s">
        <v>
194</v>
      </c>
      <c r="V33" s="381"/>
      <c r="W33" s="380" t="s">
        <v>
195</v>
      </c>
      <c r="X33" s="380"/>
      <c r="Y33" s="380"/>
      <c r="Z33" s="380"/>
      <c r="AA33" s="380"/>
      <c r="AB33" s="380"/>
      <c r="AC33" s="380"/>
      <c r="AD33" s="380"/>
      <c r="AE33" s="380"/>
      <c r="AF33" s="380"/>
      <c r="AG33" s="380"/>
      <c r="AH33" s="380"/>
      <c r="AI33" s="380"/>
      <c r="AJ33" s="380"/>
      <c r="AK33" s="380"/>
      <c r="AL33" s="197"/>
      <c r="AM33" s="381" t="s">
        <v>
192</v>
      </c>
      <c r="AN33" s="381"/>
      <c r="AO33" s="380" t="s">
        <v>
193</v>
      </c>
      <c r="AP33" s="380"/>
      <c r="AQ33" s="380"/>
      <c r="AR33" s="380"/>
      <c r="AS33" s="380"/>
      <c r="AT33" s="380"/>
      <c r="AU33" s="380"/>
      <c r="AV33" s="380"/>
      <c r="AW33" s="380"/>
      <c r="AX33" s="380"/>
      <c r="AY33" s="380"/>
      <c r="AZ33" s="380"/>
      <c r="BA33" s="380"/>
      <c r="BB33" s="380"/>
      <c r="BC33" s="380"/>
      <c r="BD33" s="198"/>
      <c r="BE33" s="380" t="s">
        <v>
196</v>
      </c>
      <c r="BF33" s="380"/>
      <c r="BG33" s="380" t="s">
        <v>
197</v>
      </c>
      <c r="BH33" s="380"/>
      <c r="BI33" s="380"/>
      <c r="BJ33" s="380"/>
      <c r="BK33" s="380"/>
      <c r="BL33" s="380"/>
      <c r="BM33" s="380"/>
      <c r="BN33" s="380"/>
      <c r="BO33" s="380"/>
      <c r="BP33" s="380"/>
      <c r="BQ33" s="380"/>
      <c r="BR33" s="380"/>
      <c r="BS33" s="380"/>
      <c r="BT33" s="380"/>
      <c r="BU33" s="380"/>
      <c r="BV33" s="198"/>
      <c r="BW33" s="381" t="s">
        <v>
196</v>
      </c>
      <c r="BX33" s="381"/>
      <c r="BY33" s="380" t="s">
        <v>
198</v>
      </c>
      <c r="BZ33" s="380"/>
      <c r="CA33" s="380"/>
      <c r="CB33" s="380"/>
      <c r="CC33" s="380"/>
      <c r="CD33" s="380"/>
      <c r="CE33" s="380"/>
      <c r="CF33" s="380"/>
      <c r="CG33" s="380"/>
      <c r="CH33" s="380"/>
      <c r="CI33" s="380"/>
      <c r="CJ33" s="380"/>
      <c r="CK33" s="380"/>
      <c r="CL33" s="380"/>
      <c r="CM33" s="380"/>
      <c r="CN33" s="197"/>
      <c r="CO33" s="381" t="s">
        <v>
192</v>
      </c>
      <c r="CP33" s="381"/>
      <c r="CQ33" s="380" t="s">
        <v>
199</v>
      </c>
      <c r="CR33" s="380"/>
      <c r="CS33" s="380"/>
      <c r="CT33" s="380"/>
      <c r="CU33" s="380"/>
      <c r="CV33" s="380"/>
      <c r="CW33" s="380"/>
      <c r="CX33" s="380"/>
      <c r="CY33" s="380"/>
      <c r="CZ33" s="380"/>
      <c r="DA33" s="380"/>
      <c r="DB33" s="380"/>
      <c r="DC33" s="380"/>
      <c r="DD33" s="380"/>
      <c r="DE33" s="380"/>
      <c r="DF33" s="197"/>
      <c r="DG33" s="379" t="s">
        <v>
200</v>
      </c>
      <c r="DH33" s="379"/>
      <c r="DI33" s="199"/>
    </row>
    <row r="34" spans="1:113" ht="32.25" customHeight="1" x14ac:dyDescent="0.2">
      <c r="A34" s="172"/>
      <c r="B34" s="196"/>
      <c r="C34" s="377">
        <f>
IF(E34="","",1)</f>
        <v>
1</v>
      </c>
      <c r="D34" s="377"/>
      <c r="E34" s="378" t="str">
        <f>
IF('各会計、関係団体の財政状況及び健全化判断比率'!B7="","",'各会計、関係団体の財政状況及び健全化判断比率'!B7)</f>
        <v>
一般会計</v>
      </c>
      <c r="F34" s="378"/>
      <c r="G34" s="378"/>
      <c r="H34" s="378"/>
      <c r="I34" s="378"/>
      <c r="J34" s="378"/>
      <c r="K34" s="378"/>
      <c r="L34" s="378"/>
      <c r="M34" s="378"/>
      <c r="N34" s="378"/>
      <c r="O34" s="378"/>
      <c r="P34" s="378"/>
      <c r="Q34" s="378"/>
      <c r="R34" s="378"/>
      <c r="S34" s="378"/>
      <c r="T34" s="172"/>
      <c r="U34" s="377">
        <f>
IF(W34="","",MAX(C34:D43)+1)</f>
        <v>
4</v>
      </c>
      <c r="V34" s="377"/>
      <c r="W34" s="378" t="str">
        <f>
IF('各会計、関係団体の財政状況及び健全化判断比率'!B28="","",'各会計、関係団体の財政状況及び健全化判断比率'!B28)</f>
        <v>
国民健康保険特別会計</v>
      </c>
      <c r="X34" s="378"/>
      <c r="Y34" s="378"/>
      <c r="Z34" s="378"/>
      <c r="AA34" s="378"/>
      <c r="AB34" s="378"/>
      <c r="AC34" s="378"/>
      <c r="AD34" s="378"/>
      <c r="AE34" s="378"/>
      <c r="AF34" s="378"/>
      <c r="AG34" s="378"/>
      <c r="AH34" s="378"/>
      <c r="AI34" s="378"/>
      <c r="AJ34" s="378"/>
      <c r="AK34" s="378"/>
      <c r="AL34" s="172"/>
      <c r="AM34" s="377">
        <f>
IF(AO34="","",MAX(C34:D43,U34:V43)+1)</f>
        <v>
7</v>
      </c>
      <c r="AN34" s="377"/>
      <c r="AO34" s="378" t="str">
        <f>
IF('各会計、関係団体の財政状況及び健全化判断比率'!B31="","",'各会計、関係団体の財政状況及び健全化判断比率'!B31)</f>
        <v>
水道事業会計</v>
      </c>
      <c r="AP34" s="378"/>
      <c r="AQ34" s="378"/>
      <c r="AR34" s="378"/>
      <c r="AS34" s="378"/>
      <c r="AT34" s="378"/>
      <c r="AU34" s="378"/>
      <c r="AV34" s="378"/>
      <c r="AW34" s="378"/>
      <c r="AX34" s="378"/>
      <c r="AY34" s="378"/>
      <c r="AZ34" s="378"/>
      <c r="BA34" s="378"/>
      <c r="BB34" s="378"/>
      <c r="BC34" s="378"/>
      <c r="BD34" s="172"/>
      <c r="BE34" s="377">
        <f>
IF(BG34="","",MAX(C34:D43,U34:V43,AM34:AN43)+1)</f>
        <v>
9</v>
      </c>
      <c r="BF34" s="377"/>
      <c r="BG34" s="378" t="str">
        <f>
IF('各会計、関係団体の財政状況及び健全化判断比率'!B33="","",'各会計、関係団体の財政状況及び健全化判断比率'!B33)</f>
        <v>
農業集落排水事業特別会計</v>
      </c>
      <c r="BH34" s="378"/>
      <c r="BI34" s="378"/>
      <c r="BJ34" s="378"/>
      <c r="BK34" s="378"/>
      <c r="BL34" s="378"/>
      <c r="BM34" s="378"/>
      <c r="BN34" s="378"/>
      <c r="BO34" s="378"/>
      <c r="BP34" s="378"/>
      <c r="BQ34" s="378"/>
      <c r="BR34" s="378"/>
      <c r="BS34" s="378"/>
      <c r="BT34" s="378"/>
      <c r="BU34" s="378"/>
      <c r="BV34" s="172"/>
      <c r="BW34" s="377">
        <f>
IF(BY34="","",MAX(C34:D43,U34:V43,AM34:AN43,BE34:BF43)+1)</f>
        <v>
10</v>
      </c>
      <c r="BX34" s="377"/>
      <c r="BY34" s="378" t="str">
        <f>
IF('各会計、関係団体の財政状況及び健全化判断比率'!B68="","",'各会計、関係団体の財政状況及び健全化判断比率'!B68)</f>
        <v>
千葉県市町村総合事務組合（一般会計）</v>
      </c>
      <c r="BZ34" s="378"/>
      <c r="CA34" s="378"/>
      <c r="CB34" s="378"/>
      <c r="CC34" s="378"/>
      <c r="CD34" s="378"/>
      <c r="CE34" s="378"/>
      <c r="CF34" s="378"/>
      <c r="CG34" s="378"/>
      <c r="CH34" s="378"/>
      <c r="CI34" s="378"/>
      <c r="CJ34" s="378"/>
      <c r="CK34" s="378"/>
      <c r="CL34" s="378"/>
      <c r="CM34" s="378"/>
      <c r="CN34" s="172"/>
      <c r="CO34" s="377">
        <f>
IF(CQ34="","",MAX(C34:D43,U34:V43,AM34:AN43,BE34:BF43,BW34:BX43)+1)</f>
        <v>
20</v>
      </c>
      <c r="CP34" s="377"/>
      <c r="CQ34" s="378" t="str">
        <f>
IF('各会計、関係団体の財政状況及び健全化判断比率'!BS7="","",'各会計、関係団体の財政状況及び健全化判断比率'!BS7)</f>
        <v>
佐倉国際交流基金</v>
      </c>
      <c r="CR34" s="378"/>
      <c r="CS34" s="378"/>
      <c r="CT34" s="378"/>
      <c r="CU34" s="378"/>
      <c r="CV34" s="378"/>
      <c r="CW34" s="378"/>
      <c r="CX34" s="378"/>
      <c r="CY34" s="378"/>
      <c r="CZ34" s="378"/>
      <c r="DA34" s="378"/>
      <c r="DB34" s="378"/>
      <c r="DC34" s="378"/>
      <c r="DD34" s="378"/>
      <c r="DE34" s="378"/>
      <c r="DG34" s="375" t="str">
        <f>
IF('各会計、関係団体の財政状況及び健全化判断比率'!BR7="","",'各会計、関係団体の財政状況及び健全化判断比率'!BR7)</f>
        <v/>
      </c>
      <c r="DH34" s="375"/>
      <c r="DI34" s="199"/>
    </row>
    <row r="35" spans="1:113" ht="32.25" customHeight="1" x14ac:dyDescent="0.2">
      <c r="A35" s="172"/>
      <c r="B35" s="196"/>
      <c r="C35" s="377">
        <f>
IF(E35="","",C34+1)</f>
        <v>
2</v>
      </c>
      <c r="D35" s="377"/>
      <c r="E35" s="378" t="str">
        <f>
IF('各会計、関係団体の財政状況及び健全化判断比率'!B8="","",'各会計、関係団体の財政状況及び健全化判断比率'!B8)</f>
        <v>
公共用地取得事業特別会計</v>
      </c>
      <c r="F35" s="378"/>
      <c r="G35" s="378"/>
      <c r="H35" s="378"/>
      <c r="I35" s="378"/>
      <c r="J35" s="378"/>
      <c r="K35" s="378"/>
      <c r="L35" s="378"/>
      <c r="M35" s="378"/>
      <c r="N35" s="378"/>
      <c r="O35" s="378"/>
      <c r="P35" s="378"/>
      <c r="Q35" s="378"/>
      <c r="R35" s="378"/>
      <c r="S35" s="378"/>
      <c r="T35" s="172"/>
      <c r="U35" s="377">
        <f>
IF(W35="","",U34+1)</f>
        <v>
5</v>
      </c>
      <c r="V35" s="377"/>
      <c r="W35" s="378" t="str">
        <f>
IF('各会計、関係団体の財政状況及び健全化判断比率'!B29="","",'各会計、関係団体の財政状況及び健全化判断比率'!B29)</f>
        <v>
介護保険特別会計</v>
      </c>
      <c r="X35" s="378"/>
      <c r="Y35" s="378"/>
      <c r="Z35" s="378"/>
      <c r="AA35" s="378"/>
      <c r="AB35" s="378"/>
      <c r="AC35" s="378"/>
      <c r="AD35" s="378"/>
      <c r="AE35" s="378"/>
      <c r="AF35" s="378"/>
      <c r="AG35" s="378"/>
      <c r="AH35" s="378"/>
      <c r="AI35" s="378"/>
      <c r="AJ35" s="378"/>
      <c r="AK35" s="378"/>
      <c r="AL35" s="172"/>
      <c r="AM35" s="377">
        <f t="shared" ref="AM35:AM43" si="0">
IF(AO35="","",AM34+1)</f>
        <v>
8</v>
      </c>
      <c r="AN35" s="377"/>
      <c r="AO35" s="378" t="str">
        <f>
IF('各会計、関係団体の財政状況及び健全化判断比率'!B32="","",'各会計、関係団体の財政状況及び健全化判断比率'!B32)</f>
        <v>
下水道事業会計</v>
      </c>
      <c r="AP35" s="378"/>
      <c r="AQ35" s="378"/>
      <c r="AR35" s="378"/>
      <c r="AS35" s="378"/>
      <c r="AT35" s="378"/>
      <c r="AU35" s="378"/>
      <c r="AV35" s="378"/>
      <c r="AW35" s="378"/>
      <c r="AX35" s="378"/>
      <c r="AY35" s="378"/>
      <c r="AZ35" s="378"/>
      <c r="BA35" s="378"/>
      <c r="BB35" s="378"/>
      <c r="BC35" s="378"/>
      <c r="BD35" s="172"/>
      <c r="BE35" s="377" t="str">
        <f t="shared" ref="BE35:BE43" si="1">
IF(BG35="","",BE34+1)</f>
        <v/>
      </c>
      <c r="BF35" s="377"/>
      <c r="BG35" s="378"/>
      <c r="BH35" s="378"/>
      <c r="BI35" s="378"/>
      <c r="BJ35" s="378"/>
      <c r="BK35" s="378"/>
      <c r="BL35" s="378"/>
      <c r="BM35" s="378"/>
      <c r="BN35" s="378"/>
      <c r="BO35" s="378"/>
      <c r="BP35" s="378"/>
      <c r="BQ35" s="378"/>
      <c r="BR35" s="378"/>
      <c r="BS35" s="378"/>
      <c r="BT35" s="378"/>
      <c r="BU35" s="378"/>
      <c r="BV35" s="172"/>
      <c r="BW35" s="377">
        <f t="shared" ref="BW35:BW43" si="2">
IF(BY35="","",BW34+1)</f>
        <v>
11</v>
      </c>
      <c r="BX35" s="377"/>
      <c r="BY35" s="378" t="str">
        <f>
IF('各会計、関係団体の財政状況及び健全化判断比率'!B69="","",'各会計、関係団体の財政状況及び健全化判断比率'!B69)</f>
        <v>
千葉県市町村総合事務組合（千葉県自治会館管理運営特別会計）</v>
      </c>
      <c r="BZ35" s="378"/>
      <c r="CA35" s="378"/>
      <c r="CB35" s="378"/>
      <c r="CC35" s="378"/>
      <c r="CD35" s="378"/>
      <c r="CE35" s="378"/>
      <c r="CF35" s="378"/>
      <c r="CG35" s="378"/>
      <c r="CH35" s="378"/>
      <c r="CI35" s="378"/>
      <c r="CJ35" s="378"/>
      <c r="CK35" s="378"/>
      <c r="CL35" s="378"/>
      <c r="CM35" s="378"/>
      <c r="CN35" s="172"/>
      <c r="CO35" s="377">
        <f t="shared" ref="CO35:CO43" si="3">
IF(CQ35="","",CO34+1)</f>
        <v>
21</v>
      </c>
      <c r="CP35" s="377"/>
      <c r="CQ35" s="378" t="str">
        <f>
IF('各会計、関係団体の財政状況及び健全化判断比率'!BS8="","",'各会計、関係団体の財政状況及び健全化判断比率'!BS8)</f>
        <v>
佐倉緑の基金</v>
      </c>
      <c r="CR35" s="378"/>
      <c r="CS35" s="378"/>
      <c r="CT35" s="378"/>
      <c r="CU35" s="378"/>
      <c r="CV35" s="378"/>
      <c r="CW35" s="378"/>
      <c r="CX35" s="378"/>
      <c r="CY35" s="378"/>
      <c r="CZ35" s="378"/>
      <c r="DA35" s="378"/>
      <c r="DB35" s="378"/>
      <c r="DC35" s="378"/>
      <c r="DD35" s="378"/>
      <c r="DE35" s="378"/>
      <c r="DG35" s="375" t="str">
        <f>
IF('各会計、関係団体の財政状況及び健全化判断比率'!BR8="","",'各会計、関係団体の財政状況及び健全化判断比率'!BR8)</f>
        <v/>
      </c>
      <c r="DH35" s="375"/>
      <c r="DI35" s="199"/>
    </row>
    <row r="36" spans="1:113" ht="32.25" customHeight="1" x14ac:dyDescent="0.2">
      <c r="A36" s="172"/>
      <c r="B36" s="196"/>
      <c r="C36" s="377">
        <f>
IF(E36="","",C35+1)</f>
        <v>
3</v>
      </c>
      <c r="D36" s="377"/>
      <c r="E36" s="378" t="str">
        <f>
IF('各会計、関係団体の財政状況及び健全化判断比率'!B9="","",'各会計、関係団体の財政状況及び健全化判断比率'!B9)</f>
        <v>
災害共済事業特別会計</v>
      </c>
      <c r="F36" s="378"/>
      <c r="G36" s="378"/>
      <c r="H36" s="378"/>
      <c r="I36" s="378"/>
      <c r="J36" s="378"/>
      <c r="K36" s="378"/>
      <c r="L36" s="378"/>
      <c r="M36" s="378"/>
      <c r="N36" s="378"/>
      <c r="O36" s="378"/>
      <c r="P36" s="378"/>
      <c r="Q36" s="378"/>
      <c r="R36" s="378"/>
      <c r="S36" s="378"/>
      <c r="T36" s="172"/>
      <c r="U36" s="377">
        <f t="shared" ref="U36:U43" si="4">
IF(W36="","",U35+1)</f>
        <v>
6</v>
      </c>
      <c r="V36" s="377"/>
      <c r="W36" s="378" t="str">
        <f>
IF('各会計、関係団体の財政状況及び健全化判断比率'!B30="","",'各会計、関係団体の財政状況及び健全化判断比率'!B30)</f>
        <v>
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
12</v>
      </c>
      <c r="BX36" s="377"/>
      <c r="BY36" s="378" t="str">
        <f>
IF('各会計、関係団体の財政状況及び健全化判断比率'!B70="","",'各会計、関係団体の財政状況及び健全化判断比率'!B70)</f>
        <v>
千葉県市町村総合事務組合（千葉県自治研修センター特別会計）</v>
      </c>
      <c r="BZ36" s="378"/>
      <c r="CA36" s="378"/>
      <c r="CB36" s="378"/>
      <c r="CC36" s="378"/>
      <c r="CD36" s="378"/>
      <c r="CE36" s="378"/>
      <c r="CF36" s="378"/>
      <c r="CG36" s="378"/>
      <c r="CH36" s="378"/>
      <c r="CI36" s="378"/>
      <c r="CJ36" s="378"/>
      <c r="CK36" s="378"/>
      <c r="CL36" s="378"/>
      <c r="CM36" s="378"/>
      <c r="CN36" s="172"/>
      <c r="CO36" s="377">
        <f t="shared" si="3"/>
        <v>
22</v>
      </c>
      <c r="CP36" s="377"/>
      <c r="CQ36" s="378" t="str">
        <f>
IF('各会計、関係団体の財政状況及び健全化判断比率'!BS9="","",'各会計、関係団体の財政状況及び健全化判断比率'!BS9)</f>
        <v>
印旛郡市文化財センター</v>
      </c>
      <c r="CR36" s="378"/>
      <c r="CS36" s="378"/>
      <c r="CT36" s="378"/>
      <c r="CU36" s="378"/>
      <c r="CV36" s="378"/>
      <c r="CW36" s="378"/>
      <c r="CX36" s="378"/>
      <c r="CY36" s="378"/>
      <c r="CZ36" s="378"/>
      <c r="DA36" s="378"/>
      <c r="DB36" s="378"/>
      <c r="DC36" s="378"/>
      <c r="DD36" s="378"/>
      <c r="DE36" s="378"/>
      <c r="DG36" s="375" t="str">
        <f>
IF('各会計、関係団体の財政状況及び健全化判断比率'!BR9="","",'各会計、関係団体の財政状況及び健全化判断比率'!BR9)</f>
        <v/>
      </c>
      <c r="DH36" s="375"/>
      <c r="DI36" s="199"/>
    </row>
    <row r="37" spans="1:113" ht="32.25" customHeight="1" x14ac:dyDescent="0.2">
      <c r="A37" s="172"/>
      <c r="B37" s="196"/>
      <c r="C37" s="377" t="str">
        <f>
IF(E37="","",C36+1)</f>
        <v/>
      </c>
      <c r="D37" s="377"/>
      <c r="E37" s="378" t="str">
        <f>
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
13</v>
      </c>
      <c r="BX37" s="377"/>
      <c r="BY37" s="378" t="str">
        <f>
IF('各会計、関係団体の財政状況及び健全化判断比率'!B71="","",'各会計、関係団体の財政状況及び健全化判断比率'!B71)</f>
        <v>
千葉県市町村総合事務組合（千葉県市町村交通災害共済特別会計）</v>
      </c>
      <c r="BZ37" s="378"/>
      <c r="CA37" s="378"/>
      <c r="CB37" s="378"/>
      <c r="CC37" s="378"/>
      <c r="CD37" s="378"/>
      <c r="CE37" s="378"/>
      <c r="CF37" s="378"/>
      <c r="CG37" s="378"/>
      <c r="CH37" s="378"/>
      <c r="CI37" s="378"/>
      <c r="CJ37" s="378"/>
      <c r="CK37" s="378"/>
      <c r="CL37" s="378"/>
      <c r="CM37" s="378"/>
      <c r="CN37" s="172"/>
      <c r="CO37" s="377" t="str">
        <f t="shared" si="3"/>
        <v/>
      </c>
      <c r="CP37" s="377"/>
      <c r="CQ37" s="378" t="str">
        <f>
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
IF('各会計、関係団体の財政状況及び健全化判断比率'!BR10="","",'各会計、関係団体の財政状況及び健全化判断比率'!BR10)</f>
        <v/>
      </c>
      <c r="DH37" s="375"/>
      <c r="DI37" s="199"/>
    </row>
    <row r="38" spans="1:113" ht="32.25" customHeight="1" x14ac:dyDescent="0.2">
      <c r="A38" s="172"/>
      <c r="B38" s="196"/>
      <c r="C38" s="377" t="str">
        <f t="shared" ref="C38:C43" si="5">
IF(E38="","",C37+1)</f>
        <v/>
      </c>
      <c r="D38" s="377"/>
      <c r="E38" s="378" t="str">
        <f>
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
14</v>
      </c>
      <c r="BX38" s="377"/>
      <c r="BY38" s="378" t="str">
        <f>
IF('各会計、関係団体の財政状況及び健全化判断比率'!B72="","",'各会計、関係団体の財政状況及び健全化判断比率'!B72)</f>
        <v>
千葉県後期高齢者医療広域連合（一般会計）</v>
      </c>
      <c r="BZ38" s="378"/>
      <c r="CA38" s="378"/>
      <c r="CB38" s="378"/>
      <c r="CC38" s="378"/>
      <c r="CD38" s="378"/>
      <c r="CE38" s="378"/>
      <c r="CF38" s="378"/>
      <c r="CG38" s="378"/>
      <c r="CH38" s="378"/>
      <c r="CI38" s="378"/>
      <c r="CJ38" s="378"/>
      <c r="CK38" s="378"/>
      <c r="CL38" s="378"/>
      <c r="CM38" s="378"/>
      <c r="CN38" s="172"/>
      <c r="CO38" s="377" t="str">
        <f t="shared" si="3"/>
        <v/>
      </c>
      <c r="CP38" s="377"/>
      <c r="CQ38" s="378" t="str">
        <f>
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
IF('各会計、関係団体の財政状況及び健全化判断比率'!BR11="","",'各会計、関係団体の財政状況及び健全化判断比率'!BR11)</f>
        <v/>
      </c>
      <c r="DH38" s="375"/>
      <c r="DI38" s="199"/>
    </row>
    <row r="39" spans="1:113" ht="32.25" customHeight="1" x14ac:dyDescent="0.2">
      <c r="A39" s="172"/>
      <c r="B39" s="196"/>
      <c r="C39" s="377" t="str">
        <f t="shared" si="5"/>
        <v/>
      </c>
      <c r="D39" s="377"/>
      <c r="E39" s="378" t="str">
        <f>
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
15</v>
      </c>
      <c r="BX39" s="377"/>
      <c r="BY39" s="378" t="str">
        <f>
IF('各会計、関係団体の財政状況及び健全化判断比率'!B73="","",'各会計、関係団体の財政状況及び健全化判断比率'!B73)</f>
        <v>
千葉県後期高齢者医療広域連合（後期高齢者医療特別会計）</v>
      </c>
      <c r="BZ39" s="378"/>
      <c r="CA39" s="378"/>
      <c r="CB39" s="378"/>
      <c r="CC39" s="378"/>
      <c r="CD39" s="378"/>
      <c r="CE39" s="378"/>
      <c r="CF39" s="378"/>
      <c r="CG39" s="378"/>
      <c r="CH39" s="378"/>
      <c r="CI39" s="378"/>
      <c r="CJ39" s="378"/>
      <c r="CK39" s="378"/>
      <c r="CL39" s="378"/>
      <c r="CM39" s="378"/>
      <c r="CN39" s="172"/>
      <c r="CO39" s="377" t="str">
        <f t="shared" si="3"/>
        <v/>
      </c>
      <c r="CP39" s="377"/>
      <c r="CQ39" s="378" t="str">
        <f>
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
IF('各会計、関係団体の財政状況及び健全化判断比率'!BR12="","",'各会計、関係団体の財政状況及び健全化判断比率'!BR12)</f>
        <v/>
      </c>
      <c r="DH39" s="375"/>
      <c r="DI39" s="199"/>
    </row>
    <row r="40" spans="1:113" ht="32.25" customHeight="1" x14ac:dyDescent="0.2">
      <c r="A40" s="172"/>
      <c r="B40" s="196"/>
      <c r="C40" s="377" t="str">
        <f t="shared" si="5"/>
        <v/>
      </c>
      <c r="D40" s="377"/>
      <c r="E40" s="378" t="str">
        <f>
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
16</v>
      </c>
      <c r="BX40" s="377"/>
      <c r="BY40" s="378" t="str">
        <f>
IF('各会計、関係団体の財政状況及び健全化判断比率'!B74="","",'各会計、関係団体の財政状況及び健全化判断比率'!B74)</f>
        <v>
佐倉市、酒々井町清掃組合（一般会計）</v>
      </c>
      <c r="BZ40" s="378"/>
      <c r="CA40" s="378"/>
      <c r="CB40" s="378"/>
      <c r="CC40" s="378"/>
      <c r="CD40" s="378"/>
      <c r="CE40" s="378"/>
      <c r="CF40" s="378"/>
      <c r="CG40" s="378"/>
      <c r="CH40" s="378"/>
      <c r="CI40" s="378"/>
      <c r="CJ40" s="378"/>
      <c r="CK40" s="378"/>
      <c r="CL40" s="378"/>
      <c r="CM40" s="378"/>
      <c r="CN40" s="172"/>
      <c r="CO40" s="377" t="str">
        <f t="shared" si="3"/>
        <v/>
      </c>
      <c r="CP40" s="377"/>
      <c r="CQ40" s="378" t="str">
        <f>
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
IF('各会計、関係団体の財政状況及び健全化判断比率'!BR13="","",'各会計、関係団体の財政状況及び健全化判断比率'!BR13)</f>
        <v/>
      </c>
      <c r="DH40" s="375"/>
      <c r="DI40" s="199"/>
    </row>
    <row r="41" spans="1:113" ht="32.25" customHeight="1" x14ac:dyDescent="0.2">
      <c r="A41" s="172"/>
      <c r="B41" s="196"/>
      <c r="C41" s="377" t="str">
        <f t="shared" si="5"/>
        <v/>
      </c>
      <c r="D41" s="377"/>
      <c r="E41" s="378" t="str">
        <f>
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
17</v>
      </c>
      <c r="BX41" s="377"/>
      <c r="BY41" s="378" t="str">
        <f>
IF('各会計、関係団体の財政状況及び健全化判断比率'!B75="","",'各会計、関係団体の財政状況及び健全化判断比率'!B75)</f>
        <v>
佐倉市八街市酒々井町消防組合（一般会計）</v>
      </c>
      <c r="BZ41" s="378"/>
      <c r="CA41" s="378"/>
      <c r="CB41" s="378"/>
      <c r="CC41" s="378"/>
      <c r="CD41" s="378"/>
      <c r="CE41" s="378"/>
      <c r="CF41" s="378"/>
      <c r="CG41" s="378"/>
      <c r="CH41" s="378"/>
      <c r="CI41" s="378"/>
      <c r="CJ41" s="378"/>
      <c r="CK41" s="378"/>
      <c r="CL41" s="378"/>
      <c r="CM41" s="378"/>
      <c r="CN41" s="172"/>
      <c r="CO41" s="377" t="str">
        <f t="shared" si="3"/>
        <v/>
      </c>
      <c r="CP41" s="377"/>
      <c r="CQ41" s="378" t="str">
        <f>
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
IF('各会計、関係団体の財政状況及び健全化判断比率'!BR14="","",'各会計、関係団体の財政状況及び健全化判断比率'!BR14)</f>
        <v/>
      </c>
      <c r="DH41" s="375"/>
      <c r="DI41" s="199"/>
    </row>
    <row r="42" spans="1:113" ht="32.25" customHeight="1" x14ac:dyDescent="0.2">
      <c r="B42" s="196"/>
      <c r="C42" s="377" t="str">
        <f t="shared" si="5"/>
        <v/>
      </c>
      <c r="D42" s="377"/>
      <c r="E42" s="378" t="str">
        <f>
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
18</v>
      </c>
      <c r="BX42" s="377"/>
      <c r="BY42" s="378" t="str">
        <f>
IF('各会計、関係団体の財政状況及び健全化判断比率'!B76="","",'各会計、関係団体の財政状況及び健全化判断比率'!B76)</f>
        <v>
印旛衛生施設管理組合（一般会計）</v>
      </c>
      <c r="BZ42" s="378"/>
      <c r="CA42" s="378"/>
      <c r="CB42" s="378"/>
      <c r="CC42" s="378"/>
      <c r="CD42" s="378"/>
      <c r="CE42" s="378"/>
      <c r="CF42" s="378"/>
      <c r="CG42" s="378"/>
      <c r="CH42" s="378"/>
      <c r="CI42" s="378"/>
      <c r="CJ42" s="378"/>
      <c r="CK42" s="378"/>
      <c r="CL42" s="378"/>
      <c r="CM42" s="378"/>
      <c r="CN42" s="172"/>
      <c r="CO42" s="377" t="str">
        <f t="shared" si="3"/>
        <v/>
      </c>
      <c r="CP42" s="377"/>
      <c r="CQ42" s="378" t="str">
        <f>
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
IF('各会計、関係団体の財政状況及び健全化判断比率'!BR15="","",'各会計、関係団体の財政状況及び健全化判断比率'!BR15)</f>
        <v/>
      </c>
      <c r="DH42" s="375"/>
      <c r="DI42" s="199"/>
    </row>
    <row r="43" spans="1:113" ht="32.25" customHeight="1" x14ac:dyDescent="0.2">
      <c r="B43" s="196"/>
      <c r="C43" s="377" t="str">
        <f t="shared" si="5"/>
        <v/>
      </c>
      <c r="D43" s="377"/>
      <c r="E43" s="378" t="str">
        <f>
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
19</v>
      </c>
      <c r="BX43" s="377"/>
      <c r="BY43" s="378" t="str">
        <f>
IF('各会計、関係団体の財政状況及び健全化判断比率'!B77="","",'各会計、関係団体の財政状況及び健全化判断比率'!B77)</f>
        <v>
佐倉市、四街道市、酒々井町葬祭組合（一般会計）</v>
      </c>
      <c r="BZ43" s="378"/>
      <c r="CA43" s="378"/>
      <c r="CB43" s="378"/>
      <c r="CC43" s="378"/>
      <c r="CD43" s="378"/>
      <c r="CE43" s="378"/>
      <c r="CF43" s="378"/>
      <c r="CG43" s="378"/>
      <c r="CH43" s="378"/>
      <c r="CI43" s="378"/>
      <c r="CJ43" s="378"/>
      <c r="CK43" s="378"/>
      <c r="CL43" s="378"/>
      <c r="CM43" s="378"/>
      <c r="CN43" s="172"/>
      <c r="CO43" s="377" t="str">
        <f t="shared" si="3"/>
        <v/>
      </c>
      <c r="CP43" s="377"/>
      <c r="CQ43" s="378" t="str">
        <f>
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
IF('各会計、関係団体の財政状況及び健全化判断比率'!BR16="","",'各会計、関係団体の財政状況及び健全化判断比率'!BR16)</f>
        <v/>
      </c>
      <c r="DH43" s="37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
201</v>
      </c>
      <c r="E46" s="374" t="s">
        <v>
202</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
203</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
204</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
205</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
206</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
207</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
208</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
616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567</v>
      </c>
      <c r="G33" s="29" t="s">
        <v>
568</v>
      </c>
      <c r="H33" s="29" t="s">
        <v>
569</v>
      </c>
      <c r="I33" s="29" t="s">
        <v>
570</v>
      </c>
      <c r="J33" s="30" t="s">
        <v>
571</v>
      </c>
      <c r="K33" s="22"/>
      <c r="L33" s="22"/>
      <c r="M33" s="22"/>
      <c r="N33" s="22"/>
      <c r="O33" s="22"/>
      <c r="P33" s="22"/>
    </row>
    <row r="34" spans="1:16" ht="39" customHeight="1" x14ac:dyDescent="0.2">
      <c r="A34" s="22"/>
      <c r="B34" s="31"/>
      <c r="C34" s="1162" t="s">
        <v>
575</v>
      </c>
      <c r="D34" s="1162"/>
      <c r="E34" s="1163"/>
      <c r="F34" s="32">
        <v>
18.88</v>
      </c>
      <c r="G34" s="33">
        <v>
16.850000000000001</v>
      </c>
      <c r="H34" s="33">
        <v>
17.07</v>
      </c>
      <c r="I34" s="33">
        <v>
13.98</v>
      </c>
      <c r="J34" s="34">
        <v>
12.86</v>
      </c>
      <c r="K34" s="22"/>
      <c r="L34" s="22"/>
      <c r="M34" s="22"/>
      <c r="N34" s="22"/>
      <c r="O34" s="22"/>
      <c r="P34" s="22"/>
    </row>
    <row r="35" spans="1:16" ht="39" customHeight="1" x14ac:dyDescent="0.2">
      <c r="A35" s="22"/>
      <c r="B35" s="35"/>
      <c r="C35" s="1158" t="s">
        <v>
576</v>
      </c>
      <c r="D35" s="1158"/>
      <c r="E35" s="1159"/>
      <c r="F35" s="36">
        <v>
7.19</v>
      </c>
      <c r="G35" s="37">
        <v>
4.5</v>
      </c>
      <c r="H35" s="37">
        <v>
5.01</v>
      </c>
      <c r="I35" s="37">
        <v>
5.27</v>
      </c>
      <c r="J35" s="38">
        <v>
9.1199999999999992</v>
      </c>
      <c r="K35" s="22"/>
      <c r="L35" s="22"/>
      <c r="M35" s="22"/>
      <c r="N35" s="22"/>
      <c r="O35" s="22"/>
      <c r="P35" s="22"/>
    </row>
    <row r="36" spans="1:16" ht="39" customHeight="1" x14ac:dyDescent="0.2">
      <c r="A36" s="22"/>
      <c r="B36" s="35"/>
      <c r="C36" s="1158" t="s">
        <v>
577</v>
      </c>
      <c r="D36" s="1158"/>
      <c r="E36" s="1159"/>
      <c r="F36" s="36">
        <v>
3.7</v>
      </c>
      <c r="G36" s="37">
        <v>
4.8899999999999997</v>
      </c>
      <c r="H36" s="37">
        <v>
6.09</v>
      </c>
      <c r="I36" s="37">
        <v>
7.75</v>
      </c>
      <c r="J36" s="38">
        <v>
8.7899999999999991</v>
      </c>
      <c r="K36" s="22"/>
      <c r="L36" s="22"/>
      <c r="M36" s="22"/>
      <c r="N36" s="22"/>
      <c r="O36" s="22"/>
      <c r="P36" s="22"/>
    </row>
    <row r="37" spans="1:16" ht="39" customHeight="1" x14ac:dyDescent="0.2">
      <c r="A37" s="22"/>
      <c r="B37" s="35"/>
      <c r="C37" s="1158" t="s">
        <v>
578</v>
      </c>
      <c r="D37" s="1158"/>
      <c r="E37" s="1159"/>
      <c r="F37" s="36">
        <v>
0.4</v>
      </c>
      <c r="G37" s="37">
        <v>
0.02</v>
      </c>
      <c r="H37" s="37">
        <v>
0.17</v>
      </c>
      <c r="I37" s="37">
        <v>
7.0000000000000007E-2</v>
      </c>
      <c r="J37" s="38">
        <v>
0.64</v>
      </c>
      <c r="K37" s="22"/>
      <c r="L37" s="22"/>
      <c r="M37" s="22"/>
      <c r="N37" s="22"/>
      <c r="O37" s="22"/>
      <c r="P37" s="22"/>
    </row>
    <row r="38" spans="1:16" ht="39" customHeight="1" x14ac:dyDescent="0.2">
      <c r="A38" s="22"/>
      <c r="B38" s="35"/>
      <c r="C38" s="1158" t="s">
        <v>
579</v>
      </c>
      <c r="D38" s="1158"/>
      <c r="E38" s="1159"/>
      <c r="F38" s="36">
        <v>
0.02</v>
      </c>
      <c r="G38" s="37">
        <v>
0.01</v>
      </c>
      <c r="H38" s="37">
        <v>
0.01</v>
      </c>
      <c r="I38" s="37">
        <v>
0.01</v>
      </c>
      <c r="J38" s="38">
        <v>
0.02</v>
      </c>
      <c r="K38" s="22"/>
      <c r="L38" s="22"/>
      <c r="M38" s="22"/>
      <c r="N38" s="22"/>
      <c r="O38" s="22"/>
      <c r="P38" s="22"/>
    </row>
    <row r="39" spans="1:16" ht="39" customHeight="1" x14ac:dyDescent="0.2">
      <c r="A39" s="22"/>
      <c r="B39" s="35"/>
      <c r="C39" s="1158" t="s">
        <v>
580</v>
      </c>
      <c r="D39" s="1158"/>
      <c r="E39" s="1159"/>
      <c r="F39" s="36">
        <v>
0.54</v>
      </c>
      <c r="G39" s="37">
        <v>
0.06</v>
      </c>
      <c r="H39" s="37">
        <v>
0.02</v>
      </c>
      <c r="I39" s="37">
        <v>
0</v>
      </c>
      <c r="J39" s="38">
        <v>
0.02</v>
      </c>
      <c r="K39" s="22"/>
      <c r="L39" s="22"/>
      <c r="M39" s="22"/>
      <c r="N39" s="22"/>
      <c r="O39" s="22"/>
      <c r="P39" s="22"/>
    </row>
    <row r="40" spans="1:16" ht="39" customHeight="1" x14ac:dyDescent="0.2">
      <c r="A40" s="22"/>
      <c r="B40" s="35"/>
      <c r="C40" s="1158" t="s">
        <v>
581</v>
      </c>
      <c r="D40" s="1158"/>
      <c r="E40" s="1159"/>
      <c r="F40" s="36">
        <v>
0.01</v>
      </c>
      <c r="G40" s="37">
        <v>
0.01</v>
      </c>
      <c r="H40" s="37">
        <v>
0</v>
      </c>
      <c r="I40" s="37">
        <v>
0.01</v>
      </c>
      <c r="J40" s="38">
        <v>
0.01</v>
      </c>
      <c r="K40" s="22"/>
      <c r="L40" s="22"/>
      <c r="M40" s="22"/>
      <c r="N40" s="22"/>
      <c r="O40" s="22"/>
      <c r="P40" s="22"/>
    </row>
    <row r="41" spans="1:16" ht="39" customHeight="1" x14ac:dyDescent="0.2">
      <c r="A41" s="22"/>
      <c r="B41" s="35"/>
      <c r="C41" s="1158" t="s">
        <v>
582</v>
      </c>
      <c r="D41" s="1158"/>
      <c r="E41" s="1159"/>
      <c r="F41" s="36">
        <v>
0</v>
      </c>
      <c r="G41" s="37">
        <v>
0</v>
      </c>
      <c r="H41" s="37">
        <v>
0</v>
      </c>
      <c r="I41" s="37">
        <v>
0</v>
      </c>
      <c r="J41" s="38">
        <v>
0</v>
      </c>
      <c r="K41" s="22"/>
      <c r="L41" s="22"/>
      <c r="M41" s="22"/>
      <c r="N41" s="22"/>
      <c r="O41" s="22"/>
      <c r="P41" s="22"/>
    </row>
    <row r="42" spans="1:16" ht="39" customHeight="1" x14ac:dyDescent="0.2">
      <c r="A42" s="22"/>
      <c r="B42" s="39"/>
      <c r="C42" s="1158" t="s">
        <v>
583</v>
      </c>
      <c r="D42" s="1158"/>
      <c r="E42" s="1159"/>
      <c r="F42" s="36" t="s">
        <v>
526</v>
      </c>
      <c r="G42" s="37" t="s">
        <v>
526</v>
      </c>
      <c r="H42" s="37" t="s">
        <v>
526</v>
      </c>
      <c r="I42" s="37" t="s">
        <v>
526</v>
      </c>
      <c r="J42" s="38" t="s">
        <v>
526</v>
      </c>
      <c r="K42" s="22"/>
      <c r="L42" s="22"/>
      <c r="M42" s="22"/>
      <c r="N42" s="22"/>
      <c r="O42" s="22"/>
      <c r="P42" s="22"/>
    </row>
    <row r="43" spans="1:16" ht="39" customHeight="1" thickBot="1" x14ac:dyDescent="0.25">
      <c r="A43" s="22"/>
      <c r="B43" s="40"/>
      <c r="C43" s="1160" t="s">
        <v>
584</v>
      </c>
      <c r="D43" s="1160"/>
      <c r="E43" s="1161"/>
      <c r="F43" s="41">
        <v>
0</v>
      </c>
      <c r="G43" s="42">
        <v>
0</v>
      </c>
      <c r="H43" s="42">
        <v>
0</v>
      </c>
      <c r="I43" s="42">
        <v>
0</v>
      </c>
      <c r="J43" s="43">
        <v>
0</v>
      </c>
      <c r="K43" s="22"/>
      <c r="L43" s="22"/>
      <c r="M43" s="22"/>
      <c r="N43" s="22"/>
      <c r="O43" s="22"/>
      <c r="P43" s="22"/>
    </row>
    <row r="44" spans="1:16" ht="39" customHeight="1" x14ac:dyDescent="0.2">
      <c r="A44" s="22"/>
      <c r="B44" s="44" t="s">
        <v>
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7MI6xw82BiRgBp5JZ2dBCmVNZxewgi23FfacrhoBgo1OaetxWjLIqJehilxVrRz8GLRE14ipeQ0+GiHx27pqlg==" saltValue="Ypwctgd+wDP8A70nNAQr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
8</v>
      </c>
      <c r="P43" s="46"/>
      <c r="Q43" s="46"/>
      <c r="R43" s="46"/>
      <c r="S43" s="46"/>
      <c r="T43" s="46"/>
      <c r="U43" s="46"/>
    </row>
    <row r="44" spans="1:21" ht="30.75" customHeight="1" thickBot="1" x14ac:dyDescent="0.25">
      <c r="A44" s="46"/>
      <c r="B44" s="49" t="s">
        <v>
9</v>
      </c>
      <c r="C44" s="50"/>
      <c r="D44" s="50"/>
      <c r="E44" s="51"/>
      <c r="F44" s="51"/>
      <c r="G44" s="51"/>
      <c r="H44" s="51"/>
      <c r="I44" s="51"/>
      <c r="J44" s="52" t="s">
        <v>
2</v>
      </c>
      <c r="K44" s="53" t="s">
        <v>
567</v>
      </c>
      <c r="L44" s="54" t="s">
        <v>
568</v>
      </c>
      <c r="M44" s="54" t="s">
        <v>
569</v>
      </c>
      <c r="N44" s="54" t="s">
        <v>
570</v>
      </c>
      <c r="O44" s="55" t="s">
        <v>
571</v>
      </c>
      <c r="P44" s="46"/>
      <c r="Q44" s="46"/>
      <c r="R44" s="46"/>
      <c r="S44" s="46"/>
      <c r="T44" s="46"/>
      <c r="U44" s="46"/>
    </row>
    <row r="45" spans="1:21" ht="30.75" customHeight="1" x14ac:dyDescent="0.2">
      <c r="A45" s="46"/>
      <c r="B45" s="1182" t="s">
        <v>
10</v>
      </c>
      <c r="C45" s="1183"/>
      <c r="D45" s="56"/>
      <c r="E45" s="1188" t="s">
        <v>
11</v>
      </c>
      <c r="F45" s="1188"/>
      <c r="G45" s="1188"/>
      <c r="H45" s="1188"/>
      <c r="I45" s="1188"/>
      <c r="J45" s="1189"/>
      <c r="K45" s="57">
        <v>
3144</v>
      </c>
      <c r="L45" s="58">
        <v>
2948</v>
      </c>
      <c r="M45" s="58">
        <v>
2851</v>
      </c>
      <c r="N45" s="58">
        <v>
2878</v>
      </c>
      <c r="O45" s="59">
        <v>
2856</v>
      </c>
      <c r="P45" s="46"/>
      <c r="Q45" s="46"/>
      <c r="R45" s="46"/>
      <c r="S45" s="46"/>
      <c r="T45" s="46"/>
      <c r="U45" s="46"/>
    </row>
    <row r="46" spans="1:21" ht="30.75" customHeight="1" x14ac:dyDescent="0.2">
      <c r="A46" s="46"/>
      <c r="B46" s="1184"/>
      <c r="C46" s="1185"/>
      <c r="D46" s="60"/>
      <c r="E46" s="1166" t="s">
        <v>
12</v>
      </c>
      <c r="F46" s="1166"/>
      <c r="G46" s="1166"/>
      <c r="H46" s="1166"/>
      <c r="I46" s="1166"/>
      <c r="J46" s="1167"/>
      <c r="K46" s="61" t="s">
        <v>
526</v>
      </c>
      <c r="L46" s="62" t="s">
        <v>
526</v>
      </c>
      <c r="M46" s="62" t="s">
        <v>
526</v>
      </c>
      <c r="N46" s="62" t="s">
        <v>
526</v>
      </c>
      <c r="O46" s="63" t="s">
        <v>
526</v>
      </c>
      <c r="P46" s="46"/>
      <c r="Q46" s="46"/>
      <c r="R46" s="46"/>
      <c r="S46" s="46"/>
      <c r="T46" s="46"/>
      <c r="U46" s="46"/>
    </row>
    <row r="47" spans="1:21" ht="30.75" customHeight="1" x14ac:dyDescent="0.2">
      <c r="A47" s="46"/>
      <c r="B47" s="1184"/>
      <c r="C47" s="1185"/>
      <c r="D47" s="60"/>
      <c r="E47" s="1166" t="s">
        <v>
13</v>
      </c>
      <c r="F47" s="1166"/>
      <c r="G47" s="1166"/>
      <c r="H47" s="1166"/>
      <c r="I47" s="1166"/>
      <c r="J47" s="1167"/>
      <c r="K47" s="61" t="s">
        <v>
526</v>
      </c>
      <c r="L47" s="62" t="s">
        <v>
526</v>
      </c>
      <c r="M47" s="62" t="s">
        <v>
526</v>
      </c>
      <c r="N47" s="62" t="s">
        <v>
526</v>
      </c>
      <c r="O47" s="63" t="s">
        <v>
526</v>
      </c>
      <c r="P47" s="46"/>
      <c r="Q47" s="46"/>
      <c r="R47" s="46"/>
      <c r="S47" s="46"/>
      <c r="T47" s="46"/>
      <c r="U47" s="46"/>
    </row>
    <row r="48" spans="1:21" ht="30.75" customHeight="1" x14ac:dyDescent="0.2">
      <c r="A48" s="46"/>
      <c r="B48" s="1184"/>
      <c r="C48" s="1185"/>
      <c r="D48" s="60"/>
      <c r="E48" s="1166" t="s">
        <v>
14</v>
      </c>
      <c r="F48" s="1166"/>
      <c r="G48" s="1166"/>
      <c r="H48" s="1166"/>
      <c r="I48" s="1166"/>
      <c r="J48" s="1167"/>
      <c r="K48" s="61">
        <v>
116</v>
      </c>
      <c r="L48" s="62">
        <v>
104</v>
      </c>
      <c r="M48" s="62">
        <v>
99</v>
      </c>
      <c r="N48" s="62">
        <v>
96</v>
      </c>
      <c r="O48" s="63">
        <v>
95</v>
      </c>
      <c r="P48" s="46"/>
      <c r="Q48" s="46"/>
      <c r="R48" s="46"/>
      <c r="S48" s="46"/>
      <c r="T48" s="46"/>
      <c r="U48" s="46"/>
    </row>
    <row r="49" spans="1:21" ht="30.75" customHeight="1" x14ac:dyDescent="0.2">
      <c r="A49" s="46"/>
      <c r="B49" s="1184"/>
      <c r="C49" s="1185"/>
      <c r="D49" s="60"/>
      <c r="E49" s="1166" t="s">
        <v>
15</v>
      </c>
      <c r="F49" s="1166"/>
      <c r="G49" s="1166"/>
      <c r="H49" s="1166"/>
      <c r="I49" s="1166"/>
      <c r="J49" s="1167"/>
      <c r="K49" s="61">
        <v>
361</v>
      </c>
      <c r="L49" s="62">
        <v>
393</v>
      </c>
      <c r="M49" s="62">
        <v>
392</v>
      </c>
      <c r="N49" s="62">
        <v>
339</v>
      </c>
      <c r="O49" s="63">
        <v>
359</v>
      </c>
      <c r="P49" s="46"/>
      <c r="Q49" s="46"/>
      <c r="R49" s="46"/>
      <c r="S49" s="46"/>
      <c r="T49" s="46"/>
      <c r="U49" s="46"/>
    </row>
    <row r="50" spans="1:21" ht="30.75" customHeight="1" x14ac:dyDescent="0.2">
      <c r="A50" s="46"/>
      <c r="B50" s="1184"/>
      <c r="C50" s="1185"/>
      <c r="D50" s="60"/>
      <c r="E50" s="1166" t="s">
        <v>
16</v>
      </c>
      <c r="F50" s="1166"/>
      <c r="G50" s="1166"/>
      <c r="H50" s="1166"/>
      <c r="I50" s="1166"/>
      <c r="J50" s="1167"/>
      <c r="K50" s="61">
        <v>
13</v>
      </c>
      <c r="L50" s="62">
        <v>
11</v>
      </c>
      <c r="M50" s="62">
        <v>
42</v>
      </c>
      <c r="N50" s="62">
        <v>
74</v>
      </c>
      <c r="O50" s="63">
        <v>
74</v>
      </c>
      <c r="P50" s="46"/>
      <c r="Q50" s="46"/>
      <c r="R50" s="46"/>
      <c r="S50" s="46"/>
      <c r="T50" s="46"/>
      <c r="U50" s="46"/>
    </row>
    <row r="51" spans="1:21" ht="30.75" customHeight="1" x14ac:dyDescent="0.2">
      <c r="A51" s="46"/>
      <c r="B51" s="1186"/>
      <c r="C51" s="1187"/>
      <c r="D51" s="64"/>
      <c r="E51" s="1166" t="s">
        <v>
17</v>
      </c>
      <c r="F51" s="1166"/>
      <c r="G51" s="1166"/>
      <c r="H51" s="1166"/>
      <c r="I51" s="1166"/>
      <c r="J51" s="1167"/>
      <c r="K51" s="61" t="s">
        <v>
526</v>
      </c>
      <c r="L51" s="62" t="s">
        <v>
526</v>
      </c>
      <c r="M51" s="62" t="s">
        <v>
526</v>
      </c>
      <c r="N51" s="62" t="s">
        <v>
526</v>
      </c>
      <c r="O51" s="63" t="s">
        <v>
526</v>
      </c>
      <c r="P51" s="46"/>
      <c r="Q51" s="46"/>
      <c r="R51" s="46"/>
      <c r="S51" s="46"/>
      <c r="T51" s="46"/>
      <c r="U51" s="46"/>
    </row>
    <row r="52" spans="1:21" ht="30.75" customHeight="1" x14ac:dyDescent="0.2">
      <c r="A52" s="46"/>
      <c r="B52" s="1164" t="s">
        <v>
18</v>
      </c>
      <c r="C52" s="1165"/>
      <c r="D52" s="64"/>
      <c r="E52" s="1166" t="s">
        <v>
19</v>
      </c>
      <c r="F52" s="1166"/>
      <c r="G52" s="1166"/>
      <c r="H52" s="1166"/>
      <c r="I52" s="1166"/>
      <c r="J52" s="1167"/>
      <c r="K52" s="61">
        <v>
3053</v>
      </c>
      <c r="L52" s="62">
        <v>
3137</v>
      </c>
      <c r="M52" s="62">
        <v>
2984</v>
      </c>
      <c r="N52" s="62">
        <v>
2909</v>
      </c>
      <c r="O52" s="63">
        <v>
2993</v>
      </c>
      <c r="P52" s="46"/>
      <c r="Q52" s="46"/>
      <c r="R52" s="46"/>
      <c r="S52" s="46"/>
      <c r="T52" s="46"/>
      <c r="U52" s="46"/>
    </row>
    <row r="53" spans="1:21" ht="30.75" customHeight="1" thickBot="1" x14ac:dyDescent="0.25">
      <c r="A53" s="46"/>
      <c r="B53" s="1168" t="s">
        <v>
20</v>
      </c>
      <c r="C53" s="1169"/>
      <c r="D53" s="65"/>
      <c r="E53" s="1170" t="s">
        <v>
21</v>
      </c>
      <c r="F53" s="1170"/>
      <c r="G53" s="1170"/>
      <c r="H53" s="1170"/>
      <c r="I53" s="1170"/>
      <c r="J53" s="1171"/>
      <c r="K53" s="66">
        <v>
581</v>
      </c>
      <c r="L53" s="67">
        <v>
319</v>
      </c>
      <c r="M53" s="67">
        <v>
400</v>
      </c>
      <c r="N53" s="67">
        <v>
478</v>
      </c>
      <c r="O53" s="68">
        <v>
391</v>
      </c>
      <c r="P53" s="46"/>
      <c r="Q53" s="46"/>
      <c r="R53" s="46"/>
      <c r="S53" s="46"/>
      <c r="T53" s="46"/>
      <c r="U53" s="46"/>
    </row>
    <row r="54" spans="1:21" ht="24" customHeight="1" x14ac:dyDescent="0.2">
      <c r="A54" s="46"/>
      <c r="B54" s="69" t="s">
        <v>
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
23</v>
      </c>
      <c r="C55" s="71"/>
      <c r="D55" s="71"/>
      <c r="E55" s="71"/>
      <c r="F55" s="71"/>
      <c r="G55" s="71"/>
      <c r="H55" s="71"/>
      <c r="I55" s="71"/>
      <c r="J55" s="71"/>
      <c r="K55" s="72"/>
      <c r="L55" s="72"/>
      <c r="M55" s="72"/>
      <c r="N55" s="72"/>
      <c r="O55" s="73" t="s">
        <v>
585</v>
      </c>
      <c r="P55" s="46"/>
      <c r="Q55" s="46"/>
      <c r="R55" s="46"/>
      <c r="S55" s="46"/>
      <c r="T55" s="46"/>
      <c r="U55" s="46"/>
    </row>
    <row r="56" spans="1:21" ht="31.5" customHeight="1" thickBot="1" x14ac:dyDescent="0.25">
      <c r="A56" s="46"/>
      <c r="B56" s="74"/>
      <c r="C56" s="75"/>
      <c r="D56" s="75"/>
      <c r="E56" s="76"/>
      <c r="F56" s="76"/>
      <c r="G56" s="76"/>
      <c r="H56" s="76"/>
      <c r="I56" s="76"/>
      <c r="J56" s="77" t="s">
        <v>
2</v>
      </c>
      <c r="K56" s="78" t="s">
        <v>
586</v>
      </c>
      <c r="L56" s="79" t="s">
        <v>
587</v>
      </c>
      <c r="M56" s="79" t="s">
        <v>
588</v>
      </c>
      <c r="N56" s="79" t="s">
        <v>
589</v>
      </c>
      <c r="O56" s="80" t="s">
        <v>
590</v>
      </c>
      <c r="P56" s="46"/>
      <c r="Q56" s="46"/>
      <c r="R56" s="46"/>
      <c r="S56" s="46"/>
      <c r="T56" s="46"/>
      <c r="U56" s="46"/>
    </row>
    <row r="57" spans="1:21" ht="31.5" customHeight="1" x14ac:dyDescent="0.2">
      <c r="B57" s="1172" t="s">
        <v>
24</v>
      </c>
      <c r="C57" s="1173"/>
      <c r="D57" s="1176" t="s">
        <v>
25</v>
      </c>
      <c r="E57" s="1177"/>
      <c r="F57" s="1177"/>
      <c r="G57" s="1177"/>
      <c r="H57" s="1177"/>
      <c r="I57" s="1177"/>
      <c r="J57" s="1178"/>
      <c r="K57" s="81" t="s">
        <v>
526</v>
      </c>
      <c r="L57" s="82" t="s">
        <v>
526</v>
      </c>
      <c r="M57" s="82" t="s">
        <v>
526</v>
      </c>
      <c r="N57" s="82" t="s">
        <v>
526</v>
      </c>
      <c r="O57" s="83" t="s">
        <v>
526</v>
      </c>
    </row>
    <row r="58" spans="1:21" ht="31.5" customHeight="1" thickBot="1" x14ac:dyDescent="0.25">
      <c r="B58" s="1174"/>
      <c r="C58" s="1175"/>
      <c r="D58" s="1179" t="s">
        <v>
26</v>
      </c>
      <c r="E58" s="1180"/>
      <c r="F58" s="1180"/>
      <c r="G58" s="1180"/>
      <c r="H58" s="1180"/>
      <c r="I58" s="1180"/>
      <c r="J58" s="1181"/>
      <c r="K58" s="84" t="s">
        <v>
526</v>
      </c>
      <c r="L58" s="85" t="s">
        <v>
526</v>
      </c>
      <c r="M58" s="85" t="s">
        <v>
526</v>
      </c>
      <c r="N58" s="85" t="s">
        <v>
526</v>
      </c>
      <c r="O58" s="86" t="s">
        <v>
526</v>
      </c>
    </row>
    <row r="59" spans="1:21" ht="24" customHeight="1" x14ac:dyDescent="0.2">
      <c r="B59" s="87"/>
      <c r="C59" s="87"/>
      <c r="D59" s="88" t="s">
        <v>
27</v>
      </c>
      <c r="E59" s="89"/>
      <c r="F59" s="89"/>
      <c r="G59" s="89"/>
      <c r="H59" s="89"/>
      <c r="I59" s="89"/>
      <c r="J59" s="89"/>
      <c r="K59" s="89"/>
      <c r="L59" s="89"/>
      <c r="M59" s="89"/>
      <c r="N59" s="89"/>
      <c r="O59" s="89"/>
    </row>
    <row r="60" spans="1:21" ht="24" customHeight="1" x14ac:dyDescent="0.2">
      <c r="B60" s="90"/>
      <c r="C60" s="90"/>
      <c r="D60" s="88" t="s">
        <v>
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HUQcygpaP9cM7MlsS2LbDbgBQxgOxfHVSIWhEYaSO86YpfX1NV5Tzo7Fgd+uClN/YORUyhCW1FxDfgC/fhYKA==" saltValue="JFpqP5AhTKOOOH/Nc4Dw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
8</v>
      </c>
    </row>
    <row r="40" spans="2:13" ht="27.75" customHeight="1" thickBot="1" x14ac:dyDescent="0.25">
      <c r="B40" s="93" t="s">
        <v>
9</v>
      </c>
      <c r="C40" s="94"/>
      <c r="D40" s="94"/>
      <c r="E40" s="95"/>
      <c r="F40" s="95"/>
      <c r="G40" s="95"/>
      <c r="H40" s="96" t="s">
        <v>
2</v>
      </c>
      <c r="I40" s="97" t="s">
        <v>
567</v>
      </c>
      <c r="J40" s="98" t="s">
        <v>
568</v>
      </c>
      <c r="K40" s="98" t="s">
        <v>
569</v>
      </c>
      <c r="L40" s="98" t="s">
        <v>
570</v>
      </c>
      <c r="M40" s="99" t="s">
        <v>
571</v>
      </c>
    </row>
    <row r="41" spans="2:13" ht="27.75" customHeight="1" x14ac:dyDescent="0.2">
      <c r="B41" s="1202" t="s">
        <v>
29</v>
      </c>
      <c r="C41" s="1203"/>
      <c r="D41" s="100"/>
      <c r="E41" s="1204" t="s">
        <v>
30</v>
      </c>
      <c r="F41" s="1204"/>
      <c r="G41" s="1204"/>
      <c r="H41" s="1205"/>
      <c r="I41" s="333">
        <v>
30535</v>
      </c>
      <c r="J41" s="334">
        <v>
30221</v>
      </c>
      <c r="K41" s="334">
        <v>
31024</v>
      </c>
      <c r="L41" s="334">
        <v>
31055</v>
      </c>
      <c r="M41" s="335">
        <v>
31615</v>
      </c>
    </row>
    <row r="42" spans="2:13" ht="27.75" customHeight="1" x14ac:dyDescent="0.2">
      <c r="B42" s="1192"/>
      <c r="C42" s="1193"/>
      <c r="D42" s="101"/>
      <c r="E42" s="1196" t="s">
        <v>
31</v>
      </c>
      <c r="F42" s="1196"/>
      <c r="G42" s="1196"/>
      <c r="H42" s="1197"/>
      <c r="I42" s="336">
        <v>
476</v>
      </c>
      <c r="J42" s="337">
        <v>
1265</v>
      </c>
      <c r="K42" s="337">
        <v>
1234</v>
      </c>
      <c r="L42" s="337">
        <v>
1155</v>
      </c>
      <c r="M42" s="338">
        <v>
1081</v>
      </c>
    </row>
    <row r="43" spans="2:13" ht="27.75" customHeight="1" x14ac:dyDescent="0.2">
      <c r="B43" s="1192"/>
      <c r="C43" s="1193"/>
      <c r="D43" s="101"/>
      <c r="E43" s="1196" t="s">
        <v>
32</v>
      </c>
      <c r="F43" s="1196"/>
      <c r="G43" s="1196"/>
      <c r="H43" s="1197"/>
      <c r="I43" s="336">
        <v>
1003</v>
      </c>
      <c r="J43" s="337">
        <v>
924</v>
      </c>
      <c r="K43" s="337">
        <v>
942</v>
      </c>
      <c r="L43" s="337">
        <v>
852</v>
      </c>
      <c r="M43" s="338">
        <v>
834</v>
      </c>
    </row>
    <row r="44" spans="2:13" ht="27.75" customHeight="1" x14ac:dyDescent="0.2">
      <c r="B44" s="1192"/>
      <c r="C44" s="1193"/>
      <c r="D44" s="101"/>
      <c r="E44" s="1196" t="s">
        <v>
33</v>
      </c>
      <c r="F44" s="1196"/>
      <c r="G44" s="1196"/>
      <c r="H44" s="1197"/>
      <c r="I44" s="336">
        <v>
3633</v>
      </c>
      <c r="J44" s="337">
        <v>
4533</v>
      </c>
      <c r="K44" s="337">
        <v>
4281</v>
      </c>
      <c r="L44" s="337">
        <v>
4051</v>
      </c>
      <c r="M44" s="338">
        <v>
3839</v>
      </c>
    </row>
    <row r="45" spans="2:13" ht="27.75" customHeight="1" x14ac:dyDescent="0.2">
      <c r="B45" s="1192"/>
      <c r="C45" s="1193"/>
      <c r="D45" s="101"/>
      <c r="E45" s="1196" t="s">
        <v>
34</v>
      </c>
      <c r="F45" s="1196"/>
      <c r="G45" s="1196"/>
      <c r="H45" s="1197"/>
      <c r="I45" s="336">
        <v>
5249</v>
      </c>
      <c r="J45" s="337">
        <v>
4510</v>
      </c>
      <c r="K45" s="337">
        <v>
4650</v>
      </c>
      <c r="L45" s="337">
        <v>
4774</v>
      </c>
      <c r="M45" s="338">
        <v>
5075</v>
      </c>
    </row>
    <row r="46" spans="2:13" ht="27.75" customHeight="1" x14ac:dyDescent="0.2">
      <c r="B46" s="1192"/>
      <c r="C46" s="1193"/>
      <c r="D46" s="102"/>
      <c r="E46" s="1196" t="s">
        <v>
35</v>
      </c>
      <c r="F46" s="1196"/>
      <c r="G46" s="1196"/>
      <c r="H46" s="1197"/>
      <c r="I46" s="336">
        <v>
9</v>
      </c>
      <c r="J46" s="337">
        <v>
4</v>
      </c>
      <c r="K46" s="337">
        <v>
1</v>
      </c>
      <c r="L46" s="337" t="s">
        <v>
526</v>
      </c>
      <c r="M46" s="338" t="s">
        <v>
526</v>
      </c>
    </row>
    <row r="47" spans="2:13" ht="27.75" customHeight="1" x14ac:dyDescent="0.2">
      <c r="B47" s="1192"/>
      <c r="C47" s="1193"/>
      <c r="D47" s="103"/>
      <c r="E47" s="1206" t="s">
        <v>
36</v>
      </c>
      <c r="F47" s="1207"/>
      <c r="G47" s="1207"/>
      <c r="H47" s="1208"/>
      <c r="I47" s="336" t="s">
        <v>
526</v>
      </c>
      <c r="J47" s="337" t="s">
        <v>
526</v>
      </c>
      <c r="K47" s="337" t="s">
        <v>
526</v>
      </c>
      <c r="L47" s="337" t="s">
        <v>
526</v>
      </c>
      <c r="M47" s="338" t="s">
        <v>
526</v>
      </c>
    </row>
    <row r="48" spans="2:13" ht="27.75" customHeight="1" x14ac:dyDescent="0.2">
      <c r="B48" s="1192"/>
      <c r="C48" s="1193"/>
      <c r="D48" s="101"/>
      <c r="E48" s="1196" t="s">
        <v>
37</v>
      </c>
      <c r="F48" s="1196"/>
      <c r="G48" s="1196"/>
      <c r="H48" s="1197"/>
      <c r="I48" s="336" t="s">
        <v>
526</v>
      </c>
      <c r="J48" s="337" t="s">
        <v>
526</v>
      </c>
      <c r="K48" s="337" t="s">
        <v>
526</v>
      </c>
      <c r="L48" s="337" t="s">
        <v>
526</v>
      </c>
      <c r="M48" s="338" t="s">
        <v>
526</v>
      </c>
    </row>
    <row r="49" spans="2:13" ht="27.75" customHeight="1" x14ac:dyDescent="0.2">
      <c r="B49" s="1194"/>
      <c r="C49" s="1195"/>
      <c r="D49" s="101"/>
      <c r="E49" s="1196" t="s">
        <v>
38</v>
      </c>
      <c r="F49" s="1196"/>
      <c r="G49" s="1196"/>
      <c r="H49" s="1197"/>
      <c r="I49" s="336" t="s">
        <v>
526</v>
      </c>
      <c r="J49" s="337" t="s">
        <v>
526</v>
      </c>
      <c r="K49" s="337" t="s">
        <v>
526</v>
      </c>
      <c r="L49" s="337" t="s">
        <v>
526</v>
      </c>
      <c r="M49" s="338" t="s">
        <v>
526</v>
      </c>
    </row>
    <row r="50" spans="2:13" ht="27.75" customHeight="1" x14ac:dyDescent="0.2">
      <c r="B50" s="1190" t="s">
        <v>
39</v>
      </c>
      <c r="C50" s="1191"/>
      <c r="D50" s="104"/>
      <c r="E50" s="1196" t="s">
        <v>
40</v>
      </c>
      <c r="F50" s="1196"/>
      <c r="G50" s="1196"/>
      <c r="H50" s="1197"/>
      <c r="I50" s="336">
        <v>
17505</v>
      </c>
      <c r="J50" s="337">
        <v>
17482</v>
      </c>
      <c r="K50" s="337">
        <v>
15977</v>
      </c>
      <c r="L50" s="337">
        <v>
15916</v>
      </c>
      <c r="M50" s="338">
        <v>
17756</v>
      </c>
    </row>
    <row r="51" spans="2:13" ht="27.75" customHeight="1" x14ac:dyDescent="0.2">
      <c r="B51" s="1192"/>
      <c r="C51" s="1193"/>
      <c r="D51" s="101"/>
      <c r="E51" s="1196" t="s">
        <v>
41</v>
      </c>
      <c r="F51" s="1196"/>
      <c r="G51" s="1196"/>
      <c r="H51" s="1197"/>
      <c r="I51" s="336">
        <v>
1259</v>
      </c>
      <c r="J51" s="337">
        <v>
3909</v>
      </c>
      <c r="K51" s="337">
        <v>
3698</v>
      </c>
      <c r="L51" s="337">
        <v>
3627</v>
      </c>
      <c r="M51" s="338">
        <v>
3356</v>
      </c>
    </row>
    <row r="52" spans="2:13" ht="27.75" customHeight="1" x14ac:dyDescent="0.2">
      <c r="B52" s="1194"/>
      <c r="C52" s="1195"/>
      <c r="D52" s="101"/>
      <c r="E52" s="1196" t="s">
        <v>
42</v>
      </c>
      <c r="F52" s="1196"/>
      <c r="G52" s="1196"/>
      <c r="H52" s="1197"/>
      <c r="I52" s="336">
        <v>
31611</v>
      </c>
      <c r="J52" s="337">
        <v>
31933</v>
      </c>
      <c r="K52" s="337">
        <v>
31396</v>
      </c>
      <c r="L52" s="337">
        <v>
30686</v>
      </c>
      <c r="M52" s="338">
        <v>
30519</v>
      </c>
    </row>
    <row r="53" spans="2:13" ht="27.75" customHeight="1" thickBot="1" x14ac:dyDescent="0.25">
      <c r="B53" s="1198" t="s">
        <v>
43</v>
      </c>
      <c r="C53" s="1199"/>
      <c r="D53" s="105"/>
      <c r="E53" s="1200" t="s">
        <v>
44</v>
      </c>
      <c r="F53" s="1200"/>
      <c r="G53" s="1200"/>
      <c r="H53" s="1201"/>
      <c r="I53" s="339">
        <v>
-9471</v>
      </c>
      <c r="J53" s="340">
        <v>
-11867</v>
      </c>
      <c r="K53" s="340">
        <v>
-8940</v>
      </c>
      <c r="L53" s="340">
        <v>
-8343</v>
      </c>
      <c r="M53" s="341">
        <v>
-9187</v>
      </c>
    </row>
    <row r="54" spans="2:13" ht="27.75" customHeight="1" x14ac:dyDescent="0.2">
      <c r="B54" s="106" t="s">
        <v>
45</v>
      </c>
      <c r="C54" s="107"/>
      <c r="D54" s="107"/>
      <c r="E54" s="108"/>
      <c r="F54" s="108"/>
      <c r="G54" s="108"/>
      <c r="H54" s="108"/>
      <c r="I54" s="109"/>
      <c r="J54" s="109"/>
      <c r="K54" s="109"/>
      <c r="L54" s="109"/>
      <c r="M54" s="109"/>
    </row>
    <row r="55" spans="2:13" ht="13.2" x14ac:dyDescent="0.2"/>
  </sheetData>
  <sheetProtection algorithmName="SHA-512" hashValue="I5r3gM2aCRvhRFsVTBGYeisNUGZNjEt561hbULLpIKllqvBG1GiKnxXc8QfCvbX9yVsaXjUJcF89MPmc9rXjNQ==" saltValue="bvGXX/Lb8rKl3dTKgRmu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
46</v>
      </c>
    </row>
    <row r="54" spans="2:8" ht="29.25" customHeight="1" thickBot="1" x14ac:dyDescent="0.3">
      <c r="B54" s="111" t="s">
        <v>
1</v>
      </c>
      <c r="C54" s="112"/>
      <c r="D54" s="112"/>
      <c r="E54" s="113" t="s">
        <v>
2</v>
      </c>
      <c r="F54" s="114" t="s">
        <v>
569</v>
      </c>
      <c r="G54" s="114" t="s">
        <v>
570</v>
      </c>
      <c r="H54" s="115" t="s">
        <v>
571</v>
      </c>
    </row>
    <row r="55" spans="2:8" ht="52.5" customHeight="1" x14ac:dyDescent="0.2">
      <c r="B55" s="116"/>
      <c r="C55" s="1217" t="s">
        <v>
47</v>
      </c>
      <c r="D55" s="1217"/>
      <c r="E55" s="1218"/>
      <c r="F55" s="117">
        <v>
4111</v>
      </c>
      <c r="G55" s="117">
        <v>
4044</v>
      </c>
      <c r="H55" s="118">
        <v>
5126</v>
      </c>
    </row>
    <row r="56" spans="2:8" ht="52.5" customHeight="1" x14ac:dyDescent="0.2">
      <c r="B56" s="119"/>
      <c r="C56" s="1219" t="s">
        <v>
48</v>
      </c>
      <c r="D56" s="1219"/>
      <c r="E56" s="1220"/>
      <c r="F56" s="120">
        <v>
298</v>
      </c>
      <c r="G56" s="120">
        <v>
299</v>
      </c>
      <c r="H56" s="121">
        <v>
1020</v>
      </c>
    </row>
    <row r="57" spans="2:8" ht="53.25" customHeight="1" x14ac:dyDescent="0.2">
      <c r="B57" s="119"/>
      <c r="C57" s="1221" t="s">
        <v>
49</v>
      </c>
      <c r="D57" s="1221"/>
      <c r="E57" s="1222"/>
      <c r="F57" s="122">
        <v>
7039</v>
      </c>
      <c r="G57" s="122">
        <v>
7053</v>
      </c>
      <c r="H57" s="123">
        <v>
7044</v>
      </c>
    </row>
    <row r="58" spans="2:8" ht="45.75" customHeight="1" x14ac:dyDescent="0.2">
      <c r="B58" s="124"/>
      <c r="C58" s="1209" t="s">
        <v>
611</v>
      </c>
      <c r="D58" s="1210"/>
      <c r="E58" s="1211"/>
      <c r="F58" s="125">
        <v>
5288</v>
      </c>
      <c r="G58" s="125">
        <v>
5298</v>
      </c>
      <c r="H58" s="126">
        <v>
5308</v>
      </c>
    </row>
    <row r="59" spans="2:8" ht="45.75" customHeight="1" x14ac:dyDescent="0.2">
      <c r="B59" s="124"/>
      <c r="C59" s="1209" t="s">
        <v>
612</v>
      </c>
      <c r="D59" s="1210"/>
      <c r="E59" s="1211"/>
      <c r="F59" s="125">
        <v>
546</v>
      </c>
      <c r="G59" s="125">
        <v>
563</v>
      </c>
      <c r="H59" s="126">
        <v>
564</v>
      </c>
    </row>
    <row r="60" spans="2:8" ht="45.75" customHeight="1" x14ac:dyDescent="0.2">
      <c r="B60" s="124"/>
      <c r="C60" s="1209" t="s">
        <v>
613</v>
      </c>
      <c r="D60" s="1210"/>
      <c r="E60" s="1211"/>
      <c r="F60" s="125">
        <v>
401</v>
      </c>
      <c r="G60" s="125">
        <v>
398</v>
      </c>
      <c r="H60" s="126">
        <v>
359</v>
      </c>
    </row>
    <row r="61" spans="2:8" ht="45.75" customHeight="1" x14ac:dyDescent="0.2">
      <c r="B61" s="124"/>
      <c r="C61" s="1209" t="s">
        <v>
614</v>
      </c>
      <c r="D61" s="1210"/>
      <c r="E61" s="1211"/>
      <c r="F61" s="125">
        <v>
294</v>
      </c>
      <c r="G61" s="125">
        <v>
288</v>
      </c>
      <c r="H61" s="126">
        <v>
290</v>
      </c>
    </row>
    <row r="62" spans="2:8" ht="45.75" customHeight="1" thickBot="1" x14ac:dyDescent="0.25">
      <c r="B62" s="127"/>
      <c r="C62" s="1212" t="s">
        <v>
615</v>
      </c>
      <c r="D62" s="1213"/>
      <c r="E62" s="1214"/>
      <c r="F62" s="128">
        <v>
157</v>
      </c>
      <c r="G62" s="128">
        <v>
158</v>
      </c>
      <c r="H62" s="129">
        <v>
159</v>
      </c>
    </row>
    <row r="63" spans="2:8" ht="52.5" customHeight="1" thickBot="1" x14ac:dyDescent="0.25">
      <c r="B63" s="130"/>
      <c r="C63" s="1215" t="s">
        <v>
50</v>
      </c>
      <c r="D63" s="1215"/>
      <c r="E63" s="1216"/>
      <c r="F63" s="131">
        <v>
11448</v>
      </c>
      <c r="G63" s="131">
        <v>
11395</v>
      </c>
      <c r="H63" s="132">
        <v>
13189</v>
      </c>
    </row>
    <row r="64" spans="2:8" ht="13.2" x14ac:dyDescent="0.2"/>
  </sheetData>
  <sheetProtection algorithmName="SHA-512" hashValue="TOyZnH5hNZXpDaG6MKP5PWHegMyy+qPhB0ngeppyBaZH4FGEs+RebWXs3iBSdU1mmHr0mney972sWkbgMwm9mg==" saltValue="tfBap5+0PXM428rT7wo+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F66DE-7C84-4145-961D-38CA91312A30}">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6" customWidth="1"/>
    <col min="2" max="107" width="2.44140625" style="246" customWidth="1"/>
    <col min="108" max="108" width="6.109375" style="252" customWidth="1"/>
    <col min="109" max="109" width="5.88671875" style="250" customWidth="1"/>
    <col min="110" max="16384" width="8.6640625" style="246" hidden="1"/>
  </cols>
  <sheetData>
    <row r="1" spans="1:109" ht="42.75" customHeight="1" x14ac:dyDescent="0.2">
      <c r="A1" s="348"/>
      <c r="B1" s="349"/>
      <c r="DD1" s="246"/>
      <c r="DE1" s="246"/>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ht="13.2" x14ac:dyDescent="0.2">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ht="13.2" x14ac:dyDescent="0.2">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ht="13.2" x14ac:dyDescent="0.2">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ht="13.2" x14ac:dyDescent="0.2">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46"/>
      <c r="DE19" s="246"/>
    </row>
    <row r="20" spans="1:109" ht="13.2" x14ac:dyDescent="0.2">
      <c r="DD20" s="246"/>
      <c r="DE20" s="246"/>
    </row>
    <row r="21" spans="1:109" ht="17.25" customHeight="1" x14ac:dyDescent="0.2">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2">
      <c r="B22" s="250"/>
    </row>
    <row r="23" spans="1:109" ht="13.2" x14ac:dyDescent="0.2">
      <c r="B23" s="250"/>
    </row>
    <row r="24" spans="1:109" ht="13.2" x14ac:dyDescent="0.2">
      <c r="B24" s="250"/>
    </row>
    <row r="25" spans="1:109" ht="13.2" x14ac:dyDescent="0.2">
      <c r="B25" s="250"/>
    </row>
    <row r="26" spans="1:109" ht="13.2" x14ac:dyDescent="0.2">
      <c r="B26" s="250"/>
    </row>
    <row r="27" spans="1:109" ht="13.2" x14ac:dyDescent="0.2">
      <c r="B27" s="250"/>
    </row>
    <row r="28" spans="1:109" ht="13.2" x14ac:dyDescent="0.2">
      <c r="B28" s="250"/>
    </row>
    <row r="29" spans="1:109" ht="13.2" x14ac:dyDescent="0.2">
      <c r="B29" s="250"/>
    </row>
    <row r="30" spans="1:109" ht="13.2" x14ac:dyDescent="0.2">
      <c r="B30" s="250"/>
    </row>
    <row r="31" spans="1:109" ht="13.2" x14ac:dyDescent="0.2">
      <c r="B31" s="250"/>
    </row>
    <row r="32" spans="1:109" ht="13.2" x14ac:dyDescent="0.2">
      <c r="B32" s="250"/>
    </row>
    <row r="33" spans="2:109" ht="13.2" x14ac:dyDescent="0.2">
      <c r="B33" s="250"/>
    </row>
    <row r="34" spans="2:109" ht="13.2" x14ac:dyDescent="0.2">
      <c r="B34" s="250"/>
    </row>
    <row r="35" spans="2:109" ht="13.2" x14ac:dyDescent="0.2">
      <c r="B35" s="250"/>
    </row>
    <row r="36" spans="2:109" ht="13.2" x14ac:dyDescent="0.2">
      <c r="B36" s="250"/>
    </row>
    <row r="37" spans="2:109" ht="13.2" x14ac:dyDescent="0.2">
      <c r="B37" s="250"/>
    </row>
    <row r="38" spans="2:109" ht="13.2" x14ac:dyDescent="0.2">
      <c r="B38" s="250"/>
    </row>
    <row r="39" spans="2:109" ht="13.2"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2" x14ac:dyDescent="0.2">
      <c r="B40" s="353"/>
      <c r="DD40" s="353"/>
      <c r="DE40" s="246"/>
    </row>
    <row r="41" spans="2:109" ht="16.2" x14ac:dyDescent="0.2">
      <c r="B41" s="247" t="s">
        <v>
617</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2" x14ac:dyDescent="0.2">
      <c r="B42" s="250"/>
      <c r="G42" s="354"/>
      <c r="I42" s="355"/>
      <c r="J42" s="355"/>
      <c r="K42" s="355"/>
      <c r="AM42" s="354"/>
      <c r="AN42" s="354" t="s">
        <v>
618</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0"/>
      <c r="AN43" s="1235" t="s">
        <v>
619</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ht="13.2" x14ac:dyDescent="0.2">
      <c r="B44" s="250"/>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ht="13.2" x14ac:dyDescent="0.2">
      <c r="B45" s="250"/>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ht="13.2" x14ac:dyDescent="0.2">
      <c r="B46" s="250"/>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ht="13.2" x14ac:dyDescent="0.2">
      <c r="B47" s="250"/>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ht="13.2" x14ac:dyDescent="0.2">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0"/>
      <c r="AN49" s="246" t="s">
        <v>
620</v>
      </c>
    </row>
    <row r="50" spans="1:109" ht="13.2" x14ac:dyDescent="0.2">
      <c r="B50" s="250"/>
      <c r="G50" s="1229"/>
      <c r="H50" s="1229"/>
      <c r="I50" s="1229"/>
      <c r="J50" s="1229"/>
      <c r="K50" s="357"/>
      <c r="L50" s="357"/>
      <c r="M50" s="358"/>
      <c r="N50" s="358"/>
      <c r="AN50" s="1232"/>
      <c r="AO50" s="1233"/>
      <c r="AP50" s="1233"/>
      <c r="AQ50" s="1233"/>
      <c r="AR50" s="1233"/>
      <c r="AS50" s="1233"/>
      <c r="AT50" s="1233"/>
      <c r="AU50" s="1233"/>
      <c r="AV50" s="1233"/>
      <c r="AW50" s="1233"/>
      <c r="AX50" s="1233"/>
      <c r="AY50" s="1233"/>
      <c r="AZ50" s="1233"/>
      <c r="BA50" s="1233"/>
      <c r="BB50" s="1233"/>
      <c r="BC50" s="1233"/>
      <c r="BD50" s="1233"/>
      <c r="BE50" s="1233"/>
      <c r="BF50" s="1233"/>
      <c r="BG50" s="1233"/>
      <c r="BH50" s="1233"/>
      <c r="BI50" s="1233"/>
      <c r="BJ50" s="1233"/>
      <c r="BK50" s="1233"/>
      <c r="BL50" s="1233"/>
      <c r="BM50" s="1233"/>
      <c r="BN50" s="1233"/>
      <c r="BO50" s="1234"/>
      <c r="BP50" s="1228" t="s">
        <v>
567</v>
      </c>
      <c r="BQ50" s="1228"/>
      <c r="BR50" s="1228"/>
      <c r="BS50" s="1228"/>
      <c r="BT50" s="1228"/>
      <c r="BU50" s="1228"/>
      <c r="BV50" s="1228"/>
      <c r="BW50" s="1228"/>
      <c r="BX50" s="1228" t="s">
        <v>
568</v>
      </c>
      <c r="BY50" s="1228"/>
      <c r="BZ50" s="1228"/>
      <c r="CA50" s="1228"/>
      <c r="CB50" s="1228"/>
      <c r="CC50" s="1228"/>
      <c r="CD50" s="1228"/>
      <c r="CE50" s="1228"/>
      <c r="CF50" s="1228" t="s">
        <v>
569</v>
      </c>
      <c r="CG50" s="1228"/>
      <c r="CH50" s="1228"/>
      <c r="CI50" s="1228"/>
      <c r="CJ50" s="1228"/>
      <c r="CK50" s="1228"/>
      <c r="CL50" s="1228"/>
      <c r="CM50" s="1228"/>
      <c r="CN50" s="1228" t="s">
        <v>
570</v>
      </c>
      <c r="CO50" s="1228"/>
      <c r="CP50" s="1228"/>
      <c r="CQ50" s="1228"/>
      <c r="CR50" s="1228"/>
      <c r="CS50" s="1228"/>
      <c r="CT50" s="1228"/>
      <c r="CU50" s="1228"/>
      <c r="CV50" s="1228" t="s">
        <v>
571</v>
      </c>
      <c r="CW50" s="1228"/>
      <c r="CX50" s="1228"/>
      <c r="CY50" s="1228"/>
      <c r="CZ50" s="1228"/>
      <c r="DA50" s="1228"/>
      <c r="DB50" s="1228"/>
      <c r="DC50" s="1228"/>
    </row>
    <row r="51" spans="1:109" ht="13.5" customHeight="1" x14ac:dyDescent="0.2">
      <c r="B51" s="250"/>
      <c r="G51" s="1231"/>
      <c r="H51" s="1231"/>
      <c r="I51" s="1244"/>
      <c r="J51" s="1244"/>
      <c r="K51" s="1230"/>
      <c r="L51" s="1230"/>
      <c r="M51" s="1230"/>
      <c r="N51" s="1230"/>
      <c r="AM51" s="356"/>
      <c r="AN51" s="1226" t="s">
        <v>
621</v>
      </c>
      <c r="AO51" s="1226"/>
      <c r="AP51" s="1226"/>
      <c r="AQ51" s="1226"/>
      <c r="AR51" s="1226"/>
      <c r="AS51" s="1226"/>
      <c r="AT51" s="1226"/>
      <c r="AU51" s="1226"/>
      <c r="AV51" s="1226"/>
      <c r="AW51" s="1226"/>
      <c r="AX51" s="1226"/>
      <c r="AY51" s="1226"/>
      <c r="AZ51" s="1226"/>
      <c r="BA51" s="1226"/>
      <c r="BB51" s="1226" t="s">
        <v>
622</v>
      </c>
      <c r="BC51" s="1226"/>
      <c r="BD51" s="1226"/>
      <c r="BE51" s="1226"/>
      <c r="BF51" s="1226"/>
      <c r="BG51" s="1226"/>
      <c r="BH51" s="1226"/>
      <c r="BI51" s="1226"/>
      <c r="BJ51" s="1226"/>
      <c r="BK51" s="1226"/>
      <c r="BL51" s="1226"/>
      <c r="BM51" s="1226"/>
      <c r="BN51" s="1226"/>
      <c r="BO51" s="1226"/>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ht="13.2" x14ac:dyDescent="0.2">
      <c r="B52" s="250"/>
      <c r="G52" s="1231"/>
      <c r="H52" s="1231"/>
      <c r="I52" s="1244"/>
      <c r="J52" s="1244"/>
      <c r="K52" s="1230"/>
      <c r="L52" s="1230"/>
      <c r="M52" s="1230"/>
      <c r="N52" s="1230"/>
      <c r="AM52" s="356"/>
      <c r="AN52" s="1226"/>
      <c r="AO52" s="1226"/>
      <c r="AP52" s="1226"/>
      <c r="AQ52" s="1226"/>
      <c r="AR52" s="1226"/>
      <c r="AS52" s="1226"/>
      <c r="AT52" s="1226"/>
      <c r="AU52" s="1226"/>
      <c r="AV52" s="1226"/>
      <c r="AW52" s="1226"/>
      <c r="AX52" s="1226"/>
      <c r="AY52" s="1226"/>
      <c r="AZ52" s="1226"/>
      <c r="BA52" s="1226"/>
      <c r="BB52" s="1226"/>
      <c r="BC52" s="1226"/>
      <c r="BD52" s="1226"/>
      <c r="BE52" s="1226"/>
      <c r="BF52" s="1226"/>
      <c r="BG52" s="1226"/>
      <c r="BH52" s="1226"/>
      <c r="BI52" s="1226"/>
      <c r="BJ52" s="1226"/>
      <c r="BK52" s="1226"/>
      <c r="BL52" s="1226"/>
      <c r="BM52" s="1226"/>
      <c r="BN52" s="1226"/>
      <c r="BO52" s="1226"/>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355"/>
      <c r="B53" s="250"/>
      <c r="G53" s="1231"/>
      <c r="H53" s="1231"/>
      <c r="I53" s="1229"/>
      <c r="J53" s="1229"/>
      <c r="K53" s="1230"/>
      <c r="L53" s="1230"/>
      <c r="M53" s="1230"/>
      <c r="N53" s="1230"/>
      <c r="AM53" s="356"/>
      <c r="AN53" s="1226"/>
      <c r="AO53" s="1226"/>
      <c r="AP53" s="1226"/>
      <c r="AQ53" s="1226"/>
      <c r="AR53" s="1226"/>
      <c r="AS53" s="1226"/>
      <c r="AT53" s="1226"/>
      <c r="AU53" s="1226"/>
      <c r="AV53" s="1226"/>
      <c r="AW53" s="1226"/>
      <c r="AX53" s="1226"/>
      <c r="AY53" s="1226"/>
      <c r="AZ53" s="1226"/>
      <c r="BA53" s="1226"/>
      <c r="BB53" s="1226" t="s">
        <v>
623</v>
      </c>
      <c r="BC53" s="1226"/>
      <c r="BD53" s="1226"/>
      <c r="BE53" s="1226"/>
      <c r="BF53" s="1226"/>
      <c r="BG53" s="1226"/>
      <c r="BH53" s="1226"/>
      <c r="BI53" s="1226"/>
      <c r="BJ53" s="1226"/>
      <c r="BK53" s="1226"/>
      <c r="BL53" s="1226"/>
      <c r="BM53" s="1226"/>
      <c r="BN53" s="1226"/>
      <c r="BO53" s="1226"/>
      <c r="BP53" s="1223">
        <v>
50.1</v>
      </c>
      <c r="BQ53" s="1223"/>
      <c r="BR53" s="1223"/>
      <c r="BS53" s="1223"/>
      <c r="BT53" s="1223"/>
      <c r="BU53" s="1223"/>
      <c r="BV53" s="1223"/>
      <c r="BW53" s="1223"/>
      <c r="BX53" s="1223">
        <v>
51.5</v>
      </c>
      <c r="BY53" s="1223"/>
      <c r="BZ53" s="1223"/>
      <c r="CA53" s="1223"/>
      <c r="CB53" s="1223"/>
      <c r="CC53" s="1223"/>
      <c r="CD53" s="1223"/>
      <c r="CE53" s="1223"/>
      <c r="CF53" s="1223">
        <v>
52.7</v>
      </c>
      <c r="CG53" s="1223"/>
      <c r="CH53" s="1223"/>
      <c r="CI53" s="1223"/>
      <c r="CJ53" s="1223"/>
      <c r="CK53" s="1223"/>
      <c r="CL53" s="1223"/>
      <c r="CM53" s="1223"/>
      <c r="CN53" s="1223">
        <v>
54.2</v>
      </c>
      <c r="CO53" s="1223"/>
      <c r="CP53" s="1223"/>
      <c r="CQ53" s="1223"/>
      <c r="CR53" s="1223"/>
      <c r="CS53" s="1223"/>
      <c r="CT53" s="1223"/>
      <c r="CU53" s="1223"/>
      <c r="CV53" s="1223">
        <v>
55.5</v>
      </c>
      <c r="CW53" s="1223"/>
      <c r="CX53" s="1223"/>
      <c r="CY53" s="1223"/>
      <c r="CZ53" s="1223"/>
      <c r="DA53" s="1223"/>
      <c r="DB53" s="1223"/>
      <c r="DC53" s="1223"/>
    </row>
    <row r="54" spans="1:109" ht="13.2" x14ac:dyDescent="0.2">
      <c r="A54" s="355"/>
      <c r="B54" s="250"/>
      <c r="G54" s="1231"/>
      <c r="H54" s="1231"/>
      <c r="I54" s="1229"/>
      <c r="J54" s="1229"/>
      <c r="K54" s="1230"/>
      <c r="L54" s="1230"/>
      <c r="M54" s="1230"/>
      <c r="N54" s="1230"/>
      <c r="AM54" s="356"/>
      <c r="AN54" s="1226"/>
      <c r="AO54" s="1226"/>
      <c r="AP54" s="1226"/>
      <c r="AQ54" s="1226"/>
      <c r="AR54" s="1226"/>
      <c r="AS54" s="1226"/>
      <c r="AT54" s="1226"/>
      <c r="AU54" s="1226"/>
      <c r="AV54" s="1226"/>
      <c r="AW54" s="1226"/>
      <c r="AX54" s="1226"/>
      <c r="AY54" s="1226"/>
      <c r="AZ54" s="1226"/>
      <c r="BA54" s="1226"/>
      <c r="BB54" s="1226"/>
      <c r="BC54" s="1226"/>
      <c r="BD54" s="1226"/>
      <c r="BE54" s="1226"/>
      <c r="BF54" s="1226"/>
      <c r="BG54" s="1226"/>
      <c r="BH54" s="1226"/>
      <c r="BI54" s="1226"/>
      <c r="BJ54" s="1226"/>
      <c r="BK54" s="1226"/>
      <c r="BL54" s="1226"/>
      <c r="BM54" s="1226"/>
      <c r="BN54" s="1226"/>
      <c r="BO54" s="1226"/>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355"/>
      <c r="B55" s="250"/>
      <c r="G55" s="1229"/>
      <c r="H55" s="1229"/>
      <c r="I55" s="1229"/>
      <c r="J55" s="1229"/>
      <c r="K55" s="1230"/>
      <c r="L55" s="1230"/>
      <c r="M55" s="1230"/>
      <c r="N55" s="1230"/>
      <c r="AN55" s="1228" t="s">
        <v>
624</v>
      </c>
      <c r="AO55" s="1228"/>
      <c r="AP55" s="1228"/>
      <c r="AQ55" s="1228"/>
      <c r="AR55" s="1228"/>
      <c r="AS55" s="1228"/>
      <c r="AT55" s="1228"/>
      <c r="AU55" s="1228"/>
      <c r="AV55" s="1228"/>
      <c r="AW55" s="1228"/>
      <c r="AX55" s="1228"/>
      <c r="AY55" s="1228"/>
      <c r="AZ55" s="1228"/>
      <c r="BA55" s="1228"/>
      <c r="BB55" s="1226" t="s">
        <v>
622</v>
      </c>
      <c r="BC55" s="1226"/>
      <c r="BD55" s="1226"/>
      <c r="BE55" s="1226"/>
      <c r="BF55" s="1226"/>
      <c r="BG55" s="1226"/>
      <c r="BH55" s="1226"/>
      <c r="BI55" s="1226"/>
      <c r="BJ55" s="1226"/>
      <c r="BK55" s="1226"/>
      <c r="BL55" s="1226"/>
      <c r="BM55" s="1226"/>
      <c r="BN55" s="1226"/>
      <c r="BO55" s="1226"/>
      <c r="BP55" s="1223">
        <v>
17.399999999999999</v>
      </c>
      <c r="BQ55" s="1223"/>
      <c r="BR55" s="1223"/>
      <c r="BS55" s="1223"/>
      <c r="BT55" s="1223"/>
      <c r="BU55" s="1223"/>
      <c r="BV55" s="1223"/>
      <c r="BW55" s="1223"/>
      <c r="BX55" s="1223">
        <v>
12.1</v>
      </c>
      <c r="BY55" s="1223"/>
      <c r="BZ55" s="1223"/>
      <c r="CA55" s="1223"/>
      <c r="CB55" s="1223"/>
      <c r="CC55" s="1223"/>
      <c r="CD55" s="1223"/>
      <c r="CE55" s="1223"/>
      <c r="CF55" s="1223">
        <v>
11.2</v>
      </c>
      <c r="CG55" s="1223"/>
      <c r="CH55" s="1223"/>
      <c r="CI55" s="1223"/>
      <c r="CJ55" s="1223"/>
      <c r="CK55" s="1223"/>
      <c r="CL55" s="1223"/>
      <c r="CM55" s="1223"/>
      <c r="CN55" s="1223">
        <v>
7.1</v>
      </c>
      <c r="CO55" s="1223"/>
      <c r="CP55" s="1223"/>
      <c r="CQ55" s="1223"/>
      <c r="CR55" s="1223"/>
      <c r="CS55" s="1223"/>
      <c r="CT55" s="1223"/>
      <c r="CU55" s="1223"/>
      <c r="CV55" s="1223">
        <v>
5</v>
      </c>
      <c r="CW55" s="1223"/>
      <c r="CX55" s="1223"/>
      <c r="CY55" s="1223"/>
      <c r="CZ55" s="1223"/>
      <c r="DA55" s="1223"/>
      <c r="DB55" s="1223"/>
      <c r="DC55" s="1223"/>
    </row>
    <row r="56" spans="1:109" ht="13.2" x14ac:dyDescent="0.2">
      <c r="A56" s="355"/>
      <c r="B56" s="250"/>
      <c r="G56" s="1229"/>
      <c r="H56" s="1229"/>
      <c r="I56" s="1229"/>
      <c r="J56" s="1229"/>
      <c r="K56" s="1230"/>
      <c r="L56" s="1230"/>
      <c r="M56" s="1230"/>
      <c r="N56" s="1230"/>
      <c r="AN56" s="1228"/>
      <c r="AO56" s="1228"/>
      <c r="AP56" s="1228"/>
      <c r="AQ56" s="1228"/>
      <c r="AR56" s="1228"/>
      <c r="AS56" s="1228"/>
      <c r="AT56" s="1228"/>
      <c r="AU56" s="1228"/>
      <c r="AV56" s="1228"/>
      <c r="AW56" s="1228"/>
      <c r="AX56" s="1228"/>
      <c r="AY56" s="1228"/>
      <c r="AZ56" s="1228"/>
      <c r="BA56" s="1228"/>
      <c r="BB56" s="1226"/>
      <c r="BC56" s="1226"/>
      <c r="BD56" s="1226"/>
      <c r="BE56" s="1226"/>
      <c r="BF56" s="1226"/>
      <c r="BG56" s="1226"/>
      <c r="BH56" s="1226"/>
      <c r="BI56" s="1226"/>
      <c r="BJ56" s="1226"/>
      <c r="BK56" s="1226"/>
      <c r="BL56" s="1226"/>
      <c r="BM56" s="1226"/>
      <c r="BN56" s="1226"/>
      <c r="BO56" s="1226"/>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355" customFormat="1" ht="13.2" x14ac:dyDescent="0.2">
      <c r="B57" s="359"/>
      <c r="G57" s="1229"/>
      <c r="H57" s="1229"/>
      <c r="I57" s="1224"/>
      <c r="J57" s="1224"/>
      <c r="K57" s="1230"/>
      <c r="L57" s="1230"/>
      <c r="M57" s="1230"/>
      <c r="N57" s="1230"/>
      <c r="AM57" s="246"/>
      <c r="AN57" s="1228"/>
      <c r="AO57" s="1228"/>
      <c r="AP57" s="1228"/>
      <c r="AQ57" s="1228"/>
      <c r="AR57" s="1228"/>
      <c r="AS57" s="1228"/>
      <c r="AT57" s="1228"/>
      <c r="AU57" s="1228"/>
      <c r="AV57" s="1228"/>
      <c r="AW57" s="1228"/>
      <c r="AX57" s="1228"/>
      <c r="AY57" s="1228"/>
      <c r="AZ57" s="1228"/>
      <c r="BA57" s="1228"/>
      <c r="BB57" s="1226" t="s">
        <v>
623</v>
      </c>
      <c r="BC57" s="1226"/>
      <c r="BD57" s="1226"/>
      <c r="BE57" s="1226"/>
      <c r="BF57" s="1226"/>
      <c r="BG57" s="1226"/>
      <c r="BH57" s="1226"/>
      <c r="BI57" s="1226"/>
      <c r="BJ57" s="1226"/>
      <c r="BK57" s="1226"/>
      <c r="BL57" s="1226"/>
      <c r="BM57" s="1226"/>
      <c r="BN57" s="1226"/>
      <c r="BO57" s="1226"/>
      <c r="BP57" s="1223">
        <v>
58.9</v>
      </c>
      <c r="BQ57" s="1223"/>
      <c r="BR57" s="1223"/>
      <c r="BS57" s="1223"/>
      <c r="BT57" s="1223"/>
      <c r="BU57" s="1223"/>
      <c r="BV57" s="1223"/>
      <c r="BW57" s="1223"/>
      <c r="BX57" s="1223">
        <v>
59.4</v>
      </c>
      <c r="BY57" s="1223"/>
      <c r="BZ57" s="1223"/>
      <c r="CA57" s="1223"/>
      <c r="CB57" s="1223"/>
      <c r="CC57" s="1223"/>
      <c r="CD57" s="1223"/>
      <c r="CE57" s="1223"/>
      <c r="CF57" s="1223">
        <v>
60.2</v>
      </c>
      <c r="CG57" s="1223"/>
      <c r="CH57" s="1223"/>
      <c r="CI57" s="1223"/>
      <c r="CJ57" s="1223"/>
      <c r="CK57" s="1223"/>
      <c r="CL57" s="1223"/>
      <c r="CM57" s="1223"/>
      <c r="CN57" s="1223">
        <v>
61</v>
      </c>
      <c r="CO57" s="1223"/>
      <c r="CP57" s="1223"/>
      <c r="CQ57" s="1223"/>
      <c r="CR57" s="1223"/>
      <c r="CS57" s="1223"/>
      <c r="CT57" s="1223"/>
      <c r="CU57" s="1223"/>
      <c r="CV57" s="1223">
        <v>
62.1</v>
      </c>
      <c r="CW57" s="1223"/>
      <c r="CX57" s="1223"/>
      <c r="CY57" s="1223"/>
      <c r="CZ57" s="1223"/>
      <c r="DA57" s="1223"/>
      <c r="DB57" s="1223"/>
      <c r="DC57" s="1223"/>
      <c r="DD57" s="360"/>
      <c r="DE57" s="359"/>
    </row>
    <row r="58" spans="1:109" s="355" customFormat="1" ht="13.2" x14ac:dyDescent="0.2">
      <c r="A58" s="246"/>
      <c r="B58" s="359"/>
      <c r="G58" s="1229"/>
      <c r="H58" s="1229"/>
      <c r="I58" s="1224"/>
      <c r="J58" s="1224"/>
      <c r="K58" s="1230"/>
      <c r="L58" s="1230"/>
      <c r="M58" s="1230"/>
      <c r="N58" s="1230"/>
      <c r="AM58" s="246"/>
      <c r="AN58" s="1228"/>
      <c r="AO58" s="1228"/>
      <c r="AP58" s="1228"/>
      <c r="AQ58" s="1228"/>
      <c r="AR58" s="1228"/>
      <c r="AS58" s="1228"/>
      <c r="AT58" s="1228"/>
      <c r="AU58" s="1228"/>
      <c r="AV58" s="1228"/>
      <c r="AW58" s="1228"/>
      <c r="AX58" s="1228"/>
      <c r="AY58" s="1228"/>
      <c r="AZ58" s="1228"/>
      <c r="BA58" s="1228"/>
      <c r="BB58" s="1226"/>
      <c r="BC58" s="1226"/>
      <c r="BD58" s="1226"/>
      <c r="BE58" s="1226"/>
      <c r="BF58" s="1226"/>
      <c r="BG58" s="1226"/>
      <c r="BH58" s="1226"/>
      <c r="BI58" s="1226"/>
      <c r="BJ58" s="1226"/>
      <c r="BK58" s="1226"/>
      <c r="BL58" s="1226"/>
      <c r="BM58" s="1226"/>
      <c r="BN58" s="1226"/>
      <c r="BO58" s="1226"/>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360"/>
      <c r="DE58" s="359"/>
    </row>
    <row r="59" spans="1:109" s="355" customFormat="1" ht="13.2" x14ac:dyDescent="0.2">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6.2" x14ac:dyDescent="0.2">
      <c r="B63" s="303" t="s">
        <v>
625</v>
      </c>
    </row>
    <row r="64" spans="1:109" ht="13.2" x14ac:dyDescent="0.2">
      <c r="B64" s="250"/>
      <c r="G64" s="354"/>
      <c r="I64" s="366"/>
      <c r="J64" s="366"/>
      <c r="K64" s="366"/>
      <c r="L64" s="366"/>
      <c r="M64" s="366"/>
      <c r="N64" s="367"/>
      <c r="AM64" s="354"/>
      <c r="AN64" s="354" t="s">
        <v>
618</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0"/>
      <c r="AN65" s="1235" t="s">
        <v>
626</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ht="13.2" x14ac:dyDescent="0.2">
      <c r="B66" s="250"/>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ht="13.2" x14ac:dyDescent="0.2">
      <c r="B67" s="250"/>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ht="13.2" x14ac:dyDescent="0.2">
      <c r="B68" s="250"/>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ht="13.2" x14ac:dyDescent="0.2">
      <c r="B69" s="250"/>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ht="13.2" x14ac:dyDescent="0.2">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0"/>
      <c r="G71" s="371"/>
      <c r="I71" s="372"/>
      <c r="J71" s="369"/>
      <c r="K71" s="369"/>
      <c r="L71" s="370"/>
      <c r="M71" s="369"/>
      <c r="N71" s="370"/>
      <c r="AM71" s="371"/>
      <c r="AN71" s="246" t="s">
        <v>
620</v>
      </c>
    </row>
    <row r="72" spans="2:107" ht="13.2" x14ac:dyDescent="0.2">
      <c r="B72" s="250"/>
      <c r="G72" s="1229"/>
      <c r="H72" s="1229"/>
      <c r="I72" s="1229"/>
      <c r="J72" s="1229"/>
      <c r="K72" s="357"/>
      <c r="L72" s="357"/>
      <c r="M72" s="358"/>
      <c r="N72" s="358"/>
      <c r="AN72" s="1232"/>
      <c r="AO72" s="1233"/>
      <c r="AP72" s="1233"/>
      <c r="AQ72" s="1233"/>
      <c r="AR72" s="1233"/>
      <c r="AS72" s="1233"/>
      <c r="AT72" s="1233"/>
      <c r="AU72" s="1233"/>
      <c r="AV72" s="1233"/>
      <c r="AW72" s="1233"/>
      <c r="AX72" s="1233"/>
      <c r="AY72" s="1233"/>
      <c r="AZ72" s="1233"/>
      <c r="BA72" s="1233"/>
      <c r="BB72" s="1233"/>
      <c r="BC72" s="1233"/>
      <c r="BD72" s="1233"/>
      <c r="BE72" s="1233"/>
      <c r="BF72" s="1233"/>
      <c r="BG72" s="1233"/>
      <c r="BH72" s="1233"/>
      <c r="BI72" s="1233"/>
      <c r="BJ72" s="1233"/>
      <c r="BK72" s="1233"/>
      <c r="BL72" s="1233"/>
      <c r="BM72" s="1233"/>
      <c r="BN72" s="1233"/>
      <c r="BO72" s="1234"/>
      <c r="BP72" s="1228" t="s">
        <v>
567</v>
      </c>
      <c r="BQ72" s="1228"/>
      <c r="BR72" s="1228"/>
      <c r="BS72" s="1228"/>
      <c r="BT72" s="1228"/>
      <c r="BU72" s="1228"/>
      <c r="BV72" s="1228"/>
      <c r="BW72" s="1228"/>
      <c r="BX72" s="1228" t="s">
        <v>
568</v>
      </c>
      <c r="BY72" s="1228"/>
      <c r="BZ72" s="1228"/>
      <c r="CA72" s="1228"/>
      <c r="CB72" s="1228"/>
      <c r="CC72" s="1228"/>
      <c r="CD72" s="1228"/>
      <c r="CE72" s="1228"/>
      <c r="CF72" s="1228" t="s">
        <v>
569</v>
      </c>
      <c r="CG72" s="1228"/>
      <c r="CH72" s="1228"/>
      <c r="CI72" s="1228"/>
      <c r="CJ72" s="1228"/>
      <c r="CK72" s="1228"/>
      <c r="CL72" s="1228"/>
      <c r="CM72" s="1228"/>
      <c r="CN72" s="1228" t="s">
        <v>
570</v>
      </c>
      <c r="CO72" s="1228"/>
      <c r="CP72" s="1228"/>
      <c r="CQ72" s="1228"/>
      <c r="CR72" s="1228"/>
      <c r="CS72" s="1228"/>
      <c r="CT72" s="1228"/>
      <c r="CU72" s="1228"/>
      <c r="CV72" s="1228" t="s">
        <v>
571</v>
      </c>
      <c r="CW72" s="1228"/>
      <c r="CX72" s="1228"/>
      <c r="CY72" s="1228"/>
      <c r="CZ72" s="1228"/>
      <c r="DA72" s="1228"/>
      <c r="DB72" s="1228"/>
      <c r="DC72" s="1228"/>
    </row>
    <row r="73" spans="2:107" ht="13.2" x14ac:dyDescent="0.2">
      <c r="B73" s="250"/>
      <c r="G73" s="1231"/>
      <c r="H73" s="1231"/>
      <c r="I73" s="1231"/>
      <c r="J73" s="1231"/>
      <c r="K73" s="1227"/>
      <c r="L73" s="1227"/>
      <c r="M73" s="1227"/>
      <c r="N73" s="1227"/>
      <c r="AM73" s="356"/>
      <c r="AN73" s="1226" t="s">
        <v>
621</v>
      </c>
      <c r="AO73" s="1226"/>
      <c r="AP73" s="1226"/>
      <c r="AQ73" s="1226"/>
      <c r="AR73" s="1226"/>
      <c r="AS73" s="1226"/>
      <c r="AT73" s="1226"/>
      <c r="AU73" s="1226"/>
      <c r="AV73" s="1226"/>
      <c r="AW73" s="1226"/>
      <c r="AX73" s="1226"/>
      <c r="AY73" s="1226"/>
      <c r="AZ73" s="1226"/>
      <c r="BA73" s="1226"/>
      <c r="BB73" s="1226" t="s">
        <v>
622</v>
      </c>
      <c r="BC73" s="1226"/>
      <c r="BD73" s="1226"/>
      <c r="BE73" s="1226"/>
      <c r="BF73" s="1226"/>
      <c r="BG73" s="1226"/>
      <c r="BH73" s="1226"/>
      <c r="BI73" s="1226"/>
      <c r="BJ73" s="1226"/>
      <c r="BK73" s="1226"/>
      <c r="BL73" s="1226"/>
      <c r="BM73" s="1226"/>
      <c r="BN73" s="1226"/>
      <c r="BO73" s="1226"/>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ht="13.2" x14ac:dyDescent="0.2">
      <c r="B74" s="250"/>
      <c r="G74" s="1231"/>
      <c r="H74" s="1231"/>
      <c r="I74" s="1231"/>
      <c r="J74" s="1231"/>
      <c r="K74" s="1227"/>
      <c r="L74" s="1227"/>
      <c r="M74" s="1227"/>
      <c r="N74" s="1227"/>
      <c r="AM74" s="356"/>
      <c r="AN74" s="1226"/>
      <c r="AO74" s="1226"/>
      <c r="AP74" s="1226"/>
      <c r="AQ74" s="1226"/>
      <c r="AR74" s="1226"/>
      <c r="AS74" s="1226"/>
      <c r="AT74" s="1226"/>
      <c r="AU74" s="1226"/>
      <c r="AV74" s="1226"/>
      <c r="AW74" s="1226"/>
      <c r="AX74" s="1226"/>
      <c r="AY74" s="1226"/>
      <c r="AZ74" s="1226"/>
      <c r="BA74" s="1226"/>
      <c r="BB74" s="1226"/>
      <c r="BC74" s="1226"/>
      <c r="BD74" s="1226"/>
      <c r="BE74" s="1226"/>
      <c r="BF74" s="1226"/>
      <c r="BG74" s="1226"/>
      <c r="BH74" s="1226"/>
      <c r="BI74" s="1226"/>
      <c r="BJ74" s="1226"/>
      <c r="BK74" s="1226"/>
      <c r="BL74" s="1226"/>
      <c r="BM74" s="1226"/>
      <c r="BN74" s="1226"/>
      <c r="BO74" s="1226"/>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0"/>
      <c r="G75" s="1231"/>
      <c r="H75" s="1231"/>
      <c r="I75" s="1229"/>
      <c r="J75" s="1229"/>
      <c r="K75" s="1230"/>
      <c r="L75" s="1230"/>
      <c r="M75" s="1230"/>
      <c r="N75" s="1230"/>
      <c r="AM75" s="356"/>
      <c r="AN75" s="1226"/>
      <c r="AO75" s="1226"/>
      <c r="AP75" s="1226"/>
      <c r="AQ75" s="1226"/>
      <c r="AR75" s="1226"/>
      <c r="AS75" s="1226"/>
      <c r="AT75" s="1226"/>
      <c r="AU75" s="1226"/>
      <c r="AV75" s="1226"/>
      <c r="AW75" s="1226"/>
      <c r="AX75" s="1226"/>
      <c r="AY75" s="1226"/>
      <c r="AZ75" s="1226"/>
      <c r="BA75" s="1226"/>
      <c r="BB75" s="1226" t="s">
        <v>
627</v>
      </c>
      <c r="BC75" s="1226"/>
      <c r="BD75" s="1226"/>
      <c r="BE75" s="1226"/>
      <c r="BF75" s="1226"/>
      <c r="BG75" s="1226"/>
      <c r="BH75" s="1226"/>
      <c r="BI75" s="1226"/>
      <c r="BJ75" s="1226"/>
      <c r="BK75" s="1226"/>
      <c r="BL75" s="1226"/>
      <c r="BM75" s="1226"/>
      <c r="BN75" s="1226"/>
      <c r="BO75" s="1226"/>
      <c r="BP75" s="1223">
        <v>
2.5</v>
      </c>
      <c r="BQ75" s="1223"/>
      <c r="BR75" s="1223"/>
      <c r="BS75" s="1223"/>
      <c r="BT75" s="1223"/>
      <c r="BU75" s="1223"/>
      <c r="BV75" s="1223"/>
      <c r="BW75" s="1223"/>
      <c r="BX75" s="1223">
        <v>
1.9</v>
      </c>
      <c r="BY75" s="1223"/>
      <c r="BZ75" s="1223"/>
      <c r="CA75" s="1223"/>
      <c r="CB75" s="1223"/>
      <c r="CC75" s="1223"/>
      <c r="CD75" s="1223"/>
      <c r="CE75" s="1223"/>
      <c r="CF75" s="1223">
        <v>
1.6</v>
      </c>
      <c r="CG75" s="1223"/>
      <c r="CH75" s="1223"/>
      <c r="CI75" s="1223"/>
      <c r="CJ75" s="1223"/>
      <c r="CK75" s="1223"/>
      <c r="CL75" s="1223"/>
      <c r="CM75" s="1223"/>
      <c r="CN75" s="1223">
        <v>
1.4</v>
      </c>
      <c r="CO75" s="1223"/>
      <c r="CP75" s="1223"/>
      <c r="CQ75" s="1223"/>
      <c r="CR75" s="1223"/>
      <c r="CS75" s="1223"/>
      <c r="CT75" s="1223"/>
      <c r="CU75" s="1223"/>
      <c r="CV75" s="1223">
        <v>
1.4</v>
      </c>
      <c r="CW75" s="1223"/>
      <c r="CX75" s="1223"/>
      <c r="CY75" s="1223"/>
      <c r="CZ75" s="1223"/>
      <c r="DA75" s="1223"/>
      <c r="DB75" s="1223"/>
      <c r="DC75" s="1223"/>
    </row>
    <row r="76" spans="2:107" ht="13.2" x14ac:dyDescent="0.2">
      <c r="B76" s="250"/>
      <c r="G76" s="1231"/>
      <c r="H76" s="1231"/>
      <c r="I76" s="1229"/>
      <c r="J76" s="1229"/>
      <c r="K76" s="1230"/>
      <c r="L76" s="1230"/>
      <c r="M76" s="1230"/>
      <c r="N76" s="1230"/>
      <c r="AM76" s="356"/>
      <c r="AN76" s="1226"/>
      <c r="AO76" s="1226"/>
      <c r="AP76" s="1226"/>
      <c r="AQ76" s="1226"/>
      <c r="AR76" s="1226"/>
      <c r="AS76" s="1226"/>
      <c r="AT76" s="1226"/>
      <c r="AU76" s="1226"/>
      <c r="AV76" s="1226"/>
      <c r="AW76" s="1226"/>
      <c r="AX76" s="1226"/>
      <c r="AY76" s="1226"/>
      <c r="AZ76" s="1226"/>
      <c r="BA76" s="1226"/>
      <c r="BB76" s="1226"/>
      <c r="BC76" s="1226"/>
      <c r="BD76" s="1226"/>
      <c r="BE76" s="1226"/>
      <c r="BF76" s="1226"/>
      <c r="BG76" s="1226"/>
      <c r="BH76" s="1226"/>
      <c r="BI76" s="1226"/>
      <c r="BJ76" s="1226"/>
      <c r="BK76" s="1226"/>
      <c r="BL76" s="1226"/>
      <c r="BM76" s="1226"/>
      <c r="BN76" s="1226"/>
      <c r="BO76" s="1226"/>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0"/>
      <c r="G77" s="1229"/>
      <c r="H77" s="1229"/>
      <c r="I77" s="1229"/>
      <c r="J77" s="1229"/>
      <c r="K77" s="1227"/>
      <c r="L77" s="1227"/>
      <c r="M77" s="1227"/>
      <c r="N77" s="1227"/>
      <c r="AN77" s="1228" t="s">
        <v>
624</v>
      </c>
      <c r="AO77" s="1228"/>
      <c r="AP77" s="1228"/>
      <c r="AQ77" s="1228"/>
      <c r="AR77" s="1228"/>
      <c r="AS77" s="1228"/>
      <c r="AT77" s="1228"/>
      <c r="AU77" s="1228"/>
      <c r="AV77" s="1228"/>
      <c r="AW77" s="1228"/>
      <c r="AX77" s="1228"/>
      <c r="AY77" s="1228"/>
      <c r="AZ77" s="1228"/>
      <c r="BA77" s="1228"/>
      <c r="BB77" s="1226" t="s">
        <v>
622</v>
      </c>
      <c r="BC77" s="1226"/>
      <c r="BD77" s="1226"/>
      <c r="BE77" s="1226"/>
      <c r="BF77" s="1226"/>
      <c r="BG77" s="1226"/>
      <c r="BH77" s="1226"/>
      <c r="BI77" s="1226"/>
      <c r="BJ77" s="1226"/>
      <c r="BK77" s="1226"/>
      <c r="BL77" s="1226"/>
      <c r="BM77" s="1226"/>
      <c r="BN77" s="1226"/>
      <c r="BO77" s="1226"/>
      <c r="BP77" s="1223">
        <v>
17.399999999999999</v>
      </c>
      <c r="BQ77" s="1223"/>
      <c r="BR77" s="1223"/>
      <c r="BS77" s="1223"/>
      <c r="BT77" s="1223"/>
      <c r="BU77" s="1223"/>
      <c r="BV77" s="1223"/>
      <c r="BW77" s="1223"/>
      <c r="BX77" s="1223">
        <v>
12.1</v>
      </c>
      <c r="BY77" s="1223"/>
      <c r="BZ77" s="1223"/>
      <c r="CA77" s="1223"/>
      <c r="CB77" s="1223"/>
      <c r="CC77" s="1223"/>
      <c r="CD77" s="1223"/>
      <c r="CE77" s="1223"/>
      <c r="CF77" s="1223">
        <v>
11.2</v>
      </c>
      <c r="CG77" s="1223"/>
      <c r="CH77" s="1223"/>
      <c r="CI77" s="1223"/>
      <c r="CJ77" s="1223"/>
      <c r="CK77" s="1223"/>
      <c r="CL77" s="1223"/>
      <c r="CM77" s="1223"/>
      <c r="CN77" s="1223">
        <v>
7.1</v>
      </c>
      <c r="CO77" s="1223"/>
      <c r="CP77" s="1223"/>
      <c r="CQ77" s="1223"/>
      <c r="CR77" s="1223"/>
      <c r="CS77" s="1223"/>
      <c r="CT77" s="1223"/>
      <c r="CU77" s="1223"/>
      <c r="CV77" s="1223">
        <v>
5</v>
      </c>
      <c r="CW77" s="1223"/>
      <c r="CX77" s="1223"/>
      <c r="CY77" s="1223"/>
      <c r="CZ77" s="1223"/>
      <c r="DA77" s="1223"/>
      <c r="DB77" s="1223"/>
      <c r="DC77" s="1223"/>
    </row>
    <row r="78" spans="2:107" ht="13.2" x14ac:dyDescent="0.2">
      <c r="B78" s="250"/>
      <c r="G78" s="1229"/>
      <c r="H78" s="1229"/>
      <c r="I78" s="1229"/>
      <c r="J78" s="1229"/>
      <c r="K78" s="1227"/>
      <c r="L78" s="1227"/>
      <c r="M78" s="1227"/>
      <c r="N78" s="1227"/>
      <c r="AN78" s="1228"/>
      <c r="AO78" s="1228"/>
      <c r="AP78" s="1228"/>
      <c r="AQ78" s="1228"/>
      <c r="AR78" s="1228"/>
      <c r="AS78" s="1228"/>
      <c r="AT78" s="1228"/>
      <c r="AU78" s="1228"/>
      <c r="AV78" s="1228"/>
      <c r="AW78" s="1228"/>
      <c r="AX78" s="1228"/>
      <c r="AY78" s="1228"/>
      <c r="AZ78" s="1228"/>
      <c r="BA78" s="1228"/>
      <c r="BB78" s="1226"/>
      <c r="BC78" s="1226"/>
      <c r="BD78" s="1226"/>
      <c r="BE78" s="1226"/>
      <c r="BF78" s="1226"/>
      <c r="BG78" s="1226"/>
      <c r="BH78" s="1226"/>
      <c r="BI78" s="1226"/>
      <c r="BJ78" s="1226"/>
      <c r="BK78" s="1226"/>
      <c r="BL78" s="1226"/>
      <c r="BM78" s="1226"/>
      <c r="BN78" s="1226"/>
      <c r="BO78" s="1226"/>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0"/>
      <c r="G79" s="1229"/>
      <c r="H79" s="1229"/>
      <c r="I79" s="1224"/>
      <c r="J79" s="1224"/>
      <c r="K79" s="1225"/>
      <c r="L79" s="1225"/>
      <c r="M79" s="1225"/>
      <c r="N79" s="1225"/>
      <c r="AN79" s="1228"/>
      <c r="AO79" s="1228"/>
      <c r="AP79" s="1228"/>
      <c r="AQ79" s="1228"/>
      <c r="AR79" s="1228"/>
      <c r="AS79" s="1228"/>
      <c r="AT79" s="1228"/>
      <c r="AU79" s="1228"/>
      <c r="AV79" s="1228"/>
      <c r="AW79" s="1228"/>
      <c r="AX79" s="1228"/>
      <c r="AY79" s="1228"/>
      <c r="AZ79" s="1228"/>
      <c r="BA79" s="1228"/>
      <c r="BB79" s="1226" t="s">
        <v>
627</v>
      </c>
      <c r="BC79" s="1226"/>
      <c r="BD79" s="1226"/>
      <c r="BE79" s="1226"/>
      <c r="BF79" s="1226"/>
      <c r="BG79" s="1226"/>
      <c r="BH79" s="1226"/>
      <c r="BI79" s="1226"/>
      <c r="BJ79" s="1226"/>
      <c r="BK79" s="1226"/>
      <c r="BL79" s="1226"/>
      <c r="BM79" s="1226"/>
      <c r="BN79" s="1226"/>
      <c r="BO79" s="1226"/>
      <c r="BP79" s="1223">
        <v>
3.6</v>
      </c>
      <c r="BQ79" s="1223"/>
      <c r="BR79" s="1223"/>
      <c r="BS79" s="1223"/>
      <c r="BT79" s="1223"/>
      <c r="BU79" s="1223"/>
      <c r="BV79" s="1223"/>
      <c r="BW79" s="1223"/>
      <c r="BX79" s="1223">
        <v>
3.5</v>
      </c>
      <c r="BY79" s="1223"/>
      <c r="BZ79" s="1223"/>
      <c r="CA79" s="1223"/>
      <c r="CB79" s="1223"/>
      <c r="CC79" s="1223"/>
      <c r="CD79" s="1223"/>
      <c r="CE79" s="1223"/>
      <c r="CF79" s="1223">
        <v>
3.5</v>
      </c>
      <c r="CG79" s="1223"/>
      <c r="CH79" s="1223"/>
      <c r="CI79" s="1223"/>
      <c r="CJ79" s="1223"/>
      <c r="CK79" s="1223"/>
      <c r="CL79" s="1223"/>
      <c r="CM79" s="1223"/>
      <c r="CN79" s="1223">
        <v>
3.4</v>
      </c>
      <c r="CO79" s="1223"/>
      <c r="CP79" s="1223"/>
      <c r="CQ79" s="1223"/>
      <c r="CR79" s="1223"/>
      <c r="CS79" s="1223"/>
      <c r="CT79" s="1223"/>
      <c r="CU79" s="1223"/>
      <c r="CV79" s="1223">
        <v>
3.6</v>
      </c>
      <c r="CW79" s="1223"/>
      <c r="CX79" s="1223"/>
      <c r="CY79" s="1223"/>
      <c r="CZ79" s="1223"/>
      <c r="DA79" s="1223"/>
      <c r="DB79" s="1223"/>
      <c r="DC79" s="1223"/>
    </row>
    <row r="80" spans="2:107" ht="13.2" x14ac:dyDescent="0.2">
      <c r="B80" s="250"/>
      <c r="G80" s="1229"/>
      <c r="H80" s="1229"/>
      <c r="I80" s="1224"/>
      <c r="J80" s="1224"/>
      <c r="K80" s="1225"/>
      <c r="L80" s="1225"/>
      <c r="M80" s="1225"/>
      <c r="N80" s="1225"/>
      <c r="AN80" s="1228"/>
      <c r="AO80" s="1228"/>
      <c r="AP80" s="1228"/>
      <c r="AQ80" s="1228"/>
      <c r="AR80" s="1228"/>
      <c r="AS80" s="1228"/>
      <c r="AT80" s="1228"/>
      <c r="AU80" s="1228"/>
      <c r="AV80" s="1228"/>
      <c r="AW80" s="1228"/>
      <c r="AX80" s="1228"/>
      <c r="AY80" s="1228"/>
      <c r="AZ80" s="1228"/>
      <c r="BA80" s="1228"/>
      <c r="BB80" s="1226"/>
      <c r="BC80" s="1226"/>
      <c r="BD80" s="1226"/>
      <c r="BE80" s="1226"/>
      <c r="BF80" s="1226"/>
      <c r="BG80" s="1226"/>
      <c r="BH80" s="1226"/>
      <c r="BI80" s="1226"/>
      <c r="BJ80" s="1226"/>
      <c r="BK80" s="1226"/>
      <c r="BL80" s="1226"/>
      <c r="BM80" s="1226"/>
      <c r="BN80" s="1226"/>
      <c r="BO80" s="1226"/>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0"/>
    </row>
    <row r="82" spans="2:109" ht="16.2" x14ac:dyDescent="0.2">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2" x14ac:dyDescent="0.2">
      <c r="DD84" s="246"/>
      <c r="DE84" s="246"/>
    </row>
    <row r="85" spans="2:109" ht="13.2" x14ac:dyDescent="0.2">
      <c r="DD85" s="246"/>
      <c r="DE85" s="246"/>
    </row>
  </sheetData>
  <sheetProtection algorithmName="SHA-512" hashValue="qYGadgANRcl0d7rohoRIL6w2jWETJWrIH+MIL6gRoE85t8BdwCym8amIfekAUT6WPRpV59Az+refcXblqbi/vQ==" saltValue="nEtO3BW+SQTrSnRb4Ln79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9A70B-93E5-4B76-AA40-E021E103EC1D}">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2" x14ac:dyDescent="0.2">
      <c r="S2" s="244"/>
      <c r="AH2" s="244"/>
    </row>
    <row r="3" spans="1: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2" x14ac:dyDescent="0.2"/>
    <row r="5" spans="1:34" ht="13.2" x14ac:dyDescent="0.2"/>
    <row r="6" spans="1:34" ht="13.2" x14ac:dyDescent="0.2"/>
    <row r="7" spans="1:34" ht="13.2" x14ac:dyDescent="0.2"/>
    <row r="8" spans="1:34" ht="13.2" x14ac:dyDescent="0.2"/>
    <row r="9" spans="1:34" ht="13.2" x14ac:dyDescent="0.2">
      <c r="AH9" s="24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
514</v>
      </c>
    </row>
  </sheetData>
  <sheetProtection algorithmName="SHA-512" hashValue="XyYzJzoWrt1eQgjRVk2aECx+l50crZQKRVkQi0qYcMCE8hnzPtwGiC9Qv190dJfmlAcY/2wc+n0iV2+At7wEZg==" saltValue="6rUEDpwyRQQ3oMVL7Y5N3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060A7-FC1A-4543-BA40-BBAAA208534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2" x14ac:dyDescent="0.2">
      <c r="S2" s="244"/>
      <c r="AH2" s="244"/>
    </row>
    <row r="3" spans="2: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2" x14ac:dyDescent="0.2"/>
    <row r="5" spans="2:34" ht="13.2" x14ac:dyDescent="0.2"/>
    <row r="6" spans="2:34" ht="13.2" x14ac:dyDescent="0.2"/>
    <row r="7" spans="2:34" ht="13.2" x14ac:dyDescent="0.2"/>
    <row r="8" spans="2:34" ht="13.2" x14ac:dyDescent="0.2"/>
    <row r="9" spans="2:34" ht="13.2" x14ac:dyDescent="0.2">
      <c r="AH9" s="24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c r="AG59" s="244"/>
      <c r="AH59" s="244"/>
    </row>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
514</v>
      </c>
    </row>
  </sheetData>
  <sheetProtection algorithmName="SHA-512" hashValue="xEOmxjg7Hcvd/+VQqyzugTGttWUrrn+Qb6jOje+9jOyu7+tS8m7xSSCfD/9aBzrqA+S6vrS//3HSrlrB9nW/0Q==" saltValue="k1JgVuLGMPRGrem420w1E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
51</v>
      </c>
      <c r="E2" s="144"/>
      <c r="F2" s="145" t="s">
        <v>
564</v>
      </c>
      <c r="G2" s="146"/>
      <c r="H2" s="147"/>
    </row>
    <row r="3" spans="1:8" x14ac:dyDescent="0.2">
      <c r="A3" s="143" t="s">
        <v>
557</v>
      </c>
      <c r="B3" s="148"/>
      <c r="C3" s="149"/>
      <c r="D3" s="150">
        <v>
22177</v>
      </c>
      <c r="E3" s="151"/>
      <c r="F3" s="152">
        <v>
41080</v>
      </c>
      <c r="G3" s="153"/>
      <c r="H3" s="154"/>
    </row>
    <row r="4" spans="1:8" x14ac:dyDescent="0.2">
      <c r="A4" s="155"/>
      <c r="B4" s="156"/>
      <c r="C4" s="157"/>
      <c r="D4" s="158">
        <v>
13382</v>
      </c>
      <c r="E4" s="159"/>
      <c r="F4" s="160">
        <v>
27265</v>
      </c>
      <c r="G4" s="161"/>
      <c r="H4" s="162"/>
    </row>
    <row r="5" spans="1:8" x14ac:dyDescent="0.2">
      <c r="A5" s="143" t="s">
        <v>
559</v>
      </c>
      <c r="B5" s="148"/>
      <c r="C5" s="149"/>
      <c r="D5" s="150">
        <v>
18008</v>
      </c>
      <c r="E5" s="151"/>
      <c r="F5" s="152">
        <v>
33173</v>
      </c>
      <c r="G5" s="153"/>
      <c r="H5" s="154"/>
    </row>
    <row r="6" spans="1:8" x14ac:dyDescent="0.2">
      <c r="A6" s="155"/>
      <c r="B6" s="156"/>
      <c r="C6" s="157"/>
      <c r="D6" s="158">
        <v>
13445</v>
      </c>
      <c r="E6" s="159"/>
      <c r="F6" s="160">
        <v>
20353</v>
      </c>
      <c r="G6" s="161"/>
      <c r="H6" s="162"/>
    </row>
    <row r="7" spans="1:8" x14ac:dyDescent="0.2">
      <c r="A7" s="143" t="s">
        <v>
560</v>
      </c>
      <c r="B7" s="148"/>
      <c r="C7" s="149"/>
      <c r="D7" s="150">
        <v>
29319</v>
      </c>
      <c r="E7" s="151"/>
      <c r="F7" s="152">
        <v>
37644</v>
      </c>
      <c r="G7" s="153"/>
      <c r="H7" s="154"/>
    </row>
    <row r="8" spans="1:8" x14ac:dyDescent="0.2">
      <c r="A8" s="155"/>
      <c r="B8" s="156"/>
      <c r="C8" s="157"/>
      <c r="D8" s="158">
        <v>
17058</v>
      </c>
      <c r="E8" s="159"/>
      <c r="F8" s="160">
        <v>
24939</v>
      </c>
      <c r="G8" s="161"/>
      <c r="H8" s="162"/>
    </row>
    <row r="9" spans="1:8" x14ac:dyDescent="0.2">
      <c r="A9" s="143" t="s">
        <v>
561</v>
      </c>
      <c r="B9" s="148"/>
      <c r="C9" s="149"/>
      <c r="D9" s="150">
        <v>
18735</v>
      </c>
      <c r="E9" s="151"/>
      <c r="F9" s="152">
        <v>
39221</v>
      </c>
      <c r="G9" s="153"/>
      <c r="H9" s="154"/>
    </row>
    <row r="10" spans="1:8" x14ac:dyDescent="0.2">
      <c r="A10" s="155"/>
      <c r="B10" s="156"/>
      <c r="C10" s="157"/>
      <c r="D10" s="158">
        <v>
7410</v>
      </c>
      <c r="E10" s="159"/>
      <c r="F10" s="160">
        <v>
24821</v>
      </c>
      <c r="G10" s="161"/>
      <c r="H10" s="162"/>
    </row>
    <row r="11" spans="1:8" x14ac:dyDescent="0.2">
      <c r="A11" s="143" t="s">
        <v>
562</v>
      </c>
      <c r="B11" s="148"/>
      <c r="C11" s="149"/>
      <c r="D11" s="150">
        <v>
14955</v>
      </c>
      <c r="E11" s="151"/>
      <c r="F11" s="152">
        <v>
38566</v>
      </c>
      <c r="G11" s="153"/>
      <c r="H11" s="154"/>
    </row>
    <row r="12" spans="1:8" x14ac:dyDescent="0.2">
      <c r="A12" s="155"/>
      <c r="B12" s="156"/>
      <c r="C12" s="163"/>
      <c r="D12" s="158">
        <v>
4544</v>
      </c>
      <c r="E12" s="159"/>
      <c r="F12" s="160">
        <v>
24059</v>
      </c>
      <c r="G12" s="161"/>
      <c r="H12" s="162"/>
    </row>
    <row r="13" spans="1:8" x14ac:dyDescent="0.2">
      <c r="A13" s="143"/>
      <c r="B13" s="148"/>
      <c r="C13" s="149"/>
      <c r="D13" s="150">
        <v>
20639</v>
      </c>
      <c r="E13" s="151"/>
      <c r="F13" s="152">
        <v>
37937</v>
      </c>
      <c r="G13" s="164"/>
      <c r="H13" s="154"/>
    </row>
    <row r="14" spans="1:8" x14ac:dyDescent="0.2">
      <c r="A14" s="155"/>
      <c r="B14" s="156"/>
      <c r="C14" s="157"/>
      <c r="D14" s="158">
        <v>
11168</v>
      </c>
      <c r="E14" s="159"/>
      <c r="F14" s="160">
        <v>
24287</v>
      </c>
      <c r="G14" s="161"/>
      <c r="H14" s="162"/>
    </row>
    <row r="17" spans="1:11" x14ac:dyDescent="0.2">
      <c r="A17" s="139" t="s">
        <v>
52</v>
      </c>
    </row>
    <row r="18" spans="1:11" x14ac:dyDescent="0.2">
      <c r="A18" s="165"/>
      <c r="B18" s="165" t="str">
        <f>
実質収支比率等に係る経年分析!F$46</f>
        <v>
H29</v>
      </c>
      <c r="C18" s="165" t="str">
        <f>
実質収支比率等に係る経年分析!G$46</f>
        <v>
H30</v>
      </c>
      <c r="D18" s="165" t="str">
        <f>
実質収支比率等に係る経年分析!H$46</f>
        <v>
R01</v>
      </c>
      <c r="E18" s="165" t="str">
        <f>
実質収支比率等に係る経年分析!I$46</f>
        <v>
R02</v>
      </c>
      <c r="F18" s="165" t="str">
        <f>
実質収支比率等に係る経年分析!J$46</f>
        <v>
R03</v>
      </c>
    </row>
    <row r="19" spans="1:11" x14ac:dyDescent="0.2">
      <c r="A19" s="165" t="s">
        <v>
53</v>
      </c>
      <c r="B19" s="165">
        <f>
ROUND(VALUE(SUBSTITUTE(実質収支比率等に係る経年分析!F$48,"▲","-")),2)</f>
        <v>
7.21</v>
      </c>
      <c r="C19" s="165">
        <f>
ROUND(VALUE(SUBSTITUTE(実質収支比率等に係る経年分析!G$48,"▲","-")),2)</f>
        <v>
4.51</v>
      </c>
      <c r="D19" s="165">
        <f>
ROUND(VALUE(SUBSTITUTE(実質収支比率等に係る経年分析!H$48,"▲","-")),2)</f>
        <v>
5.0199999999999996</v>
      </c>
      <c r="E19" s="165">
        <f>
ROUND(VALUE(SUBSTITUTE(実質収支比率等に係る経年分析!I$48,"▲","-")),2)</f>
        <v>
5.29</v>
      </c>
      <c r="F19" s="165">
        <f>
ROUND(VALUE(SUBSTITUTE(実質収支比率等に係る経年分析!J$48,"▲","-")),2)</f>
        <v>
9.14</v>
      </c>
    </row>
    <row r="20" spans="1:11" x14ac:dyDescent="0.2">
      <c r="A20" s="165" t="s">
        <v>
54</v>
      </c>
      <c r="B20" s="165">
        <f>
ROUND(VALUE(SUBSTITUTE(実質収支比率等に係る経年分析!F$47,"▲","-")),2)</f>
        <v>
20.170000000000002</v>
      </c>
      <c r="C20" s="165">
        <f>
ROUND(VALUE(SUBSTITUTE(実質収支比率等に係る経年分析!G$47,"▲","-")),2)</f>
        <v>
18.39</v>
      </c>
      <c r="D20" s="165">
        <f>
ROUND(VALUE(SUBSTITUTE(実質収支比率等に係る経年分析!H$47,"▲","-")),2)</f>
        <v>
13.56</v>
      </c>
      <c r="E20" s="165">
        <f>
ROUND(VALUE(SUBSTITUTE(実質収支比率等に係る経年分析!I$47,"▲","-")),2)</f>
        <v>
13.1</v>
      </c>
      <c r="F20" s="165">
        <f>
ROUND(VALUE(SUBSTITUTE(実質収支比率等に係る経年分析!J$47,"▲","-")),2)</f>
        <v>
15.75</v>
      </c>
    </row>
    <row r="21" spans="1:11" x14ac:dyDescent="0.2">
      <c r="A21" s="165" t="s">
        <v>
55</v>
      </c>
      <c r="B21" s="165">
        <f>
IF(ISNUMBER(VALUE(SUBSTITUTE(実質収支比率等に係る経年分析!F$49,"▲","-"))),ROUND(VALUE(SUBSTITUTE(実質収支比率等に係る経年分析!F$49,"▲","-")),2),NA())</f>
        <v>
-6.22</v>
      </c>
      <c r="C21" s="165">
        <f>
IF(ISNUMBER(VALUE(SUBSTITUTE(実質収支比率等に係る経年分析!G$49,"▲","-"))),ROUND(VALUE(SUBSTITUTE(実質収支比率等に係る経年分析!G$49,"▲","-")),2),NA())</f>
        <v>
-2.96</v>
      </c>
      <c r="D21" s="165">
        <f>
IF(ISNUMBER(VALUE(SUBSTITUTE(実質収支比率等に係る経年分析!H$49,"▲","-"))),ROUND(VALUE(SUBSTITUTE(実質収支比率等に係る経年分析!H$49,"▲","-")),2),NA())</f>
        <v>
-4.1399999999999997</v>
      </c>
      <c r="E21" s="165">
        <f>
IF(ISNUMBER(VALUE(SUBSTITUTE(実質収支比率等に係る経年分析!I$49,"▲","-"))),ROUND(VALUE(SUBSTITUTE(実質収支比率等に係る経年分析!I$49,"▲","-")),2),NA())</f>
        <v>
0.14000000000000001</v>
      </c>
      <c r="F21" s="165">
        <f>
IF(ISNUMBER(VALUE(SUBSTITUTE(実質収支比率等に係る経年分析!J$49,"▲","-"))),ROUND(VALUE(SUBSTITUTE(実質収支比率等に係る経年分析!J$49,"▲","-")),2),NA())</f>
        <v>
7.45</v>
      </c>
    </row>
    <row r="24" spans="1:11" x14ac:dyDescent="0.2">
      <c r="A24" s="139" t="s">
        <v>
56</v>
      </c>
    </row>
    <row r="25" spans="1:11" x14ac:dyDescent="0.2">
      <c r="A25" s="166"/>
      <c r="B25" s="166" t="str">
        <f>
連結実質赤字比率に係る赤字・黒字の構成分析!F$33</f>
        <v>
H29</v>
      </c>
      <c r="C25" s="166"/>
      <c r="D25" s="166" t="str">
        <f>
連結実質赤字比率に係る赤字・黒字の構成分析!G$33</f>
        <v>
H30</v>
      </c>
      <c r="E25" s="166"/>
      <c r="F25" s="166" t="str">
        <f>
連結実質赤字比率に係る赤字・黒字の構成分析!H$33</f>
        <v>
R01</v>
      </c>
      <c r="G25" s="166"/>
      <c r="H25" s="166" t="str">
        <f>
連結実質赤字比率に係る赤字・黒字の構成分析!I$33</f>
        <v>
R02</v>
      </c>
      <c r="I25" s="166"/>
      <c r="J25" s="166" t="str">
        <f>
連結実質赤字比率に係る赤字・黒字の構成分析!J$33</f>
        <v>
R03</v>
      </c>
      <c r="K25" s="166"/>
    </row>
    <row r="26" spans="1:11" x14ac:dyDescent="0.2">
      <c r="A26" s="166"/>
      <c r="B26" s="166" t="s">
        <v>
57</v>
      </c>
      <c r="C26" s="166" t="s">
        <v>
58</v>
      </c>
      <c r="D26" s="166" t="s">
        <v>
57</v>
      </c>
      <c r="E26" s="166" t="s">
        <v>
58</v>
      </c>
      <c r="F26" s="166" t="s">
        <v>
57</v>
      </c>
      <c r="G26" s="166" t="s">
        <v>
58</v>
      </c>
      <c r="H26" s="166" t="s">
        <v>
57</v>
      </c>
      <c r="I26" s="166" t="s">
        <v>
58</v>
      </c>
      <c r="J26" s="166" t="s">
        <v>
57</v>
      </c>
      <c r="K26" s="166" t="s">
        <v>
58</v>
      </c>
    </row>
    <row r="27" spans="1:11" x14ac:dyDescent="0.2">
      <c r="A27" s="166" t="str">
        <f>
IF(連結実質赤字比率に係る赤字・黒字の構成分析!C$43="",NA(),連結実質赤字比率に係る赤字・黒字の構成分析!C$43)</f>
        <v>
その他会計（黒字）</v>
      </c>
      <c r="B27" s="166" t="e">
        <f>
IF(ROUND(VALUE(SUBSTITUTE(連結実質赤字比率に係る赤字・黒字の構成分析!F$43,"▲", "-")), 2) &lt; 0, ABS(ROUND(VALUE(SUBSTITUTE(連結実質赤字比率に係る赤字・黒字の構成分析!F$43,"▲", "-")), 2)), NA())</f>
        <v>
#N/A</v>
      </c>
      <c r="C27" s="166">
        <f>
IF(ROUND(VALUE(SUBSTITUTE(連結実質赤字比率に係る赤字・黒字の構成分析!F$43,"▲", "-")), 2) &gt;= 0, ABS(ROUND(VALUE(SUBSTITUTE(連結実質赤字比率に係る赤字・黒字の構成分析!F$43,"▲", "-")), 2)), NA())</f>
        <v>
0</v>
      </c>
      <c r="D27" s="166" t="e">
        <f>
IF(ROUND(VALUE(SUBSTITUTE(連結実質赤字比率に係る赤字・黒字の構成分析!G$43,"▲", "-")), 2) &lt; 0, ABS(ROUND(VALUE(SUBSTITUTE(連結実質赤字比率に係る赤字・黒字の構成分析!G$43,"▲", "-")), 2)), NA())</f>
        <v>
#N/A</v>
      </c>
      <c r="E27" s="166">
        <f>
IF(ROUND(VALUE(SUBSTITUTE(連結実質赤字比率に係る赤字・黒字の構成分析!G$43,"▲", "-")), 2) &gt;= 0, ABS(ROUND(VALUE(SUBSTITUTE(連結実質赤字比率に係る赤字・黒字の構成分析!G$43,"▲", "-")), 2)), NA())</f>
        <v>
0</v>
      </c>
      <c r="F27" s="166" t="e">
        <f>
IF(ROUND(VALUE(SUBSTITUTE(連結実質赤字比率に係る赤字・黒字の構成分析!H$43,"▲", "-")), 2) &lt; 0, ABS(ROUND(VALUE(SUBSTITUTE(連結実質赤字比率に係る赤字・黒字の構成分析!H$43,"▲", "-")), 2)), NA())</f>
        <v>
#N/A</v>
      </c>
      <c r="G27" s="166">
        <f>
IF(ROUND(VALUE(SUBSTITUTE(連結実質赤字比率に係る赤字・黒字の構成分析!H$43,"▲", "-")), 2) &gt;= 0, ABS(ROUND(VALUE(SUBSTITUTE(連結実質赤字比率に係る赤字・黒字の構成分析!H$43,"▲", "-")), 2)), NA())</f>
        <v>
0</v>
      </c>
      <c r="H27" s="166" t="e">
        <f>
IF(ROUND(VALUE(SUBSTITUTE(連結実質赤字比率に係る赤字・黒字の構成分析!I$43,"▲", "-")), 2) &lt; 0, ABS(ROUND(VALUE(SUBSTITUTE(連結実質赤字比率に係る赤字・黒字の構成分析!I$43,"▲", "-")), 2)), NA())</f>
        <v>
#N/A</v>
      </c>
      <c r="I27" s="166">
        <f>
IF(ROUND(VALUE(SUBSTITUTE(連結実質赤字比率に係る赤字・黒字の構成分析!I$43,"▲", "-")), 2) &gt;= 0, ABS(ROUND(VALUE(SUBSTITUTE(連結実質赤字比率に係る赤字・黒字の構成分析!I$43,"▲", "-")), 2)), NA())</f>
        <v>
0</v>
      </c>
      <c r="J27" s="166" t="e">
        <f>
IF(ROUND(VALUE(SUBSTITUTE(連結実質赤字比率に係る赤字・黒字の構成分析!J$43,"▲", "-")), 2) &lt; 0, ABS(ROUND(VALUE(SUBSTITUTE(連結実質赤字比率に係る赤字・黒字の構成分析!J$43,"▲", "-")), 2)), NA())</f>
        <v>
#N/A</v>
      </c>
      <c r="K27" s="166">
        <f>
IF(ROUND(VALUE(SUBSTITUTE(連結実質赤字比率に係る赤字・黒字の構成分析!J$43,"▲", "-")), 2) &gt;= 0, ABS(ROUND(VALUE(SUBSTITUTE(連結実質赤字比率に係る赤字・黒字の構成分析!J$43,"▲", "-")), 2)), NA())</f>
        <v>
0</v>
      </c>
    </row>
    <row r="28" spans="1:11" x14ac:dyDescent="0.2">
      <c r="A28" s="166" t="str">
        <f>
IF(連結実質赤字比率に係る赤字・黒字の構成分析!C$42="",NA(),連結実質赤字比率に係る赤字・黒字の構成分析!C$42)</f>
        <v>
その他会計（赤字）</v>
      </c>
      <c r="B28" s="166" t="e">
        <f>
IF(ROUND(VALUE(SUBSTITUTE(連結実質赤字比率に係る赤字・黒字の構成分析!F$42,"▲", "-")), 2) &lt; 0, ABS(ROUND(VALUE(SUBSTITUTE(連結実質赤字比率に係る赤字・黒字の構成分析!F$42,"▲", "-")), 2)), NA())</f>
        <v>
#VALUE!</v>
      </c>
      <c r="C28" s="166" t="e">
        <f>
IF(ROUND(VALUE(SUBSTITUTE(連結実質赤字比率に係る赤字・黒字の構成分析!F$42,"▲", "-")), 2) &gt;= 0, ABS(ROUND(VALUE(SUBSTITUTE(連結実質赤字比率に係る赤字・黒字の構成分析!F$42,"▲", "-")), 2)), NA())</f>
        <v>
#VALUE!</v>
      </c>
      <c r="D28" s="166" t="e">
        <f>
IF(ROUND(VALUE(SUBSTITUTE(連結実質赤字比率に係る赤字・黒字の構成分析!G$42,"▲", "-")), 2) &lt; 0, ABS(ROUND(VALUE(SUBSTITUTE(連結実質赤字比率に係る赤字・黒字の構成分析!G$42,"▲", "-")), 2)), NA())</f>
        <v>
#VALUE!</v>
      </c>
      <c r="E28" s="166" t="e">
        <f>
IF(ROUND(VALUE(SUBSTITUTE(連結実質赤字比率に係る赤字・黒字の構成分析!G$42,"▲", "-")), 2) &gt;= 0, ABS(ROUND(VALUE(SUBSTITUTE(連結実質赤字比率に係る赤字・黒字の構成分析!G$42,"▲", "-")), 2)), NA())</f>
        <v>
#VALUE!</v>
      </c>
      <c r="F28" s="166" t="e">
        <f>
IF(ROUND(VALUE(SUBSTITUTE(連結実質赤字比率に係る赤字・黒字の構成分析!H$42,"▲", "-")), 2) &lt; 0, ABS(ROUND(VALUE(SUBSTITUTE(連結実質赤字比率に係る赤字・黒字の構成分析!H$42,"▲", "-")), 2)), NA())</f>
        <v>
#VALUE!</v>
      </c>
      <c r="G28" s="166" t="e">
        <f>
IF(ROUND(VALUE(SUBSTITUTE(連結実質赤字比率に係る赤字・黒字の構成分析!H$42,"▲", "-")), 2) &gt;= 0, ABS(ROUND(VALUE(SUBSTITUTE(連結実質赤字比率に係る赤字・黒字の構成分析!H$42,"▲", "-")), 2)), NA())</f>
        <v>
#VALUE!</v>
      </c>
      <c r="H28" s="166" t="e">
        <f>
IF(ROUND(VALUE(SUBSTITUTE(連結実質赤字比率に係る赤字・黒字の構成分析!I$42,"▲", "-")), 2) &lt; 0, ABS(ROUND(VALUE(SUBSTITUTE(連結実質赤字比率に係る赤字・黒字の構成分析!I$42,"▲", "-")), 2)), NA())</f>
        <v>
#VALUE!</v>
      </c>
      <c r="I28" s="166" t="e">
        <f>
IF(ROUND(VALUE(SUBSTITUTE(連結実質赤字比率に係る赤字・黒字の構成分析!I$42,"▲", "-")), 2) &gt;= 0, ABS(ROUND(VALUE(SUBSTITUTE(連結実質赤字比率に係る赤字・黒字の構成分析!I$42,"▲", "-")), 2)), NA())</f>
        <v>
#VALUE!</v>
      </c>
      <c r="J28" s="166" t="e">
        <f>
IF(ROUND(VALUE(SUBSTITUTE(連結実質赤字比率に係る赤字・黒字の構成分析!J$42,"▲", "-")), 2) &lt; 0, ABS(ROUND(VALUE(SUBSTITUTE(連結実質赤字比率に係る赤字・黒字の構成分析!J$42,"▲", "-")), 2)), NA())</f>
        <v>
#VALUE!</v>
      </c>
      <c r="K28" s="166" t="e">
        <f>
IF(ROUND(VALUE(SUBSTITUTE(連結実質赤字比率に係る赤字・黒字の構成分析!J$42,"▲", "-")), 2) &gt;= 0, ABS(ROUND(VALUE(SUBSTITUTE(連結実質赤字比率に係る赤字・黒字の構成分析!J$42,"▲", "-")), 2)), NA())</f>
        <v>
#VALUE!</v>
      </c>
    </row>
    <row r="29" spans="1:11" x14ac:dyDescent="0.2">
      <c r="A29" s="166" t="str">
        <f>
IF(連結実質赤字比率に係る赤字・黒字の構成分析!C$41="",NA(),連結実質赤字比率に係る赤字・黒字の構成分析!C$41)</f>
        <v>
公共用地取得事業特別会計</v>
      </c>
      <c r="B29" s="166" t="e">
        <f>
IF(ROUND(VALUE(SUBSTITUTE(連結実質赤字比率に係る赤字・黒字の構成分析!F$41,"▲", "-")), 2) &lt; 0, ABS(ROUND(VALUE(SUBSTITUTE(連結実質赤字比率に係る赤字・黒字の構成分析!F$41,"▲", "-")), 2)), NA())</f>
        <v>
#N/A</v>
      </c>
      <c r="C29" s="166">
        <f>
IF(ROUND(VALUE(SUBSTITUTE(連結実質赤字比率に係る赤字・黒字の構成分析!F$41,"▲", "-")), 2) &gt;= 0, ABS(ROUND(VALUE(SUBSTITUTE(連結実質赤字比率に係る赤字・黒字の構成分析!F$41,"▲", "-")), 2)), NA())</f>
        <v>
0</v>
      </c>
      <c r="D29" s="166" t="e">
        <f>
IF(ROUND(VALUE(SUBSTITUTE(連結実質赤字比率に係る赤字・黒字の構成分析!G$41,"▲", "-")), 2) &lt; 0, ABS(ROUND(VALUE(SUBSTITUTE(連結実質赤字比率に係る赤字・黒字の構成分析!G$41,"▲", "-")), 2)), NA())</f>
        <v>
#N/A</v>
      </c>
      <c r="E29" s="166">
        <f>
IF(ROUND(VALUE(SUBSTITUTE(連結実質赤字比率に係る赤字・黒字の構成分析!G$41,"▲", "-")), 2) &gt;= 0, ABS(ROUND(VALUE(SUBSTITUTE(連結実質赤字比率に係る赤字・黒字の構成分析!G$41,"▲", "-")), 2)), NA())</f>
        <v>
0</v>
      </c>
      <c r="F29" s="166" t="e">
        <f>
IF(ROUND(VALUE(SUBSTITUTE(連結実質赤字比率に係る赤字・黒字の構成分析!H$41,"▲", "-")), 2) &lt; 0, ABS(ROUND(VALUE(SUBSTITUTE(連結実質赤字比率に係る赤字・黒字の構成分析!H$41,"▲", "-")), 2)), NA())</f>
        <v>
#N/A</v>
      </c>
      <c r="G29" s="166">
        <f>
IF(ROUND(VALUE(SUBSTITUTE(連結実質赤字比率に係る赤字・黒字の構成分析!H$41,"▲", "-")), 2) &gt;= 0, ABS(ROUND(VALUE(SUBSTITUTE(連結実質赤字比率に係る赤字・黒字の構成分析!H$41,"▲", "-")), 2)), NA())</f>
        <v>
0</v>
      </c>
      <c r="H29" s="166" t="e">
        <f>
IF(ROUND(VALUE(SUBSTITUTE(連結実質赤字比率に係る赤字・黒字の構成分析!I$41,"▲", "-")), 2) &lt; 0, ABS(ROUND(VALUE(SUBSTITUTE(連結実質赤字比率に係る赤字・黒字の構成分析!I$41,"▲", "-")), 2)), NA())</f>
        <v>
#N/A</v>
      </c>
      <c r="I29" s="166">
        <f>
IF(ROUND(VALUE(SUBSTITUTE(連結実質赤字比率に係る赤字・黒字の構成分析!I$41,"▲", "-")), 2) &gt;= 0, ABS(ROUND(VALUE(SUBSTITUTE(連結実質赤字比率に係る赤字・黒字の構成分析!I$41,"▲", "-")), 2)), NA())</f>
        <v>
0</v>
      </c>
      <c r="J29" s="166" t="e">
        <f>
IF(ROUND(VALUE(SUBSTITUTE(連結実質赤字比率に係る赤字・黒字の構成分析!J$41,"▲", "-")), 2) &lt; 0, ABS(ROUND(VALUE(SUBSTITUTE(連結実質赤字比率に係る赤字・黒字の構成分析!J$41,"▲", "-")), 2)), NA())</f>
        <v>
#N/A</v>
      </c>
      <c r="K29" s="166">
        <f>
IF(ROUND(VALUE(SUBSTITUTE(連結実質赤字比率に係る赤字・黒字の構成分析!J$41,"▲", "-")), 2) &gt;= 0, ABS(ROUND(VALUE(SUBSTITUTE(連結実質赤字比率に係る赤字・黒字の構成分析!J$41,"▲", "-")), 2)), NA())</f>
        <v>
0</v>
      </c>
    </row>
    <row r="30" spans="1:11" x14ac:dyDescent="0.2">
      <c r="A30" s="166" t="str">
        <f>
IF(連結実質赤字比率に係る赤字・黒字の構成分析!C$40="",NA(),連結実質赤字比率に係る赤字・黒字の構成分析!C$40)</f>
        <v>
災害共済事業特別会計</v>
      </c>
      <c r="B30" s="166" t="e">
        <f>
IF(ROUND(VALUE(SUBSTITUTE(連結実質赤字比率に係る赤字・黒字の構成分析!F$40,"▲", "-")), 2) &lt; 0, ABS(ROUND(VALUE(SUBSTITUTE(連結実質赤字比率に係る赤字・黒字の構成分析!F$40,"▲", "-")), 2)), NA())</f>
        <v>
#N/A</v>
      </c>
      <c r="C30" s="166">
        <f>
IF(ROUND(VALUE(SUBSTITUTE(連結実質赤字比率に係る赤字・黒字の構成分析!F$40,"▲", "-")), 2) &gt;= 0, ABS(ROUND(VALUE(SUBSTITUTE(連結実質赤字比率に係る赤字・黒字の構成分析!F$40,"▲", "-")), 2)), NA())</f>
        <v>
0.01</v>
      </c>
      <c r="D30" s="166" t="e">
        <f>
IF(ROUND(VALUE(SUBSTITUTE(連結実質赤字比率に係る赤字・黒字の構成分析!G$40,"▲", "-")), 2) &lt; 0, ABS(ROUND(VALUE(SUBSTITUTE(連結実質赤字比率に係る赤字・黒字の構成分析!G$40,"▲", "-")), 2)), NA())</f>
        <v>
#N/A</v>
      </c>
      <c r="E30" s="166">
        <f>
IF(ROUND(VALUE(SUBSTITUTE(連結実質赤字比率に係る赤字・黒字の構成分析!G$40,"▲", "-")), 2) &gt;= 0, ABS(ROUND(VALUE(SUBSTITUTE(連結実質赤字比率に係る赤字・黒字の構成分析!G$40,"▲", "-")), 2)), NA())</f>
        <v>
0.01</v>
      </c>
      <c r="F30" s="166" t="e">
        <f>
IF(ROUND(VALUE(SUBSTITUTE(連結実質赤字比率に係る赤字・黒字の構成分析!H$40,"▲", "-")), 2) &lt; 0, ABS(ROUND(VALUE(SUBSTITUTE(連結実質赤字比率に係る赤字・黒字の構成分析!H$40,"▲", "-")), 2)), NA())</f>
        <v>
#N/A</v>
      </c>
      <c r="G30" s="166">
        <f>
IF(ROUND(VALUE(SUBSTITUTE(連結実質赤字比率に係る赤字・黒字の構成分析!H$40,"▲", "-")), 2) &gt;= 0, ABS(ROUND(VALUE(SUBSTITUTE(連結実質赤字比率に係る赤字・黒字の構成分析!H$40,"▲", "-")), 2)), NA())</f>
        <v>
0</v>
      </c>
      <c r="H30" s="166" t="e">
        <f>
IF(ROUND(VALUE(SUBSTITUTE(連結実質赤字比率に係る赤字・黒字の構成分析!I$40,"▲", "-")), 2) &lt; 0, ABS(ROUND(VALUE(SUBSTITUTE(連結実質赤字比率に係る赤字・黒字の構成分析!I$40,"▲", "-")), 2)), NA())</f>
        <v>
#N/A</v>
      </c>
      <c r="I30" s="166">
        <f>
IF(ROUND(VALUE(SUBSTITUTE(連結実質赤字比率に係る赤字・黒字の構成分析!I$40,"▲", "-")), 2) &gt;= 0, ABS(ROUND(VALUE(SUBSTITUTE(連結実質赤字比率に係る赤字・黒字の構成分析!I$40,"▲", "-")), 2)), NA())</f>
        <v>
0.01</v>
      </c>
      <c r="J30" s="166" t="e">
        <f>
IF(ROUND(VALUE(SUBSTITUTE(連結実質赤字比率に係る赤字・黒字の構成分析!J$40,"▲", "-")), 2) &lt; 0, ABS(ROUND(VALUE(SUBSTITUTE(連結実質赤字比率に係る赤字・黒字の構成分析!J$40,"▲", "-")), 2)), NA())</f>
        <v>
#N/A</v>
      </c>
      <c r="K30" s="166">
        <f>
IF(ROUND(VALUE(SUBSTITUTE(連結実質赤字比率に係る赤字・黒字の構成分析!J$40,"▲", "-")), 2) &gt;= 0, ABS(ROUND(VALUE(SUBSTITUTE(連結実質赤字比率に係る赤字・黒字の構成分析!J$40,"▲", "-")), 2)), NA())</f>
        <v>
0.01</v>
      </c>
    </row>
    <row r="31" spans="1:11" x14ac:dyDescent="0.2">
      <c r="A31" s="166" t="str">
        <f>
IF(連結実質赤字比率に係る赤字・黒字の構成分析!C$39="",NA(),連結実質赤字比率に係る赤字・黒字の構成分析!C$39)</f>
        <v>
国民健康保険特別会計</v>
      </c>
      <c r="B31" s="166" t="e">
        <f>
IF(ROUND(VALUE(SUBSTITUTE(連結実質赤字比率に係る赤字・黒字の構成分析!F$39,"▲", "-")), 2) &lt; 0, ABS(ROUND(VALUE(SUBSTITUTE(連結実質赤字比率に係る赤字・黒字の構成分析!F$39,"▲", "-")), 2)), NA())</f>
        <v>
#N/A</v>
      </c>
      <c r="C31" s="166">
        <f>
IF(ROUND(VALUE(SUBSTITUTE(連結実質赤字比率に係る赤字・黒字の構成分析!F$39,"▲", "-")), 2) &gt;= 0, ABS(ROUND(VALUE(SUBSTITUTE(連結実質赤字比率に係る赤字・黒字の構成分析!F$39,"▲", "-")), 2)), NA())</f>
        <v>
0.54</v>
      </c>
      <c r="D31" s="166" t="e">
        <f>
IF(ROUND(VALUE(SUBSTITUTE(連結実質赤字比率に係る赤字・黒字の構成分析!G$39,"▲", "-")), 2) &lt; 0, ABS(ROUND(VALUE(SUBSTITUTE(連結実質赤字比率に係る赤字・黒字の構成分析!G$39,"▲", "-")), 2)), NA())</f>
        <v>
#N/A</v>
      </c>
      <c r="E31" s="166">
        <f>
IF(ROUND(VALUE(SUBSTITUTE(連結実質赤字比率に係る赤字・黒字の構成分析!G$39,"▲", "-")), 2) &gt;= 0, ABS(ROUND(VALUE(SUBSTITUTE(連結実質赤字比率に係る赤字・黒字の構成分析!G$39,"▲", "-")), 2)), NA())</f>
        <v>
0.06</v>
      </c>
      <c r="F31" s="166" t="e">
        <f>
IF(ROUND(VALUE(SUBSTITUTE(連結実質赤字比率に係る赤字・黒字の構成分析!H$39,"▲", "-")), 2) &lt; 0, ABS(ROUND(VALUE(SUBSTITUTE(連結実質赤字比率に係る赤字・黒字の構成分析!H$39,"▲", "-")), 2)), NA())</f>
        <v>
#N/A</v>
      </c>
      <c r="G31" s="166">
        <f>
IF(ROUND(VALUE(SUBSTITUTE(連結実質赤字比率に係る赤字・黒字の構成分析!H$39,"▲", "-")), 2) &gt;= 0, ABS(ROUND(VALUE(SUBSTITUTE(連結実質赤字比率に係る赤字・黒字の構成分析!H$39,"▲", "-")), 2)), NA())</f>
        <v>
0.02</v>
      </c>
      <c r="H31" s="166" t="e">
        <f>
IF(ROUND(VALUE(SUBSTITUTE(連結実質赤字比率に係る赤字・黒字の構成分析!I$39,"▲", "-")), 2) &lt; 0, ABS(ROUND(VALUE(SUBSTITUTE(連結実質赤字比率に係る赤字・黒字の構成分析!I$39,"▲", "-")), 2)), NA())</f>
        <v>
#N/A</v>
      </c>
      <c r="I31" s="166">
        <f>
IF(ROUND(VALUE(SUBSTITUTE(連結実質赤字比率に係る赤字・黒字の構成分析!I$39,"▲", "-")), 2) &gt;= 0, ABS(ROUND(VALUE(SUBSTITUTE(連結実質赤字比率に係る赤字・黒字の構成分析!I$39,"▲", "-")), 2)), NA())</f>
        <v>
0</v>
      </c>
      <c r="J31" s="166" t="e">
        <f>
IF(ROUND(VALUE(SUBSTITUTE(連結実質赤字比率に係る赤字・黒字の構成分析!J$39,"▲", "-")), 2) &lt; 0, ABS(ROUND(VALUE(SUBSTITUTE(連結実質赤字比率に係る赤字・黒字の構成分析!J$39,"▲", "-")), 2)), NA())</f>
        <v>
#N/A</v>
      </c>
      <c r="K31" s="166">
        <f>
IF(ROUND(VALUE(SUBSTITUTE(連結実質赤字比率に係る赤字・黒字の構成分析!J$39,"▲", "-")), 2) &gt;= 0, ABS(ROUND(VALUE(SUBSTITUTE(連結実質赤字比率に係る赤字・黒字の構成分析!J$39,"▲", "-")), 2)), NA())</f>
        <v>
0.02</v>
      </c>
    </row>
    <row r="32" spans="1:11" x14ac:dyDescent="0.2">
      <c r="A32" s="166" t="str">
        <f>
IF(連結実質赤字比率に係る赤字・黒字の構成分析!C$38="",NA(),連結実質赤字比率に係る赤字・黒字の構成分析!C$38)</f>
        <v>
後期高齢者医療特別会計</v>
      </c>
      <c r="B32" s="166" t="e">
        <f>
IF(ROUND(VALUE(SUBSTITUTE(連結実質赤字比率に係る赤字・黒字の構成分析!F$38,"▲", "-")), 2) &lt; 0, ABS(ROUND(VALUE(SUBSTITUTE(連結実質赤字比率に係る赤字・黒字の構成分析!F$38,"▲", "-")), 2)), NA())</f>
        <v>
#N/A</v>
      </c>
      <c r="C32" s="166">
        <f>
IF(ROUND(VALUE(SUBSTITUTE(連結実質赤字比率に係る赤字・黒字の構成分析!F$38,"▲", "-")), 2) &gt;= 0, ABS(ROUND(VALUE(SUBSTITUTE(連結実質赤字比率に係る赤字・黒字の構成分析!F$38,"▲", "-")), 2)), NA())</f>
        <v>
0.02</v>
      </c>
      <c r="D32" s="166" t="e">
        <f>
IF(ROUND(VALUE(SUBSTITUTE(連結実質赤字比率に係る赤字・黒字の構成分析!G$38,"▲", "-")), 2) &lt; 0, ABS(ROUND(VALUE(SUBSTITUTE(連結実質赤字比率に係る赤字・黒字の構成分析!G$38,"▲", "-")), 2)), NA())</f>
        <v>
#N/A</v>
      </c>
      <c r="E32" s="166">
        <f>
IF(ROUND(VALUE(SUBSTITUTE(連結実質赤字比率に係る赤字・黒字の構成分析!G$38,"▲", "-")), 2) &gt;= 0, ABS(ROUND(VALUE(SUBSTITUTE(連結実質赤字比率に係る赤字・黒字の構成分析!G$38,"▲", "-")), 2)), NA())</f>
        <v>
0.01</v>
      </c>
      <c r="F32" s="166" t="e">
        <f>
IF(ROUND(VALUE(SUBSTITUTE(連結実質赤字比率に係る赤字・黒字の構成分析!H$38,"▲", "-")), 2) &lt; 0, ABS(ROUND(VALUE(SUBSTITUTE(連結実質赤字比率に係る赤字・黒字の構成分析!H$38,"▲", "-")), 2)), NA())</f>
        <v>
#N/A</v>
      </c>
      <c r="G32" s="166">
        <f>
IF(ROUND(VALUE(SUBSTITUTE(連結実質赤字比率に係る赤字・黒字の構成分析!H$38,"▲", "-")), 2) &gt;= 0, ABS(ROUND(VALUE(SUBSTITUTE(連結実質赤字比率に係る赤字・黒字の構成分析!H$38,"▲", "-")), 2)), NA())</f>
        <v>
0.01</v>
      </c>
      <c r="H32" s="166" t="e">
        <f>
IF(ROUND(VALUE(SUBSTITUTE(連結実質赤字比率に係る赤字・黒字の構成分析!I$38,"▲", "-")), 2) &lt; 0, ABS(ROUND(VALUE(SUBSTITUTE(連結実質赤字比率に係る赤字・黒字の構成分析!I$38,"▲", "-")), 2)), NA())</f>
        <v>
#N/A</v>
      </c>
      <c r="I32" s="166">
        <f>
IF(ROUND(VALUE(SUBSTITUTE(連結実質赤字比率に係る赤字・黒字の構成分析!I$38,"▲", "-")), 2) &gt;= 0, ABS(ROUND(VALUE(SUBSTITUTE(連結実質赤字比率に係る赤字・黒字の構成分析!I$38,"▲", "-")), 2)), NA())</f>
        <v>
0.01</v>
      </c>
      <c r="J32" s="166" t="e">
        <f>
IF(ROUND(VALUE(SUBSTITUTE(連結実質赤字比率に係る赤字・黒字の構成分析!J$38,"▲", "-")), 2) &lt; 0, ABS(ROUND(VALUE(SUBSTITUTE(連結実質赤字比率に係る赤字・黒字の構成分析!J$38,"▲", "-")), 2)), NA())</f>
        <v>
#N/A</v>
      </c>
      <c r="K32" s="166">
        <f>
IF(ROUND(VALUE(SUBSTITUTE(連結実質赤字比率に係る赤字・黒字の構成分析!J$38,"▲", "-")), 2) &gt;= 0, ABS(ROUND(VALUE(SUBSTITUTE(連結実質赤字比率に係る赤字・黒字の構成分析!J$38,"▲", "-")), 2)), NA())</f>
        <v>
0.02</v>
      </c>
    </row>
    <row r="33" spans="1:16" x14ac:dyDescent="0.2">
      <c r="A33" s="166" t="str">
        <f>
IF(連結実質赤字比率に係る赤字・黒字の構成分析!C$37="",NA(),連結実質赤字比率に係る赤字・黒字の構成分析!C$37)</f>
        <v>
介護保険特別会計</v>
      </c>
      <c r="B33" s="166" t="e">
        <f>
IF(ROUND(VALUE(SUBSTITUTE(連結実質赤字比率に係る赤字・黒字の構成分析!F$37,"▲", "-")), 2) &lt; 0, ABS(ROUND(VALUE(SUBSTITUTE(連結実質赤字比率に係る赤字・黒字の構成分析!F$37,"▲", "-")), 2)), NA())</f>
        <v>
#N/A</v>
      </c>
      <c r="C33" s="166">
        <f>
IF(ROUND(VALUE(SUBSTITUTE(連結実質赤字比率に係る赤字・黒字の構成分析!F$37,"▲", "-")), 2) &gt;= 0, ABS(ROUND(VALUE(SUBSTITUTE(連結実質赤字比率に係る赤字・黒字の構成分析!F$37,"▲", "-")), 2)), NA())</f>
        <v>
0.4</v>
      </c>
      <c r="D33" s="166" t="e">
        <f>
IF(ROUND(VALUE(SUBSTITUTE(連結実質赤字比率に係る赤字・黒字の構成分析!G$37,"▲", "-")), 2) &lt; 0, ABS(ROUND(VALUE(SUBSTITUTE(連結実質赤字比率に係る赤字・黒字の構成分析!G$37,"▲", "-")), 2)), NA())</f>
        <v>
#N/A</v>
      </c>
      <c r="E33" s="166">
        <f>
IF(ROUND(VALUE(SUBSTITUTE(連結実質赤字比率に係る赤字・黒字の構成分析!G$37,"▲", "-")), 2) &gt;= 0, ABS(ROUND(VALUE(SUBSTITUTE(連結実質赤字比率に係る赤字・黒字の構成分析!G$37,"▲", "-")), 2)), NA())</f>
        <v>
0.02</v>
      </c>
      <c r="F33" s="166" t="e">
        <f>
IF(ROUND(VALUE(SUBSTITUTE(連結実質赤字比率に係る赤字・黒字の構成分析!H$37,"▲", "-")), 2) &lt; 0, ABS(ROUND(VALUE(SUBSTITUTE(連結実質赤字比率に係る赤字・黒字の構成分析!H$37,"▲", "-")), 2)), NA())</f>
        <v>
#N/A</v>
      </c>
      <c r="G33" s="166">
        <f>
IF(ROUND(VALUE(SUBSTITUTE(連結実質赤字比率に係る赤字・黒字の構成分析!H$37,"▲", "-")), 2) &gt;= 0, ABS(ROUND(VALUE(SUBSTITUTE(連結実質赤字比率に係る赤字・黒字の構成分析!H$37,"▲", "-")), 2)), NA())</f>
        <v>
0.17</v>
      </c>
      <c r="H33" s="166" t="e">
        <f>
IF(ROUND(VALUE(SUBSTITUTE(連結実質赤字比率に係る赤字・黒字の構成分析!I$37,"▲", "-")), 2) &lt; 0, ABS(ROUND(VALUE(SUBSTITUTE(連結実質赤字比率に係る赤字・黒字の構成分析!I$37,"▲", "-")), 2)), NA())</f>
        <v>
#N/A</v>
      </c>
      <c r="I33" s="166">
        <f>
IF(ROUND(VALUE(SUBSTITUTE(連結実質赤字比率に係る赤字・黒字の構成分析!I$37,"▲", "-")), 2) &gt;= 0, ABS(ROUND(VALUE(SUBSTITUTE(連結実質赤字比率に係る赤字・黒字の構成分析!I$37,"▲", "-")), 2)), NA())</f>
        <v>
7.0000000000000007E-2</v>
      </c>
      <c r="J33" s="166" t="e">
        <f>
IF(ROUND(VALUE(SUBSTITUTE(連結実質赤字比率に係る赤字・黒字の構成分析!J$37,"▲", "-")), 2) &lt; 0, ABS(ROUND(VALUE(SUBSTITUTE(連結実質赤字比率に係る赤字・黒字の構成分析!J$37,"▲", "-")), 2)), NA())</f>
        <v>
#N/A</v>
      </c>
      <c r="K33" s="166">
        <f>
IF(ROUND(VALUE(SUBSTITUTE(連結実質赤字比率に係る赤字・黒字の構成分析!J$37,"▲", "-")), 2) &gt;= 0, ABS(ROUND(VALUE(SUBSTITUTE(連結実質赤字比率に係る赤字・黒字の構成分析!J$37,"▲", "-")), 2)), NA())</f>
        <v>
0.64</v>
      </c>
    </row>
    <row r="34" spans="1:16" x14ac:dyDescent="0.2">
      <c r="A34" s="166" t="str">
        <f>
IF(連結実質赤字比率に係る赤字・黒字の構成分析!C$36="",NA(),連結実質赤字比率に係る赤字・黒字の構成分析!C$36)</f>
        <v>
下水道事業会計</v>
      </c>
      <c r="B34" s="166" t="e">
        <f>
IF(ROUND(VALUE(SUBSTITUTE(連結実質赤字比率に係る赤字・黒字の構成分析!F$36,"▲", "-")), 2) &lt; 0, ABS(ROUND(VALUE(SUBSTITUTE(連結実質赤字比率に係る赤字・黒字の構成分析!F$36,"▲", "-")), 2)), NA())</f>
        <v>
#N/A</v>
      </c>
      <c r="C34" s="166">
        <f>
IF(ROUND(VALUE(SUBSTITUTE(連結実質赤字比率に係る赤字・黒字の構成分析!F$36,"▲", "-")), 2) &gt;= 0, ABS(ROUND(VALUE(SUBSTITUTE(連結実質赤字比率に係る赤字・黒字の構成分析!F$36,"▲", "-")), 2)), NA())</f>
        <v>
3.7</v>
      </c>
      <c r="D34" s="166" t="e">
        <f>
IF(ROUND(VALUE(SUBSTITUTE(連結実質赤字比率に係る赤字・黒字の構成分析!G$36,"▲", "-")), 2) &lt; 0, ABS(ROUND(VALUE(SUBSTITUTE(連結実質赤字比率に係る赤字・黒字の構成分析!G$36,"▲", "-")), 2)), NA())</f>
        <v>
#N/A</v>
      </c>
      <c r="E34" s="166">
        <f>
IF(ROUND(VALUE(SUBSTITUTE(連結実質赤字比率に係る赤字・黒字の構成分析!G$36,"▲", "-")), 2) &gt;= 0, ABS(ROUND(VALUE(SUBSTITUTE(連結実質赤字比率に係る赤字・黒字の構成分析!G$36,"▲", "-")), 2)), NA())</f>
        <v>
4.8899999999999997</v>
      </c>
      <c r="F34" s="166" t="e">
        <f>
IF(ROUND(VALUE(SUBSTITUTE(連結実質赤字比率に係る赤字・黒字の構成分析!H$36,"▲", "-")), 2) &lt; 0, ABS(ROUND(VALUE(SUBSTITUTE(連結実質赤字比率に係る赤字・黒字の構成分析!H$36,"▲", "-")), 2)), NA())</f>
        <v>
#N/A</v>
      </c>
      <c r="G34" s="166">
        <f>
IF(ROUND(VALUE(SUBSTITUTE(連結実質赤字比率に係る赤字・黒字の構成分析!H$36,"▲", "-")), 2) &gt;= 0, ABS(ROUND(VALUE(SUBSTITUTE(連結実質赤字比率に係る赤字・黒字の構成分析!H$36,"▲", "-")), 2)), NA())</f>
        <v>
6.09</v>
      </c>
      <c r="H34" s="166" t="e">
        <f>
IF(ROUND(VALUE(SUBSTITUTE(連結実質赤字比率に係る赤字・黒字の構成分析!I$36,"▲", "-")), 2) &lt; 0, ABS(ROUND(VALUE(SUBSTITUTE(連結実質赤字比率に係る赤字・黒字の構成分析!I$36,"▲", "-")), 2)), NA())</f>
        <v>
#N/A</v>
      </c>
      <c r="I34" s="166">
        <f>
IF(ROUND(VALUE(SUBSTITUTE(連結実質赤字比率に係る赤字・黒字の構成分析!I$36,"▲", "-")), 2) &gt;= 0, ABS(ROUND(VALUE(SUBSTITUTE(連結実質赤字比率に係る赤字・黒字の構成分析!I$36,"▲", "-")), 2)), NA())</f>
        <v>
7.75</v>
      </c>
      <c r="J34" s="166" t="e">
        <f>
IF(ROUND(VALUE(SUBSTITUTE(連結実質赤字比率に係る赤字・黒字の構成分析!J$36,"▲", "-")), 2) &lt; 0, ABS(ROUND(VALUE(SUBSTITUTE(連結実質赤字比率に係る赤字・黒字の構成分析!J$36,"▲", "-")), 2)), NA())</f>
        <v>
#N/A</v>
      </c>
      <c r="K34" s="166">
        <f>
IF(ROUND(VALUE(SUBSTITUTE(連結実質赤字比率に係る赤字・黒字の構成分析!J$36,"▲", "-")), 2) &gt;= 0, ABS(ROUND(VALUE(SUBSTITUTE(連結実質赤字比率に係る赤字・黒字の構成分析!J$36,"▲", "-")), 2)), NA())</f>
        <v>
8.7899999999999991</v>
      </c>
    </row>
    <row r="35" spans="1:16" x14ac:dyDescent="0.2">
      <c r="A35" s="166" t="str">
        <f>
IF(連結実質赤字比率に係る赤字・黒字の構成分析!C$35="",NA(),連結実質赤字比率に係る赤字・黒字の構成分析!C$35)</f>
        <v>
一般会計</v>
      </c>
      <c r="B35" s="166" t="e">
        <f>
IF(ROUND(VALUE(SUBSTITUTE(連結実質赤字比率に係る赤字・黒字の構成分析!F$35,"▲", "-")), 2) &lt; 0, ABS(ROUND(VALUE(SUBSTITUTE(連結実質赤字比率に係る赤字・黒字の構成分析!F$35,"▲", "-")), 2)), NA())</f>
        <v>
#N/A</v>
      </c>
      <c r="C35" s="166">
        <f>
IF(ROUND(VALUE(SUBSTITUTE(連結実質赤字比率に係る赤字・黒字の構成分析!F$35,"▲", "-")), 2) &gt;= 0, ABS(ROUND(VALUE(SUBSTITUTE(連結実質赤字比率に係る赤字・黒字の構成分析!F$35,"▲", "-")), 2)), NA())</f>
        <v>
7.19</v>
      </c>
      <c r="D35" s="166" t="e">
        <f>
IF(ROUND(VALUE(SUBSTITUTE(連結実質赤字比率に係る赤字・黒字の構成分析!G$35,"▲", "-")), 2) &lt; 0, ABS(ROUND(VALUE(SUBSTITUTE(連結実質赤字比率に係る赤字・黒字の構成分析!G$35,"▲", "-")), 2)), NA())</f>
        <v>
#N/A</v>
      </c>
      <c r="E35" s="166">
        <f>
IF(ROUND(VALUE(SUBSTITUTE(連結実質赤字比率に係る赤字・黒字の構成分析!G$35,"▲", "-")), 2) &gt;= 0, ABS(ROUND(VALUE(SUBSTITUTE(連結実質赤字比率に係る赤字・黒字の構成分析!G$35,"▲", "-")), 2)), NA())</f>
        <v>
4.5</v>
      </c>
      <c r="F35" s="166" t="e">
        <f>
IF(ROUND(VALUE(SUBSTITUTE(連結実質赤字比率に係る赤字・黒字の構成分析!H$35,"▲", "-")), 2) &lt; 0, ABS(ROUND(VALUE(SUBSTITUTE(連結実質赤字比率に係る赤字・黒字の構成分析!H$35,"▲", "-")), 2)), NA())</f>
        <v>
#N/A</v>
      </c>
      <c r="G35" s="166">
        <f>
IF(ROUND(VALUE(SUBSTITUTE(連結実質赤字比率に係る赤字・黒字の構成分析!H$35,"▲", "-")), 2) &gt;= 0, ABS(ROUND(VALUE(SUBSTITUTE(連結実質赤字比率に係る赤字・黒字の構成分析!H$35,"▲", "-")), 2)), NA())</f>
        <v>
5.01</v>
      </c>
      <c r="H35" s="166" t="e">
        <f>
IF(ROUND(VALUE(SUBSTITUTE(連結実質赤字比率に係る赤字・黒字の構成分析!I$35,"▲", "-")), 2) &lt; 0, ABS(ROUND(VALUE(SUBSTITUTE(連結実質赤字比率に係る赤字・黒字の構成分析!I$35,"▲", "-")), 2)), NA())</f>
        <v>
#N/A</v>
      </c>
      <c r="I35" s="166">
        <f>
IF(ROUND(VALUE(SUBSTITUTE(連結実質赤字比率に係る赤字・黒字の構成分析!I$35,"▲", "-")), 2) &gt;= 0, ABS(ROUND(VALUE(SUBSTITUTE(連結実質赤字比率に係る赤字・黒字の構成分析!I$35,"▲", "-")), 2)), NA())</f>
        <v>
5.27</v>
      </c>
      <c r="J35" s="166" t="e">
        <f>
IF(ROUND(VALUE(SUBSTITUTE(連結実質赤字比率に係る赤字・黒字の構成分析!J$35,"▲", "-")), 2) &lt; 0, ABS(ROUND(VALUE(SUBSTITUTE(連結実質赤字比率に係る赤字・黒字の構成分析!J$35,"▲", "-")), 2)), NA())</f>
        <v>
#N/A</v>
      </c>
      <c r="K35" s="166">
        <f>
IF(ROUND(VALUE(SUBSTITUTE(連結実質赤字比率に係る赤字・黒字の構成分析!J$35,"▲", "-")), 2) &gt;= 0, ABS(ROUND(VALUE(SUBSTITUTE(連結実質赤字比率に係る赤字・黒字の構成分析!J$35,"▲", "-")), 2)), NA())</f>
        <v>
9.1199999999999992</v>
      </c>
    </row>
    <row r="36" spans="1:16" x14ac:dyDescent="0.2">
      <c r="A36" s="166" t="str">
        <f>
IF(連結実質赤字比率に係る赤字・黒字の構成分析!C$34="",NA(),連結実質赤字比率に係る赤字・黒字の構成分析!C$34)</f>
        <v>
水道事業会計</v>
      </c>
      <c r="B36" s="166" t="e">
        <f>
IF(ROUND(VALUE(SUBSTITUTE(連結実質赤字比率に係る赤字・黒字の構成分析!F$34,"▲", "-")), 2) &lt; 0, ABS(ROUND(VALUE(SUBSTITUTE(連結実質赤字比率に係る赤字・黒字の構成分析!F$34,"▲", "-")), 2)), NA())</f>
        <v>
#N/A</v>
      </c>
      <c r="C36" s="166">
        <f>
IF(ROUND(VALUE(SUBSTITUTE(連結実質赤字比率に係る赤字・黒字の構成分析!F$34,"▲", "-")), 2) &gt;= 0, ABS(ROUND(VALUE(SUBSTITUTE(連結実質赤字比率に係る赤字・黒字の構成分析!F$34,"▲", "-")), 2)), NA())</f>
        <v>
18.88</v>
      </c>
      <c r="D36" s="166" t="e">
        <f>
IF(ROUND(VALUE(SUBSTITUTE(連結実質赤字比率に係る赤字・黒字の構成分析!G$34,"▲", "-")), 2) &lt; 0, ABS(ROUND(VALUE(SUBSTITUTE(連結実質赤字比率に係る赤字・黒字の構成分析!G$34,"▲", "-")), 2)), NA())</f>
        <v>
#N/A</v>
      </c>
      <c r="E36" s="166">
        <f>
IF(ROUND(VALUE(SUBSTITUTE(連結実質赤字比率に係る赤字・黒字の構成分析!G$34,"▲", "-")), 2) &gt;= 0, ABS(ROUND(VALUE(SUBSTITUTE(連結実質赤字比率に係る赤字・黒字の構成分析!G$34,"▲", "-")), 2)), NA())</f>
        <v>
16.850000000000001</v>
      </c>
      <c r="F36" s="166" t="e">
        <f>
IF(ROUND(VALUE(SUBSTITUTE(連結実質赤字比率に係る赤字・黒字の構成分析!H$34,"▲", "-")), 2) &lt; 0, ABS(ROUND(VALUE(SUBSTITUTE(連結実質赤字比率に係る赤字・黒字の構成分析!H$34,"▲", "-")), 2)), NA())</f>
        <v>
#N/A</v>
      </c>
      <c r="G36" s="166">
        <f>
IF(ROUND(VALUE(SUBSTITUTE(連結実質赤字比率に係る赤字・黒字の構成分析!H$34,"▲", "-")), 2) &gt;= 0, ABS(ROUND(VALUE(SUBSTITUTE(連結実質赤字比率に係る赤字・黒字の構成分析!H$34,"▲", "-")), 2)), NA())</f>
        <v>
17.07</v>
      </c>
      <c r="H36" s="166" t="e">
        <f>
IF(ROUND(VALUE(SUBSTITUTE(連結実質赤字比率に係る赤字・黒字の構成分析!I$34,"▲", "-")), 2) &lt; 0, ABS(ROUND(VALUE(SUBSTITUTE(連結実質赤字比率に係る赤字・黒字の構成分析!I$34,"▲", "-")), 2)), NA())</f>
        <v>
#N/A</v>
      </c>
      <c r="I36" s="166">
        <f>
IF(ROUND(VALUE(SUBSTITUTE(連結実質赤字比率に係る赤字・黒字の構成分析!I$34,"▲", "-")), 2) &gt;= 0, ABS(ROUND(VALUE(SUBSTITUTE(連結実質赤字比率に係る赤字・黒字の構成分析!I$34,"▲", "-")), 2)), NA())</f>
        <v>
13.98</v>
      </c>
      <c r="J36" s="166" t="e">
        <f>
IF(ROUND(VALUE(SUBSTITUTE(連結実質赤字比率に係る赤字・黒字の構成分析!J$34,"▲", "-")), 2) &lt; 0, ABS(ROUND(VALUE(SUBSTITUTE(連結実質赤字比率に係る赤字・黒字の構成分析!J$34,"▲", "-")), 2)), NA())</f>
        <v>
#N/A</v>
      </c>
      <c r="K36" s="166">
        <f>
IF(ROUND(VALUE(SUBSTITUTE(連結実質赤字比率に係る赤字・黒字の構成分析!J$34,"▲", "-")), 2) &gt;= 0, ABS(ROUND(VALUE(SUBSTITUTE(連結実質赤字比率に係る赤字・黒字の構成分析!J$34,"▲", "-")), 2)), NA())</f>
        <v>
12.86</v>
      </c>
    </row>
    <row r="39" spans="1:16" x14ac:dyDescent="0.2">
      <c r="A39" s="139" t="s">
        <v>
59</v>
      </c>
    </row>
    <row r="40" spans="1:16" x14ac:dyDescent="0.2">
      <c r="A40" s="167"/>
      <c r="B40" s="167" t="str">
        <f>
'実質公債費比率（分子）の構造'!K$44</f>
        <v>
H29</v>
      </c>
      <c r="C40" s="167"/>
      <c r="D40" s="167"/>
      <c r="E40" s="167" t="str">
        <f>
'実質公債費比率（分子）の構造'!L$44</f>
        <v>
H30</v>
      </c>
      <c r="F40" s="167"/>
      <c r="G40" s="167"/>
      <c r="H40" s="167" t="str">
        <f>
'実質公債費比率（分子）の構造'!M$44</f>
        <v>
R01</v>
      </c>
      <c r="I40" s="167"/>
      <c r="J40" s="167"/>
      <c r="K40" s="167" t="str">
        <f>
'実質公債費比率（分子）の構造'!N$44</f>
        <v>
R02</v>
      </c>
      <c r="L40" s="167"/>
      <c r="M40" s="167"/>
      <c r="N40" s="167" t="str">
        <f>
'実質公債費比率（分子）の構造'!O$44</f>
        <v>
R03</v>
      </c>
      <c r="O40" s="167"/>
      <c r="P40" s="167"/>
    </row>
    <row r="41" spans="1:16" x14ac:dyDescent="0.2">
      <c r="A41" s="167"/>
      <c r="B41" s="167" t="s">
        <v>
60</v>
      </c>
      <c r="C41" s="167"/>
      <c r="D41" s="167" t="s">
        <v>
61</v>
      </c>
      <c r="E41" s="167" t="s">
        <v>
60</v>
      </c>
      <c r="F41" s="167"/>
      <c r="G41" s="167" t="s">
        <v>
61</v>
      </c>
      <c r="H41" s="167" t="s">
        <v>
60</v>
      </c>
      <c r="I41" s="167"/>
      <c r="J41" s="167" t="s">
        <v>
61</v>
      </c>
      <c r="K41" s="167" t="s">
        <v>
60</v>
      </c>
      <c r="L41" s="167"/>
      <c r="M41" s="167" t="s">
        <v>
61</v>
      </c>
      <c r="N41" s="167" t="s">
        <v>
60</v>
      </c>
      <c r="O41" s="167"/>
      <c r="P41" s="167" t="s">
        <v>
61</v>
      </c>
    </row>
    <row r="42" spans="1:16" x14ac:dyDescent="0.2">
      <c r="A42" s="167" t="s">
        <v>
62</v>
      </c>
      <c r="B42" s="167"/>
      <c r="C42" s="167"/>
      <c r="D42" s="167">
        <f>
'実質公債費比率（分子）の構造'!K$52</f>
        <v>
3053</v>
      </c>
      <c r="E42" s="167"/>
      <c r="F42" s="167"/>
      <c r="G42" s="167">
        <f>
'実質公債費比率（分子）の構造'!L$52</f>
        <v>
3137</v>
      </c>
      <c r="H42" s="167"/>
      <c r="I42" s="167"/>
      <c r="J42" s="167">
        <f>
'実質公債費比率（分子）の構造'!M$52</f>
        <v>
2984</v>
      </c>
      <c r="K42" s="167"/>
      <c r="L42" s="167"/>
      <c r="M42" s="167">
        <f>
'実質公債費比率（分子）の構造'!N$52</f>
        <v>
2909</v>
      </c>
      <c r="N42" s="167"/>
      <c r="O42" s="167"/>
      <c r="P42" s="167">
        <f>
'実質公債費比率（分子）の構造'!O$52</f>
        <v>
2993</v>
      </c>
    </row>
    <row r="43" spans="1:16" x14ac:dyDescent="0.2">
      <c r="A43" s="167" t="s">
        <v>
63</v>
      </c>
      <c r="B43" s="167" t="str">
        <f>
'実質公債費比率（分子）の構造'!K$51</f>
        <v>
-</v>
      </c>
      <c r="C43" s="167"/>
      <c r="D43" s="167"/>
      <c r="E43" s="167" t="str">
        <f>
'実質公債費比率（分子）の構造'!L$51</f>
        <v>
-</v>
      </c>
      <c r="F43" s="167"/>
      <c r="G43" s="167"/>
      <c r="H43" s="167" t="str">
        <f>
'実質公債費比率（分子）の構造'!M$51</f>
        <v>
-</v>
      </c>
      <c r="I43" s="167"/>
      <c r="J43" s="167"/>
      <c r="K43" s="167" t="str">
        <f>
'実質公債費比率（分子）の構造'!N$51</f>
        <v>
-</v>
      </c>
      <c r="L43" s="167"/>
      <c r="M43" s="167"/>
      <c r="N43" s="167" t="str">
        <f>
'実質公債費比率（分子）の構造'!O$51</f>
        <v>
-</v>
      </c>
      <c r="O43" s="167"/>
      <c r="P43" s="167"/>
    </row>
    <row r="44" spans="1:16" x14ac:dyDescent="0.2">
      <c r="A44" s="167" t="s">
        <v>
64</v>
      </c>
      <c r="B44" s="167">
        <f>
'実質公債費比率（分子）の構造'!K$50</f>
        <v>
13</v>
      </c>
      <c r="C44" s="167"/>
      <c r="D44" s="167"/>
      <c r="E44" s="167">
        <f>
'実質公債費比率（分子）の構造'!L$50</f>
        <v>
11</v>
      </c>
      <c r="F44" s="167"/>
      <c r="G44" s="167"/>
      <c r="H44" s="167">
        <f>
'実質公債費比率（分子）の構造'!M$50</f>
        <v>
42</v>
      </c>
      <c r="I44" s="167"/>
      <c r="J44" s="167"/>
      <c r="K44" s="167">
        <f>
'実質公債費比率（分子）の構造'!N$50</f>
        <v>
74</v>
      </c>
      <c r="L44" s="167"/>
      <c r="M44" s="167"/>
      <c r="N44" s="167">
        <f>
'実質公債費比率（分子）の構造'!O$50</f>
        <v>
74</v>
      </c>
      <c r="O44" s="167"/>
      <c r="P44" s="167"/>
    </row>
    <row r="45" spans="1:16" x14ac:dyDescent="0.2">
      <c r="A45" s="167" t="s">
        <v>
65</v>
      </c>
      <c r="B45" s="167">
        <f>
'実質公債費比率（分子）の構造'!K$49</f>
        <v>
361</v>
      </c>
      <c r="C45" s="167"/>
      <c r="D45" s="167"/>
      <c r="E45" s="167">
        <f>
'実質公債費比率（分子）の構造'!L$49</f>
        <v>
393</v>
      </c>
      <c r="F45" s="167"/>
      <c r="G45" s="167"/>
      <c r="H45" s="167">
        <f>
'実質公債費比率（分子）の構造'!M$49</f>
        <v>
392</v>
      </c>
      <c r="I45" s="167"/>
      <c r="J45" s="167"/>
      <c r="K45" s="167">
        <f>
'実質公債費比率（分子）の構造'!N$49</f>
        <v>
339</v>
      </c>
      <c r="L45" s="167"/>
      <c r="M45" s="167"/>
      <c r="N45" s="167">
        <f>
'実質公債費比率（分子）の構造'!O$49</f>
        <v>
359</v>
      </c>
      <c r="O45" s="167"/>
      <c r="P45" s="167"/>
    </row>
    <row r="46" spans="1:16" x14ac:dyDescent="0.2">
      <c r="A46" s="167" t="s">
        <v>
66</v>
      </c>
      <c r="B46" s="167">
        <f>
'実質公債費比率（分子）の構造'!K$48</f>
        <v>
116</v>
      </c>
      <c r="C46" s="167"/>
      <c r="D46" s="167"/>
      <c r="E46" s="167">
        <f>
'実質公債費比率（分子）の構造'!L$48</f>
        <v>
104</v>
      </c>
      <c r="F46" s="167"/>
      <c r="G46" s="167"/>
      <c r="H46" s="167">
        <f>
'実質公債費比率（分子）の構造'!M$48</f>
        <v>
99</v>
      </c>
      <c r="I46" s="167"/>
      <c r="J46" s="167"/>
      <c r="K46" s="167">
        <f>
'実質公債費比率（分子）の構造'!N$48</f>
        <v>
96</v>
      </c>
      <c r="L46" s="167"/>
      <c r="M46" s="167"/>
      <c r="N46" s="167">
        <f>
'実質公債費比率（分子）の構造'!O$48</f>
        <v>
95</v>
      </c>
      <c r="O46" s="167"/>
      <c r="P46" s="167"/>
    </row>
    <row r="47" spans="1:16" x14ac:dyDescent="0.2">
      <c r="A47" s="167" t="s">
        <v>
67</v>
      </c>
      <c r="B47" s="167" t="str">
        <f>
'実質公債費比率（分子）の構造'!K$47</f>
        <v>
-</v>
      </c>
      <c r="C47" s="167"/>
      <c r="D47" s="167"/>
      <c r="E47" s="167" t="str">
        <f>
'実質公債費比率（分子）の構造'!L$47</f>
        <v>
-</v>
      </c>
      <c r="F47" s="167"/>
      <c r="G47" s="167"/>
      <c r="H47" s="167" t="str">
        <f>
'実質公債費比率（分子）の構造'!M$47</f>
        <v>
-</v>
      </c>
      <c r="I47" s="167"/>
      <c r="J47" s="167"/>
      <c r="K47" s="167" t="str">
        <f>
'実質公債費比率（分子）の構造'!N$47</f>
        <v>
-</v>
      </c>
      <c r="L47" s="167"/>
      <c r="M47" s="167"/>
      <c r="N47" s="167" t="str">
        <f>
'実質公債費比率（分子）の構造'!O$47</f>
        <v>
-</v>
      </c>
      <c r="O47" s="167"/>
      <c r="P47" s="167"/>
    </row>
    <row r="48" spans="1:16" x14ac:dyDescent="0.2">
      <c r="A48" s="167" t="s">
        <v>
68</v>
      </c>
      <c r="B48" s="167" t="str">
        <f>
'実質公債費比率（分子）の構造'!K$46</f>
        <v>
-</v>
      </c>
      <c r="C48" s="167"/>
      <c r="D48" s="167"/>
      <c r="E48" s="167" t="str">
        <f>
'実質公債費比率（分子）の構造'!L$46</f>
        <v>
-</v>
      </c>
      <c r="F48" s="167"/>
      <c r="G48" s="167"/>
      <c r="H48" s="167" t="str">
        <f>
'実質公債費比率（分子）の構造'!M$46</f>
        <v>
-</v>
      </c>
      <c r="I48" s="167"/>
      <c r="J48" s="167"/>
      <c r="K48" s="167" t="str">
        <f>
'実質公債費比率（分子）の構造'!N$46</f>
        <v>
-</v>
      </c>
      <c r="L48" s="167"/>
      <c r="M48" s="167"/>
      <c r="N48" s="167" t="str">
        <f>
'実質公債費比率（分子）の構造'!O$46</f>
        <v>
-</v>
      </c>
      <c r="O48" s="167"/>
      <c r="P48" s="167"/>
    </row>
    <row r="49" spans="1:16" x14ac:dyDescent="0.2">
      <c r="A49" s="167" t="s">
        <v>
69</v>
      </c>
      <c r="B49" s="167">
        <f>
'実質公債費比率（分子）の構造'!K$45</f>
        <v>
3144</v>
      </c>
      <c r="C49" s="167"/>
      <c r="D49" s="167"/>
      <c r="E49" s="167">
        <f>
'実質公債費比率（分子）の構造'!L$45</f>
        <v>
2948</v>
      </c>
      <c r="F49" s="167"/>
      <c r="G49" s="167"/>
      <c r="H49" s="167">
        <f>
'実質公債費比率（分子）の構造'!M$45</f>
        <v>
2851</v>
      </c>
      <c r="I49" s="167"/>
      <c r="J49" s="167"/>
      <c r="K49" s="167">
        <f>
'実質公債費比率（分子）の構造'!N$45</f>
        <v>
2878</v>
      </c>
      <c r="L49" s="167"/>
      <c r="M49" s="167"/>
      <c r="N49" s="167">
        <f>
'実質公債費比率（分子）の構造'!O$45</f>
        <v>
2856</v>
      </c>
      <c r="O49" s="167"/>
      <c r="P49" s="167"/>
    </row>
    <row r="50" spans="1:16" x14ac:dyDescent="0.2">
      <c r="A50" s="167" t="s">
        <v>
70</v>
      </c>
      <c r="B50" s="167" t="e">
        <f>
NA()</f>
        <v>
#N/A</v>
      </c>
      <c r="C50" s="167">
        <f>
IF(ISNUMBER('実質公債費比率（分子）の構造'!K$53),'実質公債費比率（分子）の構造'!K$53,NA())</f>
        <v>
581</v>
      </c>
      <c r="D50" s="167" t="e">
        <f>
NA()</f>
        <v>
#N/A</v>
      </c>
      <c r="E50" s="167" t="e">
        <f>
NA()</f>
        <v>
#N/A</v>
      </c>
      <c r="F50" s="167">
        <f>
IF(ISNUMBER('実質公債費比率（分子）の構造'!L$53),'実質公債費比率（分子）の構造'!L$53,NA())</f>
        <v>
319</v>
      </c>
      <c r="G50" s="167" t="e">
        <f>
NA()</f>
        <v>
#N/A</v>
      </c>
      <c r="H50" s="167" t="e">
        <f>
NA()</f>
        <v>
#N/A</v>
      </c>
      <c r="I50" s="167">
        <f>
IF(ISNUMBER('実質公債費比率（分子）の構造'!M$53),'実質公債費比率（分子）の構造'!M$53,NA())</f>
        <v>
400</v>
      </c>
      <c r="J50" s="167" t="e">
        <f>
NA()</f>
        <v>
#N/A</v>
      </c>
      <c r="K50" s="167" t="e">
        <f>
NA()</f>
        <v>
#N/A</v>
      </c>
      <c r="L50" s="167">
        <f>
IF(ISNUMBER('実質公債費比率（分子）の構造'!N$53),'実質公債費比率（分子）の構造'!N$53,NA())</f>
        <v>
478</v>
      </c>
      <c r="M50" s="167" t="e">
        <f>
NA()</f>
        <v>
#N/A</v>
      </c>
      <c r="N50" s="167" t="e">
        <f>
NA()</f>
        <v>
#N/A</v>
      </c>
      <c r="O50" s="167">
        <f>
IF(ISNUMBER('実質公債費比率（分子）の構造'!O$53),'実質公債費比率（分子）の構造'!O$53,NA())</f>
        <v>
391</v>
      </c>
      <c r="P50" s="167" t="e">
        <f>
NA()</f>
        <v>
#N/A</v>
      </c>
    </row>
    <row r="53" spans="1:16" x14ac:dyDescent="0.2">
      <c r="A53" s="139" t="s">
        <v>
71</v>
      </c>
    </row>
    <row r="54" spans="1:16" x14ac:dyDescent="0.2">
      <c r="A54" s="166"/>
      <c r="B54" s="166" t="str">
        <f>
'将来負担比率（分子）の構造'!I$40</f>
        <v>
H29</v>
      </c>
      <c r="C54" s="166"/>
      <c r="D54" s="166"/>
      <c r="E54" s="166" t="str">
        <f>
'将来負担比率（分子）の構造'!J$40</f>
        <v>
H30</v>
      </c>
      <c r="F54" s="166"/>
      <c r="G54" s="166"/>
      <c r="H54" s="166" t="str">
        <f>
'将来負担比率（分子）の構造'!K$40</f>
        <v>
R01</v>
      </c>
      <c r="I54" s="166"/>
      <c r="J54" s="166"/>
      <c r="K54" s="166" t="str">
        <f>
'将来負担比率（分子）の構造'!L$40</f>
        <v>
R02</v>
      </c>
      <c r="L54" s="166"/>
      <c r="M54" s="166"/>
      <c r="N54" s="166" t="str">
        <f>
'将来負担比率（分子）の構造'!M$40</f>
        <v>
R03</v>
      </c>
      <c r="O54" s="166"/>
      <c r="P54" s="166"/>
    </row>
    <row r="55" spans="1:16" x14ac:dyDescent="0.2">
      <c r="A55" s="166"/>
      <c r="B55" s="166" t="s">
        <v>
72</v>
      </c>
      <c r="C55" s="166"/>
      <c r="D55" s="166" t="s">
        <v>
73</v>
      </c>
      <c r="E55" s="166" t="s">
        <v>
72</v>
      </c>
      <c r="F55" s="166"/>
      <c r="G55" s="166" t="s">
        <v>
73</v>
      </c>
      <c r="H55" s="166" t="s">
        <v>
72</v>
      </c>
      <c r="I55" s="166"/>
      <c r="J55" s="166" t="s">
        <v>
73</v>
      </c>
      <c r="K55" s="166" t="s">
        <v>
72</v>
      </c>
      <c r="L55" s="166"/>
      <c r="M55" s="166" t="s">
        <v>
73</v>
      </c>
      <c r="N55" s="166" t="s">
        <v>
72</v>
      </c>
      <c r="O55" s="166"/>
      <c r="P55" s="166" t="s">
        <v>
73</v>
      </c>
    </row>
    <row r="56" spans="1:16" x14ac:dyDescent="0.2">
      <c r="A56" s="166" t="s">
        <v>
42</v>
      </c>
      <c r="B56" s="166"/>
      <c r="C56" s="166"/>
      <c r="D56" s="166">
        <f>
'将来負担比率（分子）の構造'!I$52</f>
        <v>
31611</v>
      </c>
      <c r="E56" s="166"/>
      <c r="F56" s="166"/>
      <c r="G56" s="166">
        <f>
'将来負担比率（分子）の構造'!J$52</f>
        <v>
31933</v>
      </c>
      <c r="H56" s="166"/>
      <c r="I56" s="166"/>
      <c r="J56" s="166">
        <f>
'将来負担比率（分子）の構造'!K$52</f>
        <v>
31396</v>
      </c>
      <c r="K56" s="166"/>
      <c r="L56" s="166"/>
      <c r="M56" s="166">
        <f>
'将来負担比率（分子）の構造'!L$52</f>
        <v>
30686</v>
      </c>
      <c r="N56" s="166"/>
      <c r="O56" s="166"/>
      <c r="P56" s="166">
        <f>
'将来負担比率（分子）の構造'!M$52</f>
        <v>
30519</v>
      </c>
    </row>
    <row r="57" spans="1:16" x14ac:dyDescent="0.2">
      <c r="A57" s="166" t="s">
        <v>
41</v>
      </c>
      <c r="B57" s="166"/>
      <c r="C57" s="166"/>
      <c r="D57" s="166">
        <f>
'将来負担比率（分子）の構造'!I$51</f>
        <v>
1259</v>
      </c>
      <c r="E57" s="166"/>
      <c r="F57" s="166"/>
      <c r="G57" s="166">
        <f>
'将来負担比率（分子）の構造'!J$51</f>
        <v>
3909</v>
      </c>
      <c r="H57" s="166"/>
      <c r="I57" s="166"/>
      <c r="J57" s="166">
        <f>
'将来負担比率（分子）の構造'!K$51</f>
        <v>
3698</v>
      </c>
      <c r="K57" s="166"/>
      <c r="L57" s="166"/>
      <c r="M57" s="166">
        <f>
'将来負担比率（分子）の構造'!L$51</f>
        <v>
3627</v>
      </c>
      <c r="N57" s="166"/>
      <c r="O57" s="166"/>
      <c r="P57" s="166">
        <f>
'将来負担比率（分子）の構造'!M$51</f>
        <v>
3356</v>
      </c>
    </row>
    <row r="58" spans="1:16" x14ac:dyDescent="0.2">
      <c r="A58" s="166" t="s">
        <v>
40</v>
      </c>
      <c r="B58" s="166"/>
      <c r="C58" s="166"/>
      <c r="D58" s="166">
        <f>
'将来負担比率（分子）の構造'!I$50</f>
        <v>
17505</v>
      </c>
      <c r="E58" s="166"/>
      <c r="F58" s="166"/>
      <c r="G58" s="166">
        <f>
'将来負担比率（分子）の構造'!J$50</f>
        <v>
17482</v>
      </c>
      <c r="H58" s="166"/>
      <c r="I58" s="166"/>
      <c r="J58" s="166">
        <f>
'将来負担比率（分子）の構造'!K$50</f>
        <v>
15977</v>
      </c>
      <c r="K58" s="166"/>
      <c r="L58" s="166"/>
      <c r="M58" s="166">
        <f>
'将来負担比率（分子）の構造'!L$50</f>
        <v>
15916</v>
      </c>
      <c r="N58" s="166"/>
      <c r="O58" s="166"/>
      <c r="P58" s="166">
        <f>
'将来負担比率（分子）の構造'!M$50</f>
        <v>
17756</v>
      </c>
    </row>
    <row r="59" spans="1:16" x14ac:dyDescent="0.2">
      <c r="A59" s="166" t="s">
        <v>
38</v>
      </c>
      <c r="B59" s="166" t="str">
        <f>
'将来負担比率（分子）の構造'!I$49</f>
        <v>
-</v>
      </c>
      <c r="C59" s="166"/>
      <c r="D59" s="166"/>
      <c r="E59" s="166" t="str">
        <f>
'将来負担比率（分子）の構造'!J$49</f>
        <v>
-</v>
      </c>
      <c r="F59" s="166"/>
      <c r="G59" s="166"/>
      <c r="H59" s="166" t="str">
        <f>
'将来負担比率（分子）の構造'!K$49</f>
        <v>
-</v>
      </c>
      <c r="I59" s="166"/>
      <c r="J59" s="166"/>
      <c r="K59" s="166" t="str">
        <f>
'将来負担比率（分子）の構造'!L$49</f>
        <v>
-</v>
      </c>
      <c r="L59" s="166"/>
      <c r="M59" s="166"/>
      <c r="N59" s="166" t="str">
        <f>
'将来負担比率（分子）の構造'!M$49</f>
        <v>
-</v>
      </c>
      <c r="O59" s="166"/>
      <c r="P59" s="166"/>
    </row>
    <row r="60" spans="1:16" x14ac:dyDescent="0.2">
      <c r="A60" s="166" t="s">
        <v>
37</v>
      </c>
      <c r="B60" s="166" t="str">
        <f>
'将来負担比率（分子）の構造'!I$48</f>
        <v>
-</v>
      </c>
      <c r="C60" s="166"/>
      <c r="D60" s="166"/>
      <c r="E60" s="166" t="str">
        <f>
'将来負担比率（分子）の構造'!J$48</f>
        <v>
-</v>
      </c>
      <c r="F60" s="166"/>
      <c r="G60" s="166"/>
      <c r="H60" s="166" t="str">
        <f>
'将来負担比率（分子）の構造'!K$48</f>
        <v>
-</v>
      </c>
      <c r="I60" s="166"/>
      <c r="J60" s="166"/>
      <c r="K60" s="166" t="str">
        <f>
'将来負担比率（分子）の構造'!L$48</f>
        <v>
-</v>
      </c>
      <c r="L60" s="166"/>
      <c r="M60" s="166"/>
      <c r="N60" s="166" t="str">
        <f>
'将来負担比率（分子）の構造'!M$48</f>
        <v>
-</v>
      </c>
      <c r="O60" s="166"/>
      <c r="P60" s="166"/>
    </row>
    <row r="61" spans="1:16" x14ac:dyDescent="0.2">
      <c r="A61" s="166" t="s">
        <v>
35</v>
      </c>
      <c r="B61" s="166">
        <f>
'将来負担比率（分子）の構造'!I$46</f>
        <v>
9</v>
      </c>
      <c r="C61" s="166"/>
      <c r="D61" s="166"/>
      <c r="E61" s="166">
        <f>
'将来負担比率（分子）の構造'!J$46</f>
        <v>
4</v>
      </c>
      <c r="F61" s="166"/>
      <c r="G61" s="166"/>
      <c r="H61" s="166">
        <f>
'将来負担比率（分子）の構造'!K$46</f>
        <v>
1</v>
      </c>
      <c r="I61" s="166"/>
      <c r="J61" s="166"/>
      <c r="K61" s="166" t="str">
        <f>
'将来負担比率（分子）の構造'!L$46</f>
        <v>
-</v>
      </c>
      <c r="L61" s="166"/>
      <c r="M61" s="166"/>
      <c r="N61" s="166" t="str">
        <f>
'将来負担比率（分子）の構造'!M$46</f>
        <v>
-</v>
      </c>
      <c r="O61" s="166"/>
      <c r="P61" s="166"/>
    </row>
    <row r="62" spans="1:16" x14ac:dyDescent="0.2">
      <c r="A62" s="166" t="s">
        <v>
34</v>
      </c>
      <c r="B62" s="166">
        <f>
'将来負担比率（分子）の構造'!I$45</f>
        <v>
5249</v>
      </c>
      <c r="C62" s="166"/>
      <c r="D62" s="166"/>
      <c r="E62" s="166">
        <f>
'将来負担比率（分子）の構造'!J$45</f>
        <v>
4510</v>
      </c>
      <c r="F62" s="166"/>
      <c r="G62" s="166"/>
      <c r="H62" s="166">
        <f>
'将来負担比率（分子）の構造'!K$45</f>
        <v>
4650</v>
      </c>
      <c r="I62" s="166"/>
      <c r="J62" s="166"/>
      <c r="K62" s="166">
        <f>
'将来負担比率（分子）の構造'!L$45</f>
        <v>
4774</v>
      </c>
      <c r="L62" s="166"/>
      <c r="M62" s="166"/>
      <c r="N62" s="166">
        <f>
'将来負担比率（分子）の構造'!M$45</f>
        <v>
5075</v>
      </c>
      <c r="O62" s="166"/>
      <c r="P62" s="166"/>
    </row>
    <row r="63" spans="1:16" x14ac:dyDescent="0.2">
      <c r="A63" s="166" t="s">
        <v>
33</v>
      </c>
      <c r="B63" s="166">
        <f>
'将来負担比率（分子）の構造'!I$44</f>
        <v>
3633</v>
      </c>
      <c r="C63" s="166"/>
      <c r="D63" s="166"/>
      <c r="E63" s="166">
        <f>
'将来負担比率（分子）の構造'!J$44</f>
        <v>
4533</v>
      </c>
      <c r="F63" s="166"/>
      <c r="G63" s="166"/>
      <c r="H63" s="166">
        <f>
'将来負担比率（分子）の構造'!K$44</f>
        <v>
4281</v>
      </c>
      <c r="I63" s="166"/>
      <c r="J63" s="166"/>
      <c r="K63" s="166">
        <f>
'将来負担比率（分子）の構造'!L$44</f>
        <v>
4051</v>
      </c>
      <c r="L63" s="166"/>
      <c r="M63" s="166"/>
      <c r="N63" s="166">
        <f>
'将来負担比率（分子）の構造'!M$44</f>
        <v>
3839</v>
      </c>
      <c r="O63" s="166"/>
      <c r="P63" s="166"/>
    </row>
    <row r="64" spans="1:16" x14ac:dyDescent="0.2">
      <c r="A64" s="166" t="s">
        <v>
32</v>
      </c>
      <c r="B64" s="166">
        <f>
'将来負担比率（分子）の構造'!I$43</f>
        <v>
1003</v>
      </c>
      <c r="C64" s="166"/>
      <c r="D64" s="166"/>
      <c r="E64" s="166">
        <f>
'将来負担比率（分子）の構造'!J$43</f>
        <v>
924</v>
      </c>
      <c r="F64" s="166"/>
      <c r="G64" s="166"/>
      <c r="H64" s="166">
        <f>
'将来負担比率（分子）の構造'!K$43</f>
        <v>
942</v>
      </c>
      <c r="I64" s="166"/>
      <c r="J64" s="166"/>
      <c r="K64" s="166">
        <f>
'将来負担比率（分子）の構造'!L$43</f>
        <v>
852</v>
      </c>
      <c r="L64" s="166"/>
      <c r="M64" s="166"/>
      <c r="N64" s="166">
        <f>
'将来負担比率（分子）の構造'!M$43</f>
        <v>
834</v>
      </c>
      <c r="O64" s="166"/>
      <c r="P64" s="166"/>
    </row>
    <row r="65" spans="1:16" x14ac:dyDescent="0.2">
      <c r="A65" s="166" t="s">
        <v>
31</v>
      </c>
      <c r="B65" s="166">
        <f>
'将来負担比率（分子）の構造'!I$42</f>
        <v>
476</v>
      </c>
      <c r="C65" s="166"/>
      <c r="D65" s="166"/>
      <c r="E65" s="166">
        <f>
'将来負担比率（分子）の構造'!J$42</f>
        <v>
1265</v>
      </c>
      <c r="F65" s="166"/>
      <c r="G65" s="166"/>
      <c r="H65" s="166">
        <f>
'将来負担比率（分子）の構造'!K$42</f>
        <v>
1234</v>
      </c>
      <c r="I65" s="166"/>
      <c r="J65" s="166"/>
      <c r="K65" s="166">
        <f>
'将来負担比率（分子）の構造'!L$42</f>
        <v>
1155</v>
      </c>
      <c r="L65" s="166"/>
      <c r="M65" s="166"/>
      <c r="N65" s="166">
        <f>
'将来負担比率（分子）の構造'!M$42</f>
        <v>
1081</v>
      </c>
      <c r="O65" s="166"/>
      <c r="P65" s="166"/>
    </row>
    <row r="66" spans="1:16" x14ac:dyDescent="0.2">
      <c r="A66" s="166" t="s">
        <v>
30</v>
      </c>
      <c r="B66" s="166">
        <f>
'将来負担比率（分子）の構造'!I$41</f>
        <v>
30535</v>
      </c>
      <c r="C66" s="166"/>
      <c r="D66" s="166"/>
      <c r="E66" s="166">
        <f>
'将来負担比率（分子）の構造'!J$41</f>
        <v>
30221</v>
      </c>
      <c r="F66" s="166"/>
      <c r="G66" s="166"/>
      <c r="H66" s="166">
        <f>
'将来負担比率（分子）の構造'!K$41</f>
        <v>
31024</v>
      </c>
      <c r="I66" s="166"/>
      <c r="J66" s="166"/>
      <c r="K66" s="166">
        <f>
'将来負担比率（分子）の構造'!L$41</f>
        <v>
31055</v>
      </c>
      <c r="L66" s="166"/>
      <c r="M66" s="166"/>
      <c r="N66" s="166">
        <f>
'将来負担比率（分子）の構造'!M$41</f>
        <v>
31615</v>
      </c>
      <c r="O66" s="166"/>
      <c r="P66" s="166"/>
    </row>
    <row r="67" spans="1:16" x14ac:dyDescent="0.2">
      <c r="A67" s="166" t="s">
        <v>
74</v>
      </c>
      <c r="B67" s="166" t="e">
        <f>
NA()</f>
        <v>
#N/A</v>
      </c>
      <c r="C67" s="166">
        <f>
IF(ISNUMBER('将来負担比率（分子）の構造'!I$53), IF('将来負担比率（分子）の構造'!I$53 &lt; 0, 0, '将来負担比率（分子）の構造'!I$53), NA())</f>
        <v>
0</v>
      </c>
      <c r="D67" s="166" t="e">
        <f>
NA()</f>
        <v>
#N/A</v>
      </c>
      <c r="E67" s="166" t="e">
        <f>
NA()</f>
        <v>
#N/A</v>
      </c>
      <c r="F67" s="166">
        <f>
IF(ISNUMBER('将来負担比率（分子）の構造'!J$53), IF('将来負担比率（分子）の構造'!J$53 &lt; 0, 0, '将来負担比率（分子）の構造'!J$53), NA())</f>
        <v>
0</v>
      </c>
      <c r="G67" s="166" t="e">
        <f>
NA()</f>
        <v>
#N/A</v>
      </c>
      <c r="H67" s="166" t="e">
        <f>
NA()</f>
        <v>
#N/A</v>
      </c>
      <c r="I67" s="166">
        <f>
IF(ISNUMBER('将来負担比率（分子）の構造'!K$53), IF('将来負担比率（分子）の構造'!K$53 &lt; 0, 0, '将来負担比率（分子）の構造'!K$53), NA())</f>
        <v>
0</v>
      </c>
      <c r="J67" s="166" t="e">
        <f>
NA()</f>
        <v>
#N/A</v>
      </c>
      <c r="K67" s="166" t="e">
        <f>
NA()</f>
        <v>
#N/A</v>
      </c>
      <c r="L67" s="166">
        <f>
IF(ISNUMBER('将来負担比率（分子）の構造'!L$53), IF('将来負担比率（分子）の構造'!L$53 &lt; 0, 0, '将来負担比率（分子）の構造'!L$53), NA())</f>
        <v>
0</v>
      </c>
      <c r="M67" s="166" t="e">
        <f>
NA()</f>
        <v>
#N/A</v>
      </c>
      <c r="N67" s="166" t="e">
        <f>
NA()</f>
        <v>
#N/A</v>
      </c>
      <c r="O67" s="166">
        <f>
IF(ISNUMBER('将来負担比率（分子）の構造'!M$53), IF('将来負担比率（分子）の構造'!M$53 &lt; 0, 0, '将来負担比率（分子）の構造'!M$53), NA())</f>
        <v>
0</v>
      </c>
      <c r="P67" s="166" t="e">
        <f>
NA()</f>
        <v>
#N/A</v>
      </c>
    </row>
    <row r="70" spans="1:16" x14ac:dyDescent="0.2">
      <c r="A70" s="168" t="s">
        <v>
75</v>
      </c>
      <c r="B70" s="168"/>
      <c r="C70" s="168"/>
      <c r="D70" s="168"/>
      <c r="E70" s="168"/>
      <c r="F70" s="168"/>
    </row>
    <row r="71" spans="1:16" x14ac:dyDescent="0.2">
      <c r="A71" s="169"/>
      <c r="B71" s="169" t="str">
        <f>
基金残高に係る経年分析!F54</f>
        <v>
R01</v>
      </c>
      <c r="C71" s="169" t="str">
        <f>
基金残高に係る経年分析!G54</f>
        <v>
R02</v>
      </c>
      <c r="D71" s="169" t="str">
        <f>
基金残高に係る経年分析!H54</f>
        <v>
R03</v>
      </c>
    </row>
    <row r="72" spans="1:16" x14ac:dyDescent="0.2">
      <c r="A72" s="169" t="s">
        <v>
76</v>
      </c>
      <c r="B72" s="170">
        <f>
基金残高に係る経年分析!F55</f>
        <v>
4111</v>
      </c>
      <c r="C72" s="170">
        <f>
基金残高に係る経年分析!G55</f>
        <v>
4044</v>
      </c>
      <c r="D72" s="170">
        <f>
基金残高に係る経年分析!H55</f>
        <v>
5126</v>
      </c>
    </row>
    <row r="73" spans="1:16" x14ac:dyDescent="0.2">
      <c r="A73" s="169" t="s">
        <v>
77</v>
      </c>
      <c r="B73" s="170">
        <f>
基金残高に係る経年分析!F56</f>
        <v>
298</v>
      </c>
      <c r="C73" s="170">
        <f>
基金残高に係る経年分析!G56</f>
        <v>
299</v>
      </c>
      <c r="D73" s="170">
        <f>
基金残高に係る経年分析!H56</f>
        <v>
1020</v>
      </c>
    </row>
    <row r="74" spans="1:16" x14ac:dyDescent="0.2">
      <c r="A74" s="169" t="s">
        <v>
78</v>
      </c>
      <c r="B74" s="170">
        <f>
基金残高に係る経年分析!F57</f>
        <v>
7039</v>
      </c>
      <c r="C74" s="170">
        <f>
基金残高に係る経年分析!G57</f>
        <v>
7053</v>
      </c>
      <c r="D74" s="170">
        <f>
基金残高に係る経年分析!H57</f>
        <v>
7044</v>
      </c>
    </row>
  </sheetData>
  <sheetProtection algorithmName="SHA-512" hashValue="7TKetYhnB+LEQD2aevweexllKcHD3HMPUAOwUzPds6TAft9nTyWn8ENbV+NXpsue6A+E8NXz/JBYB1pc1ESiLQ==" saltValue="muKe6OIfFxHBugjS6wwPs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DBBE8-4DDF-4E2B-8881-5AB65D84FE88}">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1"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
209</v>
      </c>
      <c r="DI1" s="727"/>
      <c r="DJ1" s="727"/>
      <c r="DK1" s="727"/>
      <c r="DL1" s="727"/>
      <c r="DM1" s="727"/>
      <c r="DN1" s="728"/>
      <c r="DO1" s="205"/>
      <c r="DP1" s="726" t="s">
        <v>
210</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
211</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
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
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
214</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
1</v>
      </c>
      <c r="C4" s="689"/>
      <c r="D4" s="689"/>
      <c r="E4" s="689"/>
      <c r="F4" s="689"/>
      <c r="G4" s="689"/>
      <c r="H4" s="689"/>
      <c r="I4" s="689"/>
      <c r="J4" s="689"/>
      <c r="K4" s="689"/>
      <c r="L4" s="689"/>
      <c r="M4" s="689"/>
      <c r="N4" s="689"/>
      <c r="O4" s="689"/>
      <c r="P4" s="689"/>
      <c r="Q4" s="690"/>
      <c r="R4" s="688" t="s">
        <v>
215</v>
      </c>
      <c r="S4" s="689"/>
      <c r="T4" s="689"/>
      <c r="U4" s="689"/>
      <c r="V4" s="689"/>
      <c r="W4" s="689"/>
      <c r="X4" s="689"/>
      <c r="Y4" s="690"/>
      <c r="Z4" s="688" t="s">
        <v>
216</v>
      </c>
      <c r="AA4" s="689"/>
      <c r="AB4" s="689"/>
      <c r="AC4" s="690"/>
      <c r="AD4" s="688" t="s">
        <v>
217</v>
      </c>
      <c r="AE4" s="689"/>
      <c r="AF4" s="689"/>
      <c r="AG4" s="689"/>
      <c r="AH4" s="689"/>
      <c r="AI4" s="689"/>
      <c r="AJ4" s="689"/>
      <c r="AK4" s="690"/>
      <c r="AL4" s="688" t="s">
        <v>
216</v>
      </c>
      <c r="AM4" s="689"/>
      <c r="AN4" s="689"/>
      <c r="AO4" s="690"/>
      <c r="AP4" s="729" t="s">
        <v>
218</v>
      </c>
      <c r="AQ4" s="729"/>
      <c r="AR4" s="729"/>
      <c r="AS4" s="729"/>
      <c r="AT4" s="729"/>
      <c r="AU4" s="729"/>
      <c r="AV4" s="729"/>
      <c r="AW4" s="729"/>
      <c r="AX4" s="729"/>
      <c r="AY4" s="729"/>
      <c r="AZ4" s="729"/>
      <c r="BA4" s="729"/>
      <c r="BB4" s="729"/>
      <c r="BC4" s="729"/>
      <c r="BD4" s="729"/>
      <c r="BE4" s="729"/>
      <c r="BF4" s="729"/>
      <c r="BG4" s="729" t="s">
        <v>
219</v>
      </c>
      <c r="BH4" s="729"/>
      <c r="BI4" s="729"/>
      <c r="BJ4" s="729"/>
      <c r="BK4" s="729"/>
      <c r="BL4" s="729"/>
      <c r="BM4" s="729"/>
      <c r="BN4" s="729"/>
      <c r="BO4" s="729" t="s">
        <v>
216</v>
      </c>
      <c r="BP4" s="729"/>
      <c r="BQ4" s="729"/>
      <c r="BR4" s="729"/>
      <c r="BS4" s="729" t="s">
        <v>
220</v>
      </c>
      <c r="BT4" s="729"/>
      <c r="BU4" s="729"/>
      <c r="BV4" s="729"/>
      <c r="BW4" s="729"/>
      <c r="BX4" s="729"/>
      <c r="BY4" s="729"/>
      <c r="BZ4" s="729"/>
      <c r="CA4" s="729"/>
      <c r="CB4" s="729"/>
      <c r="CD4" s="688" t="s">
        <v>
221</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
222</v>
      </c>
      <c r="C5" s="686"/>
      <c r="D5" s="686"/>
      <c r="E5" s="686"/>
      <c r="F5" s="686"/>
      <c r="G5" s="686"/>
      <c r="H5" s="686"/>
      <c r="I5" s="686"/>
      <c r="J5" s="686"/>
      <c r="K5" s="686"/>
      <c r="L5" s="686"/>
      <c r="M5" s="686"/>
      <c r="N5" s="686"/>
      <c r="O5" s="686"/>
      <c r="P5" s="686"/>
      <c r="Q5" s="687"/>
      <c r="R5" s="682">
        <v>
23860614</v>
      </c>
      <c r="S5" s="683"/>
      <c r="T5" s="683"/>
      <c r="U5" s="683"/>
      <c r="V5" s="683"/>
      <c r="W5" s="683"/>
      <c r="X5" s="683"/>
      <c r="Y5" s="711"/>
      <c r="Z5" s="724">
        <v>
40.4</v>
      </c>
      <c r="AA5" s="724"/>
      <c r="AB5" s="724"/>
      <c r="AC5" s="724"/>
      <c r="AD5" s="725">
        <v>
22264057</v>
      </c>
      <c r="AE5" s="725"/>
      <c r="AF5" s="725"/>
      <c r="AG5" s="725"/>
      <c r="AH5" s="725"/>
      <c r="AI5" s="725"/>
      <c r="AJ5" s="725"/>
      <c r="AK5" s="725"/>
      <c r="AL5" s="712">
        <v>
71.400000000000006</v>
      </c>
      <c r="AM5" s="697"/>
      <c r="AN5" s="697"/>
      <c r="AO5" s="713"/>
      <c r="AP5" s="685" t="s">
        <v>
223</v>
      </c>
      <c r="AQ5" s="686"/>
      <c r="AR5" s="686"/>
      <c r="AS5" s="686"/>
      <c r="AT5" s="686"/>
      <c r="AU5" s="686"/>
      <c r="AV5" s="686"/>
      <c r="AW5" s="686"/>
      <c r="AX5" s="686"/>
      <c r="AY5" s="686"/>
      <c r="AZ5" s="686"/>
      <c r="BA5" s="686"/>
      <c r="BB5" s="686"/>
      <c r="BC5" s="686"/>
      <c r="BD5" s="686"/>
      <c r="BE5" s="686"/>
      <c r="BF5" s="687"/>
      <c r="BG5" s="635">
        <v>
22264057</v>
      </c>
      <c r="BH5" s="636"/>
      <c r="BI5" s="636"/>
      <c r="BJ5" s="636"/>
      <c r="BK5" s="636"/>
      <c r="BL5" s="636"/>
      <c r="BM5" s="636"/>
      <c r="BN5" s="637"/>
      <c r="BO5" s="661">
        <v>
93.3</v>
      </c>
      <c r="BP5" s="661"/>
      <c r="BQ5" s="661"/>
      <c r="BR5" s="661"/>
      <c r="BS5" s="662" t="s">
        <v>
125</v>
      </c>
      <c r="BT5" s="662"/>
      <c r="BU5" s="662"/>
      <c r="BV5" s="662"/>
      <c r="BW5" s="662"/>
      <c r="BX5" s="662"/>
      <c r="BY5" s="662"/>
      <c r="BZ5" s="662"/>
      <c r="CA5" s="662"/>
      <c r="CB5" s="709"/>
      <c r="CD5" s="688" t="s">
        <v>
218</v>
      </c>
      <c r="CE5" s="689"/>
      <c r="CF5" s="689"/>
      <c r="CG5" s="689"/>
      <c r="CH5" s="689"/>
      <c r="CI5" s="689"/>
      <c r="CJ5" s="689"/>
      <c r="CK5" s="689"/>
      <c r="CL5" s="689"/>
      <c r="CM5" s="689"/>
      <c r="CN5" s="689"/>
      <c r="CO5" s="689"/>
      <c r="CP5" s="689"/>
      <c r="CQ5" s="690"/>
      <c r="CR5" s="688" t="s">
        <v>
224</v>
      </c>
      <c r="CS5" s="689"/>
      <c r="CT5" s="689"/>
      <c r="CU5" s="689"/>
      <c r="CV5" s="689"/>
      <c r="CW5" s="689"/>
      <c r="CX5" s="689"/>
      <c r="CY5" s="690"/>
      <c r="CZ5" s="688" t="s">
        <v>
216</v>
      </c>
      <c r="DA5" s="689"/>
      <c r="DB5" s="689"/>
      <c r="DC5" s="690"/>
      <c r="DD5" s="688" t="s">
        <v>
225</v>
      </c>
      <c r="DE5" s="689"/>
      <c r="DF5" s="689"/>
      <c r="DG5" s="689"/>
      <c r="DH5" s="689"/>
      <c r="DI5" s="689"/>
      <c r="DJ5" s="689"/>
      <c r="DK5" s="689"/>
      <c r="DL5" s="689"/>
      <c r="DM5" s="689"/>
      <c r="DN5" s="689"/>
      <c r="DO5" s="689"/>
      <c r="DP5" s="690"/>
      <c r="DQ5" s="688" t="s">
        <v>
226</v>
      </c>
      <c r="DR5" s="689"/>
      <c r="DS5" s="689"/>
      <c r="DT5" s="689"/>
      <c r="DU5" s="689"/>
      <c r="DV5" s="689"/>
      <c r="DW5" s="689"/>
      <c r="DX5" s="689"/>
      <c r="DY5" s="689"/>
      <c r="DZ5" s="689"/>
      <c r="EA5" s="689"/>
      <c r="EB5" s="689"/>
      <c r="EC5" s="690"/>
    </row>
    <row r="6" spans="2:143" ht="11.25" customHeight="1" x14ac:dyDescent="0.2">
      <c r="B6" s="632" t="s">
        <v>
227</v>
      </c>
      <c r="C6" s="633"/>
      <c r="D6" s="633"/>
      <c r="E6" s="633"/>
      <c r="F6" s="633"/>
      <c r="G6" s="633"/>
      <c r="H6" s="633"/>
      <c r="I6" s="633"/>
      <c r="J6" s="633"/>
      <c r="K6" s="633"/>
      <c r="L6" s="633"/>
      <c r="M6" s="633"/>
      <c r="N6" s="633"/>
      <c r="O6" s="633"/>
      <c r="P6" s="633"/>
      <c r="Q6" s="634"/>
      <c r="R6" s="635">
        <v>
464581</v>
      </c>
      <c r="S6" s="636"/>
      <c r="T6" s="636"/>
      <c r="U6" s="636"/>
      <c r="V6" s="636"/>
      <c r="W6" s="636"/>
      <c r="X6" s="636"/>
      <c r="Y6" s="637"/>
      <c r="Z6" s="661">
        <v>
0.8</v>
      </c>
      <c r="AA6" s="661"/>
      <c r="AB6" s="661"/>
      <c r="AC6" s="661"/>
      <c r="AD6" s="662">
        <v>
464581</v>
      </c>
      <c r="AE6" s="662"/>
      <c r="AF6" s="662"/>
      <c r="AG6" s="662"/>
      <c r="AH6" s="662"/>
      <c r="AI6" s="662"/>
      <c r="AJ6" s="662"/>
      <c r="AK6" s="662"/>
      <c r="AL6" s="638">
        <v>
1.5</v>
      </c>
      <c r="AM6" s="639"/>
      <c r="AN6" s="639"/>
      <c r="AO6" s="663"/>
      <c r="AP6" s="632" t="s">
        <v>
228</v>
      </c>
      <c r="AQ6" s="633"/>
      <c r="AR6" s="633"/>
      <c r="AS6" s="633"/>
      <c r="AT6" s="633"/>
      <c r="AU6" s="633"/>
      <c r="AV6" s="633"/>
      <c r="AW6" s="633"/>
      <c r="AX6" s="633"/>
      <c r="AY6" s="633"/>
      <c r="AZ6" s="633"/>
      <c r="BA6" s="633"/>
      <c r="BB6" s="633"/>
      <c r="BC6" s="633"/>
      <c r="BD6" s="633"/>
      <c r="BE6" s="633"/>
      <c r="BF6" s="634"/>
      <c r="BG6" s="635">
        <v>
22264057</v>
      </c>
      <c r="BH6" s="636"/>
      <c r="BI6" s="636"/>
      <c r="BJ6" s="636"/>
      <c r="BK6" s="636"/>
      <c r="BL6" s="636"/>
      <c r="BM6" s="636"/>
      <c r="BN6" s="637"/>
      <c r="BO6" s="661">
        <v>
93.3</v>
      </c>
      <c r="BP6" s="661"/>
      <c r="BQ6" s="661"/>
      <c r="BR6" s="661"/>
      <c r="BS6" s="662" t="s">
        <v>
125</v>
      </c>
      <c r="BT6" s="662"/>
      <c r="BU6" s="662"/>
      <c r="BV6" s="662"/>
      <c r="BW6" s="662"/>
      <c r="BX6" s="662"/>
      <c r="BY6" s="662"/>
      <c r="BZ6" s="662"/>
      <c r="CA6" s="662"/>
      <c r="CB6" s="709"/>
      <c r="CD6" s="685" t="s">
        <v>
229</v>
      </c>
      <c r="CE6" s="686"/>
      <c r="CF6" s="686"/>
      <c r="CG6" s="686"/>
      <c r="CH6" s="686"/>
      <c r="CI6" s="686"/>
      <c r="CJ6" s="686"/>
      <c r="CK6" s="686"/>
      <c r="CL6" s="686"/>
      <c r="CM6" s="686"/>
      <c r="CN6" s="686"/>
      <c r="CO6" s="686"/>
      <c r="CP6" s="686"/>
      <c r="CQ6" s="687"/>
      <c r="CR6" s="635">
        <v>
385401</v>
      </c>
      <c r="CS6" s="636"/>
      <c r="CT6" s="636"/>
      <c r="CU6" s="636"/>
      <c r="CV6" s="636"/>
      <c r="CW6" s="636"/>
      <c r="CX6" s="636"/>
      <c r="CY6" s="637"/>
      <c r="CZ6" s="712">
        <v>
0.7</v>
      </c>
      <c r="DA6" s="697"/>
      <c r="DB6" s="697"/>
      <c r="DC6" s="714"/>
      <c r="DD6" s="641" t="s">
        <v>
125</v>
      </c>
      <c r="DE6" s="636"/>
      <c r="DF6" s="636"/>
      <c r="DG6" s="636"/>
      <c r="DH6" s="636"/>
      <c r="DI6" s="636"/>
      <c r="DJ6" s="636"/>
      <c r="DK6" s="636"/>
      <c r="DL6" s="636"/>
      <c r="DM6" s="636"/>
      <c r="DN6" s="636"/>
      <c r="DO6" s="636"/>
      <c r="DP6" s="637"/>
      <c r="DQ6" s="641">
        <v>
385401</v>
      </c>
      <c r="DR6" s="636"/>
      <c r="DS6" s="636"/>
      <c r="DT6" s="636"/>
      <c r="DU6" s="636"/>
      <c r="DV6" s="636"/>
      <c r="DW6" s="636"/>
      <c r="DX6" s="636"/>
      <c r="DY6" s="636"/>
      <c r="DZ6" s="636"/>
      <c r="EA6" s="636"/>
      <c r="EB6" s="636"/>
      <c r="EC6" s="671"/>
    </row>
    <row r="7" spans="2:143" ht="11.25" customHeight="1" x14ac:dyDescent="0.2">
      <c r="B7" s="632" t="s">
        <v>
230</v>
      </c>
      <c r="C7" s="633"/>
      <c r="D7" s="633"/>
      <c r="E7" s="633"/>
      <c r="F7" s="633"/>
      <c r="G7" s="633"/>
      <c r="H7" s="633"/>
      <c r="I7" s="633"/>
      <c r="J7" s="633"/>
      <c r="K7" s="633"/>
      <c r="L7" s="633"/>
      <c r="M7" s="633"/>
      <c r="N7" s="633"/>
      <c r="O7" s="633"/>
      <c r="P7" s="633"/>
      <c r="Q7" s="634"/>
      <c r="R7" s="635">
        <v>
18304</v>
      </c>
      <c r="S7" s="636"/>
      <c r="T7" s="636"/>
      <c r="U7" s="636"/>
      <c r="V7" s="636"/>
      <c r="W7" s="636"/>
      <c r="X7" s="636"/>
      <c r="Y7" s="637"/>
      <c r="Z7" s="661">
        <v>
0</v>
      </c>
      <c r="AA7" s="661"/>
      <c r="AB7" s="661"/>
      <c r="AC7" s="661"/>
      <c r="AD7" s="662">
        <v>
18304</v>
      </c>
      <c r="AE7" s="662"/>
      <c r="AF7" s="662"/>
      <c r="AG7" s="662"/>
      <c r="AH7" s="662"/>
      <c r="AI7" s="662"/>
      <c r="AJ7" s="662"/>
      <c r="AK7" s="662"/>
      <c r="AL7" s="638">
        <v>
0.1</v>
      </c>
      <c r="AM7" s="639"/>
      <c r="AN7" s="639"/>
      <c r="AO7" s="663"/>
      <c r="AP7" s="632" t="s">
        <v>
231</v>
      </c>
      <c r="AQ7" s="633"/>
      <c r="AR7" s="633"/>
      <c r="AS7" s="633"/>
      <c r="AT7" s="633"/>
      <c r="AU7" s="633"/>
      <c r="AV7" s="633"/>
      <c r="AW7" s="633"/>
      <c r="AX7" s="633"/>
      <c r="AY7" s="633"/>
      <c r="AZ7" s="633"/>
      <c r="BA7" s="633"/>
      <c r="BB7" s="633"/>
      <c r="BC7" s="633"/>
      <c r="BD7" s="633"/>
      <c r="BE7" s="633"/>
      <c r="BF7" s="634"/>
      <c r="BG7" s="635">
        <v>
11911294</v>
      </c>
      <c r="BH7" s="636"/>
      <c r="BI7" s="636"/>
      <c r="BJ7" s="636"/>
      <c r="BK7" s="636"/>
      <c r="BL7" s="636"/>
      <c r="BM7" s="636"/>
      <c r="BN7" s="637"/>
      <c r="BO7" s="661">
        <v>
49.9</v>
      </c>
      <c r="BP7" s="661"/>
      <c r="BQ7" s="661"/>
      <c r="BR7" s="661"/>
      <c r="BS7" s="662" t="s">
        <v>
125</v>
      </c>
      <c r="BT7" s="662"/>
      <c r="BU7" s="662"/>
      <c r="BV7" s="662"/>
      <c r="BW7" s="662"/>
      <c r="BX7" s="662"/>
      <c r="BY7" s="662"/>
      <c r="BZ7" s="662"/>
      <c r="CA7" s="662"/>
      <c r="CB7" s="709"/>
      <c r="CD7" s="632" t="s">
        <v>
232</v>
      </c>
      <c r="CE7" s="633"/>
      <c r="CF7" s="633"/>
      <c r="CG7" s="633"/>
      <c r="CH7" s="633"/>
      <c r="CI7" s="633"/>
      <c r="CJ7" s="633"/>
      <c r="CK7" s="633"/>
      <c r="CL7" s="633"/>
      <c r="CM7" s="633"/>
      <c r="CN7" s="633"/>
      <c r="CO7" s="633"/>
      <c r="CP7" s="633"/>
      <c r="CQ7" s="634"/>
      <c r="CR7" s="635">
        <v>
7365301</v>
      </c>
      <c r="CS7" s="636"/>
      <c r="CT7" s="636"/>
      <c r="CU7" s="636"/>
      <c r="CV7" s="636"/>
      <c r="CW7" s="636"/>
      <c r="CX7" s="636"/>
      <c r="CY7" s="637"/>
      <c r="CZ7" s="661">
        <v>
13.2</v>
      </c>
      <c r="DA7" s="661"/>
      <c r="DB7" s="661"/>
      <c r="DC7" s="661"/>
      <c r="DD7" s="641">
        <v>
43773</v>
      </c>
      <c r="DE7" s="636"/>
      <c r="DF7" s="636"/>
      <c r="DG7" s="636"/>
      <c r="DH7" s="636"/>
      <c r="DI7" s="636"/>
      <c r="DJ7" s="636"/>
      <c r="DK7" s="636"/>
      <c r="DL7" s="636"/>
      <c r="DM7" s="636"/>
      <c r="DN7" s="636"/>
      <c r="DO7" s="636"/>
      <c r="DP7" s="637"/>
      <c r="DQ7" s="641">
        <v>
6775633</v>
      </c>
      <c r="DR7" s="636"/>
      <c r="DS7" s="636"/>
      <c r="DT7" s="636"/>
      <c r="DU7" s="636"/>
      <c r="DV7" s="636"/>
      <c r="DW7" s="636"/>
      <c r="DX7" s="636"/>
      <c r="DY7" s="636"/>
      <c r="DZ7" s="636"/>
      <c r="EA7" s="636"/>
      <c r="EB7" s="636"/>
      <c r="EC7" s="671"/>
    </row>
    <row r="8" spans="2:143" ht="11.25" customHeight="1" x14ac:dyDescent="0.2">
      <c r="B8" s="632" t="s">
        <v>
233</v>
      </c>
      <c r="C8" s="633"/>
      <c r="D8" s="633"/>
      <c r="E8" s="633"/>
      <c r="F8" s="633"/>
      <c r="G8" s="633"/>
      <c r="H8" s="633"/>
      <c r="I8" s="633"/>
      <c r="J8" s="633"/>
      <c r="K8" s="633"/>
      <c r="L8" s="633"/>
      <c r="M8" s="633"/>
      <c r="N8" s="633"/>
      <c r="O8" s="633"/>
      <c r="P8" s="633"/>
      <c r="Q8" s="634"/>
      <c r="R8" s="635">
        <v>
188659</v>
      </c>
      <c r="S8" s="636"/>
      <c r="T8" s="636"/>
      <c r="U8" s="636"/>
      <c r="V8" s="636"/>
      <c r="W8" s="636"/>
      <c r="X8" s="636"/>
      <c r="Y8" s="637"/>
      <c r="Z8" s="661">
        <v>
0.3</v>
      </c>
      <c r="AA8" s="661"/>
      <c r="AB8" s="661"/>
      <c r="AC8" s="661"/>
      <c r="AD8" s="662">
        <v>
188659</v>
      </c>
      <c r="AE8" s="662"/>
      <c r="AF8" s="662"/>
      <c r="AG8" s="662"/>
      <c r="AH8" s="662"/>
      <c r="AI8" s="662"/>
      <c r="AJ8" s="662"/>
      <c r="AK8" s="662"/>
      <c r="AL8" s="638">
        <v>
0.6</v>
      </c>
      <c r="AM8" s="639"/>
      <c r="AN8" s="639"/>
      <c r="AO8" s="663"/>
      <c r="AP8" s="632" t="s">
        <v>
234</v>
      </c>
      <c r="AQ8" s="633"/>
      <c r="AR8" s="633"/>
      <c r="AS8" s="633"/>
      <c r="AT8" s="633"/>
      <c r="AU8" s="633"/>
      <c r="AV8" s="633"/>
      <c r="AW8" s="633"/>
      <c r="AX8" s="633"/>
      <c r="AY8" s="633"/>
      <c r="AZ8" s="633"/>
      <c r="BA8" s="633"/>
      <c r="BB8" s="633"/>
      <c r="BC8" s="633"/>
      <c r="BD8" s="633"/>
      <c r="BE8" s="633"/>
      <c r="BF8" s="634"/>
      <c r="BG8" s="635">
        <v>
314126</v>
      </c>
      <c r="BH8" s="636"/>
      <c r="BI8" s="636"/>
      <c r="BJ8" s="636"/>
      <c r="BK8" s="636"/>
      <c r="BL8" s="636"/>
      <c r="BM8" s="636"/>
      <c r="BN8" s="637"/>
      <c r="BO8" s="661">
        <v>
1.3</v>
      </c>
      <c r="BP8" s="661"/>
      <c r="BQ8" s="661"/>
      <c r="BR8" s="661"/>
      <c r="BS8" s="662" t="s">
        <v>
125</v>
      </c>
      <c r="BT8" s="662"/>
      <c r="BU8" s="662"/>
      <c r="BV8" s="662"/>
      <c r="BW8" s="662"/>
      <c r="BX8" s="662"/>
      <c r="BY8" s="662"/>
      <c r="BZ8" s="662"/>
      <c r="CA8" s="662"/>
      <c r="CB8" s="709"/>
      <c r="CD8" s="632" t="s">
        <v>
235</v>
      </c>
      <c r="CE8" s="633"/>
      <c r="CF8" s="633"/>
      <c r="CG8" s="633"/>
      <c r="CH8" s="633"/>
      <c r="CI8" s="633"/>
      <c r="CJ8" s="633"/>
      <c r="CK8" s="633"/>
      <c r="CL8" s="633"/>
      <c r="CM8" s="633"/>
      <c r="CN8" s="633"/>
      <c r="CO8" s="633"/>
      <c r="CP8" s="633"/>
      <c r="CQ8" s="634"/>
      <c r="CR8" s="635">
        <v>
25192503</v>
      </c>
      <c r="CS8" s="636"/>
      <c r="CT8" s="636"/>
      <c r="CU8" s="636"/>
      <c r="CV8" s="636"/>
      <c r="CW8" s="636"/>
      <c r="CX8" s="636"/>
      <c r="CY8" s="637"/>
      <c r="CZ8" s="661">
        <v>
45.2</v>
      </c>
      <c r="DA8" s="661"/>
      <c r="DB8" s="661"/>
      <c r="DC8" s="661"/>
      <c r="DD8" s="641">
        <v>
207758</v>
      </c>
      <c r="DE8" s="636"/>
      <c r="DF8" s="636"/>
      <c r="DG8" s="636"/>
      <c r="DH8" s="636"/>
      <c r="DI8" s="636"/>
      <c r="DJ8" s="636"/>
      <c r="DK8" s="636"/>
      <c r="DL8" s="636"/>
      <c r="DM8" s="636"/>
      <c r="DN8" s="636"/>
      <c r="DO8" s="636"/>
      <c r="DP8" s="637"/>
      <c r="DQ8" s="641">
        <v>
11355876</v>
      </c>
      <c r="DR8" s="636"/>
      <c r="DS8" s="636"/>
      <c r="DT8" s="636"/>
      <c r="DU8" s="636"/>
      <c r="DV8" s="636"/>
      <c r="DW8" s="636"/>
      <c r="DX8" s="636"/>
      <c r="DY8" s="636"/>
      <c r="DZ8" s="636"/>
      <c r="EA8" s="636"/>
      <c r="EB8" s="636"/>
      <c r="EC8" s="671"/>
    </row>
    <row r="9" spans="2:143" ht="11.25" customHeight="1" x14ac:dyDescent="0.2">
      <c r="B9" s="632" t="s">
        <v>
236</v>
      </c>
      <c r="C9" s="633"/>
      <c r="D9" s="633"/>
      <c r="E9" s="633"/>
      <c r="F9" s="633"/>
      <c r="G9" s="633"/>
      <c r="H9" s="633"/>
      <c r="I9" s="633"/>
      <c r="J9" s="633"/>
      <c r="K9" s="633"/>
      <c r="L9" s="633"/>
      <c r="M9" s="633"/>
      <c r="N9" s="633"/>
      <c r="O9" s="633"/>
      <c r="P9" s="633"/>
      <c r="Q9" s="634"/>
      <c r="R9" s="635">
        <v>
237642</v>
      </c>
      <c r="S9" s="636"/>
      <c r="T9" s="636"/>
      <c r="U9" s="636"/>
      <c r="V9" s="636"/>
      <c r="W9" s="636"/>
      <c r="X9" s="636"/>
      <c r="Y9" s="637"/>
      <c r="Z9" s="661">
        <v>
0.4</v>
      </c>
      <c r="AA9" s="661"/>
      <c r="AB9" s="661"/>
      <c r="AC9" s="661"/>
      <c r="AD9" s="662">
        <v>
237642</v>
      </c>
      <c r="AE9" s="662"/>
      <c r="AF9" s="662"/>
      <c r="AG9" s="662"/>
      <c r="AH9" s="662"/>
      <c r="AI9" s="662"/>
      <c r="AJ9" s="662"/>
      <c r="AK9" s="662"/>
      <c r="AL9" s="638">
        <v>
0.8</v>
      </c>
      <c r="AM9" s="639"/>
      <c r="AN9" s="639"/>
      <c r="AO9" s="663"/>
      <c r="AP9" s="632" t="s">
        <v>
237</v>
      </c>
      <c r="AQ9" s="633"/>
      <c r="AR9" s="633"/>
      <c r="AS9" s="633"/>
      <c r="AT9" s="633"/>
      <c r="AU9" s="633"/>
      <c r="AV9" s="633"/>
      <c r="AW9" s="633"/>
      <c r="AX9" s="633"/>
      <c r="AY9" s="633"/>
      <c r="AZ9" s="633"/>
      <c r="BA9" s="633"/>
      <c r="BB9" s="633"/>
      <c r="BC9" s="633"/>
      <c r="BD9" s="633"/>
      <c r="BE9" s="633"/>
      <c r="BF9" s="634"/>
      <c r="BG9" s="635">
        <v>
10594633</v>
      </c>
      <c r="BH9" s="636"/>
      <c r="BI9" s="636"/>
      <c r="BJ9" s="636"/>
      <c r="BK9" s="636"/>
      <c r="BL9" s="636"/>
      <c r="BM9" s="636"/>
      <c r="BN9" s="637"/>
      <c r="BO9" s="661">
        <v>
44.4</v>
      </c>
      <c r="BP9" s="661"/>
      <c r="BQ9" s="661"/>
      <c r="BR9" s="661"/>
      <c r="BS9" s="662" t="s">
        <v>
125</v>
      </c>
      <c r="BT9" s="662"/>
      <c r="BU9" s="662"/>
      <c r="BV9" s="662"/>
      <c r="BW9" s="662"/>
      <c r="BX9" s="662"/>
      <c r="BY9" s="662"/>
      <c r="BZ9" s="662"/>
      <c r="CA9" s="662"/>
      <c r="CB9" s="709"/>
      <c r="CD9" s="632" t="s">
        <v>
238</v>
      </c>
      <c r="CE9" s="633"/>
      <c r="CF9" s="633"/>
      <c r="CG9" s="633"/>
      <c r="CH9" s="633"/>
      <c r="CI9" s="633"/>
      <c r="CJ9" s="633"/>
      <c r="CK9" s="633"/>
      <c r="CL9" s="633"/>
      <c r="CM9" s="633"/>
      <c r="CN9" s="633"/>
      <c r="CO9" s="633"/>
      <c r="CP9" s="633"/>
      <c r="CQ9" s="634"/>
      <c r="CR9" s="635">
        <v>
5656480</v>
      </c>
      <c r="CS9" s="636"/>
      <c r="CT9" s="636"/>
      <c r="CU9" s="636"/>
      <c r="CV9" s="636"/>
      <c r="CW9" s="636"/>
      <c r="CX9" s="636"/>
      <c r="CY9" s="637"/>
      <c r="CZ9" s="661">
        <v>
10.199999999999999</v>
      </c>
      <c r="DA9" s="661"/>
      <c r="DB9" s="661"/>
      <c r="DC9" s="661"/>
      <c r="DD9" s="641">
        <v>
70955</v>
      </c>
      <c r="DE9" s="636"/>
      <c r="DF9" s="636"/>
      <c r="DG9" s="636"/>
      <c r="DH9" s="636"/>
      <c r="DI9" s="636"/>
      <c r="DJ9" s="636"/>
      <c r="DK9" s="636"/>
      <c r="DL9" s="636"/>
      <c r="DM9" s="636"/>
      <c r="DN9" s="636"/>
      <c r="DO9" s="636"/>
      <c r="DP9" s="637"/>
      <c r="DQ9" s="641">
        <v>
3646288</v>
      </c>
      <c r="DR9" s="636"/>
      <c r="DS9" s="636"/>
      <c r="DT9" s="636"/>
      <c r="DU9" s="636"/>
      <c r="DV9" s="636"/>
      <c r="DW9" s="636"/>
      <c r="DX9" s="636"/>
      <c r="DY9" s="636"/>
      <c r="DZ9" s="636"/>
      <c r="EA9" s="636"/>
      <c r="EB9" s="636"/>
      <c r="EC9" s="671"/>
    </row>
    <row r="10" spans="2:143" ht="11.25" customHeight="1" x14ac:dyDescent="0.2">
      <c r="B10" s="632" t="s">
        <v>
239</v>
      </c>
      <c r="C10" s="633"/>
      <c r="D10" s="633"/>
      <c r="E10" s="633"/>
      <c r="F10" s="633"/>
      <c r="G10" s="633"/>
      <c r="H10" s="633"/>
      <c r="I10" s="633"/>
      <c r="J10" s="633"/>
      <c r="K10" s="633"/>
      <c r="L10" s="633"/>
      <c r="M10" s="633"/>
      <c r="N10" s="633"/>
      <c r="O10" s="633"/>
      <c r="P10" s="633"/>
      <c r="Q10" s="634"/>
      <c r="R10" s="635" t="s">
        <v>
125</v>
      </c>
      <c r="S10" s="636"/>
      <c r="T10" s="636"/>
      <c r="U10" s="636"/>
      <c r="V10" s="636"/>
      <c r="W10" s="636"/>
      <c r="X10" s="636"/>
      <c r="Y10" s="637"/>
      <c r="Z10" s="661" t="s">
        <v>
125</v>
      </c>
      <c r="AA10" s="661"/>
      <c r="AB10" s="661"/>
      <c r="AC10" s="661"/>
      <c r="AD10" s="662" t="s">
        <v>
125</v>
      </c>
      <c r="AE10" s="662"/>
      <c r="AF10" s="662"/>
      <c r="AG10" s="662"/>
      <c r="AH10" s="662"/>
      <c r="AI10" s="662"/>
      <c r="AJ10" s="662"/>
      <c r="AK10" s="662"/>
      <c r="AL10" s="638" t="s">
        <v>
125</v>
      </c>
      <c r="AM10" s="639"/>
      <c r="AN10" s="639"/>
      <c r="AO10" s="663"/>
      <c r="AP10" s="632" t="s">
        <v>
240</v>
      </c>
      <c r="AQ10" s="633"/>
      <c r="AR10" s="633"/>
      <c r="AS10" s="633"/>
      <c r="AT10" s="633"/>
      <c r="AU10" s="633"/>
      <c r="AV10" s="633"/>
      <c r="AW10" s="633"/>
      <c r="AX10" s="633"/>
      <c r="AY10" s="633"/>
      <c r="AZ10" s="633"/>
      <c r="BA10" s="633"/>
      <c r="BB10" s="633"/>
      <c r="BC10" s="633"/>
      <c r="BD10" s="633"/>
      <c r="BE10" s="633"/>
      <c r="BF10" s="634"/>
      <c r="BG10" s="635">
        <v>
389442</v>
      </c>
      <c r="BH10" s="636"/>
      <c r="BI10" s="636"/>
      <c r="BJ10" s="636"/>
      <c r="BK10" s="636"/>
      <c r="BL10" s="636"/>
      <c r="BM10" s="636"/>
      <c r="BN10" s="637"/>
      <c r="BO10" s="661">
        <v>
1.6</v>
      </c>
      <c r="BP10" s="661"/>
      <c r="BQ10" s="661"/>
      <c r="BR10" s="661"/>
      <c r="BS10" s="662" t="s">
        <v>
125</v>
      </c>
      <c r="BT10" s="662"/>
      <c r="BU10" s="662"/>
      <c r="BV10" s="662"/>
      <c r="BW10" s="662"/>
      <c r="BX10" s="662"/>
      <c r="BY10" s="662"/>
      <c r="BZ10" s="662"/>
      <c r="CA10" s="662"/>
      <c r="CB10" s="709"/>
      <c r="CD10" s="632" t="s">
        <v>
241</v>
      </c>
      <c r="CE10" s="633"/>
      <c r="CF10" s="633"/>
      <c r="CG10" s="633"/>
      <c r="CH10" s="633"/>
      <c r="CI10" s="633"/>
      <c r="CJ10" s="633"/>
      <c r="CK10" s="633"/>
      <c r="CL10" s="633"/>
      <c r="CM10" s="633"/>
      <c r="CN10" s="633"/>
      <c r="CO10" s="633"/>
      <c r="CP10" s="633"/>
      <c r="CQ10" s="634"/>
      <c r="CR10" s="635">
        <v>
60363</v>
      </c>
      <c r="CS10" s="636"/>
      <c r="CT10" s="636"/>
      <c r="CU10" s="636"/>
      <c r="CV10" s="636"/>
      <c r="CW10" s="636"/>
      <c r="CX10" s="636"/>
      <c r="CY10" s="637"/>
      <c r="CZ10" s="661">
        <v>
0.1</v>
      </c>
      <c r="DA10" s="661"/>
      <c r="DB10" s="661"/>
      <c r="DC10" s="661"/>
      <c r="DD10" s="641" t="s">
        <v>
125</v>
      </c>
      <c r="DE10" s="636"/>
      <c r="DF10" s="636"/>
      <c r="DG10" s="636"/>
      <c r="DH10" s="636"/>
      <c r="DI10" s="636"/>
      <c r="DJ10" s="636"/>
      <c r="DK10" s="636"/>
      <c r="DL10" s="636"/>
      <c r="DM10" s="636"/>
      <c r="DN10" s="636"/>
      <c r="DO10" s="636"/>
      <c r="DP10" s="637"/>
      <c r="DQ10" s="641">
        <v>
24394</v>
      </c>
      <c r="DR10" s="636"/>
      <c r="DS10" s="636"/>
      <c r="DT10" s="636"/>
      <c r="DU10" s="636"/>
      <c r="DV10" s="636"/>
      <c r="DW10" s="636"/>
      <c r="DX10" s="636"/>
      <c r="DY10" s="636"/>
      <c r="DZ10" s="636"/>
      <c r="EA10" s="636"/>
      <c r="EB10" s="636"/>
      <c r="EC10" s="671"/>
    </row>
    <row r="11" spans="2:143" ht="11.25" customHeight="1" x14ac:dyDescent="0.2">
      <c r="B11" s="632" t="s">
        <v>
242</v>
      </c>
      <c r="C11" s="633"/>
      <c r="D11" s="633"/>
      <c r="E11" s="633"/>
      <c r="F11" s="633"/>
      <c r="G11" s="633"/>
      <c r="H11" s="633"/>
      <c r="I11" s="633"/>
      <c r="J11" s="633"/>
      <c r="K11" s="633"/>
      <c r="L11" s="633"/>
      <c r="M11" s="633"/>
      <c r="N11" s="633"/>
      <c r="O11" s="633"/>
      <c r="P11" s="633"/>
      <c r="Q11" s="634"/>
      <c r="R11" s="635">
        <v>
3844243</v>
      </c>
      <c r="S11" s="636"/>
      <c r="T11" s="636"/>
      <c r="U11" s="636"/>
      <c r="V11" s="636"/>
      <c r="W11" s="636"/>
      <c r="X11" s="636"/>
      <c r="Y11" s="637"/>
      <c r="Z11" s="638">
        <v>
6.5</v>
      </c>
      <c r="AA11" s="639"/>
      <c r="AB11" s="639"/>
      <c r="AC11" s="640"/>
      <c r="AD11" s="641">
        <v>
3844243</v>
      </c>
      <c r="AE11" s="636"/>
      <c r="AF11" s="636"/>
      <c r="AG11" s="636"/>
      <c r="AH11" s="636"/>
      <c r="AI11" s="636"/>
      <c r="AJ11" s="636"/>
      <c r="AK11" s="637"/>
      <c r="AL11" s="638">
        <v>
12.3</v>
      </c>
      <c r="AM11" s="639"/>
      <c r="AN11" s="639"/>
      <c r="AO11" s="663"/>
      <c r="AP11" s="632" t="s">
        <v>
243</v>
      </c>
      <c r="AQ11" s="633"/>
      <c r="AR11" s="633"/>
      <c r="AS11" s="633"/>
      <c r="AT11" s="633"/>
      <c r="AU11" s="633"/>
      <c r="AV11" s="633"/>
      <c r="AW11" s="633"/>
      <c r="AX11" s="633"/>
      <c r="AY11" s="633"/>
      <c r="AZ11" s="633"/>
      <c r="BA11" s="633"/>
      <c r="BB11" s="633"/>
      <c r="BC11" s="633"/>
      <c r="BD11" s="633"/>
      <c r="BE11" s="633"/>
      <c r="BF11" s="634"/>
      <c r="BG11" s="635">
        <v>
613093</v>
      </c>
      <c r="BH11" s="636"/>
      <c r="BI11" s="636"/>
      <c r="BJ11" s="636"/>
      <c r="BK11" s="636"/>
      <c r="BL11" s="636"/>
      <c r="BM11" s="636"/>
      <c r="BN11" s="637"/>
      <c r="BO11" s="661">
        <v>
2.6</v>
      </c>
      <c r="BP11" s="661"/>
      <c r="BQ11" s="661"/>
      <c r="BR11" s="661"/>
      <c r="BS11" s="662" t="s">
        <v>
125</v>
      </c>
      <c r="BT11" s="662"/>
      <c r="BU11" s="662"/>
      <c r="BV11" s="662"/>
      <c r="BW11" s="662"/>
      <c r="BX11" s="662"/>
      <c r="BY11" s="662"/>
      <c r="BZ11" s="662"/>
      <c r="CA11" s="662"/>
      <c r="CB11" s="709"/>
      <c r="CD11" s="632" t="s">
        <v>
244</v>
      </c>
      <c r="CE11" s="633"/>
      <c r="CF11" s="633"/>
      <c r="CG11" s="633"/>
      <c r="CH11" s="633"/>
      <c r="CI11" s="633"/>
      <c r="CJ11" s="633"/>
      <c r="CK11" s="633"/>
      <c r="CL11" s="633"/>
      <c r="CM11" s="633"/>
      <c r="CN11" s="633"/>
      <c r="CO11" s="633"/>
      <c r="CP11" s="633"/>
      <c r="CQ11" s="634"/>
      <c r="CR11" s="635">
        <v>
695724</v>
      </c>
      <c r="CS11" s="636"/>
      <c r="CT11" s="636"/>
      <c r="CU11" s="636"/>
      <c r="CV11" s="636"/>
      <c r="CW11" s="636"/>
      <c r="CX11" s="636"/>
      <c r="CY11" s="637"/>
      <c r="CZ11" s="661">
        <v>
1.2</v>
      </c>
      <c r="DA11" s="661"/>
      <c r="DB11" s="661"/>
      <c r="DC11" s="661"/>
      <c r="DD11" s="641">
        <v>
35141</v>
      </c>
      <c r="DE11" s="636"/>
      <c r="DF11" s="636"/>
      <c r="DG11" s="636"/>
      <c r="DH11" s="636"/>
      <c r="DI11" s="636"/>
      <c r="DJ11" s="636"/>
      <c r="DK11" s="636"/>
      <c r="DL11" s="636"/>
      <c r="DM11" s="636"/>
      <c r="DN11" s="636"/>
      <c r="DO11" s="636"/>
      <c r="DP11" s="637"/>
      <c r="DQ11" s="641">
        <v>
400705</v>
      </c>
      <c r="DR11" s="636"/>
      <c r="DS11" s="636"/>
      <c r="DT11" s="636"/>
      <c r="DU11" s="636"/>
      <c r="DV11" s="636"/>
      <c r="DW11" s="636"/>
      <c r="DX11" s="636"/>
      <c r="DY11" s="636"/>
      <c r="DZ11" s="636"/>
      <c r="EA11" s="636"/>
      <c r="EB11" s="636"/>
      <c r="EC11" s="671"/>
    </row>
    <row r="12" spans="2:143" ht="11.25" customHeight="1" x14ac:dyDescent="0.2">
      <c r="B12" s="632" t="s">
        <v>
245</v>
      </c>
      <c r="C12" s="633"/>
      <c r="D12" s="633"/>
      <c r="E12" s="633"/>
      <c r="F12" s="633"/>
      <c r="G12" s="633"/>
      <c r="H12" s="633"/>
      <c r="I12" s="633"/>
      <c r="J12" s="633"/>
      <c r="K12" s="633"/>
      <c r="L12" s="633"/>
      <c r="M12" s="633"/>
      <c r="N12" s="633"/>
      <c r="O12" s="633"/>
      <c r="P12" s="633"/>
      <c r="Q12" s="634"/>
      <c r="R12" s="635">
        <v>
36849</v>
      </c>
      <c r="S12" s="636"/>
      <c r="T12" s="636"/>
      <c r="U12" s="636"/>
      <c r="V12" s="636"/>
      <c r="W12" s="636"/>
      <c r="X12" s="636"/>
      <c r="Y12" s="637"/>
      <c r="Z12" s="661">
        <v>
0.1</v>
      </c>
      <c r="AA12" s="661"/>
      <c r="AB12" s="661"/>
      <c r="AC12" s="661"/>
      <c r="AD12" s="662">
        <v>
36849</v>
      </c>
      <c r="AE12" s="662"/>
      <c r="AF12" s="662"/>
      <c r="AG12" s="662"/>
      <c r="AH12" s="662"/>
      <c r="AI12" s="662"/>
      <c r="AJ12" s="662"/>
      <c r="AK12" s="662"/>
      <c r="AL12" s="638">
        <v>
0.1</v>
      </c>
      <c r="AM12" s="639"/>
      <c r="AN12" s="639"/>
      <c r="AO12" s="663"/>
      <c r="AP12" s="632" t="s">
        <v>
246</v>
      </c>
      <c r="AQ12" s="633"/>
      <c r="AR12" s="633"/>
      <c r="AS12" s="633"/>
      <c r="AT12" s="633"/>
      <c r="AU12" s="633"/>
      <c r="AV12" s="633"/>
      <c r="AW12" s="633"/>
      <c r="AX12" s="633"/>
      <c r="AY12" s="633"/>
      <c r="AZ12" s="633"/>
      <c r="BA12" s="633"/>
      <c r="BB12" s="633"/>
      <c r="BC12" s="633"/>
      <c r="BD12" s="633"/>
      <c r="BE12" s="633"/>
      <c r="BF12" s="634"/>
      <c r="BG12" s="635">
        <v>
9148628</v>
      </c>
      <c r="BH12" s="636"/>
      <c r="BI12" s="636"/>
      <c r="BJ12" s="636"/>
      <c r="BK12" s="636"/>
      <c r="BL12" s="636"/>
      <c r="BM12" s="636"/>
      <c r="BN12" s="637"/>
      <c r="BO12" s="661">
        <v>
38.299999999999997</v>
      </c>
      <c r="BP12" s="661"/>
      <c r="BQ12" s="661"/>
      <c r="BR12" s="661"/>
      <c r="BS12" s="662" t="s">
        <v>
125</v>
      </c>
      <c r="BT12" s="662"/>
      <c r="BU12" s="662"/>
      <c r="BV12" s="662"/>
      <c r="BW12" s="662"/>
      <c r="BX12" s="662"/>
      <c r="BY12" s="662"/>
      <c r="BZ12" s="662"/>
      <c r="CA12" s="662"/>
      <c r="CB12" s="709"/>
      <c r="CD12" s="632" t="s">
        <v>
247</v>
      </c>
      <c r="CE12" s="633"/>
      <c r="CF12" s="633"/>
      <c r="CG12" s="633"/>
      <c r="CH12" s="633"/>
      <c r="CI12" s="633"/>
      <c r="CJ12" s="633"/>
      <c r="CK12" s="633"/>
      <c r="CL12" s="633"/>
      <c r="CM12" s="633"/>
      <c r="CN12" s="633"/>
      <c r="CO12" s="633"/>
      <c r="CP12" s="633"/>
      <c r="CQ12" s="634"/>
      <c r="CR12" s="635">
        <v>
957201</v>
      </c>
      <c r="CS12" s="636"/>
      <c r="CT12" s="636"/>
      <c r="CU12" s="636"/>
      <c r="CV12" s="636"/>
      <c r="CW12" s="636"/>
      <c r="CX12" s="636"/>
      <c r="CY12" s="637"/>
      <c r="CZ12" s="661">
        <v>
1.7</v>
      </c>
      <c r="DA12" s="661"/>
      <c r="DB12" s="661"/>
      <c r="DC12" s="661"/>
      <c r="DD12" s="641">
        <v>
15763</v>
      </c>
      <c r="DE12" s="636"/>
      <c r="DF12" s="636"/>
      <c r="DG12" s="636"/>
      <c r="DH12" s="636"/>
      <c r="DI12" s="636"/>
      <c r="DJ12" s="636"/>
      <c r="DK12" s="636"/>
      <c r="DL12" s="636"/>
      <c r="DM12" s="636"/>
      <c r="DN12" s="636"/>
      <c r="DO12" s="636"/>
      <c r="DP12" s="637"/>
      <c r="DQ12" s="641">
        <v>
625944</v>
      </c>
      <c r="DR12" s="636"/>
      <c r="DS12" s="636"/>
      <c r="DT12" s="636"/>
      <c r="DU12" s="636"/>
      <c r="DV12" s="636"/>
      <c r="DW12" s="636"/>
      <c r="DX12" s="636"/>
      <c r="DY12" s="636"/>
      <c r="DZ12" s="636"/>
      <c r="EA12" s="636"/>
      <c r="EB12" s="636"/>
      <c r="EC12" s="671"/>
    </row>
    <row r="13" spans="2:143" ht="11.25" customHeight="1" x14ac:dyDescent="0.2">
      <c r="B13" s="632" t="s">
        <v>
248</v>
      </c>
      <c r="C13" s="633"/>
      <c r="D13" s="633"/>
      <c r="E13" s="633"/>
      <c r="F13" s="633"/>
      <c r="G13" s="633"/>
      <c r="H13" s="633"/>
      <c r="I13" s="633"/>
      <c r="J13" s="633"/>
      <c r="K13" s="633"/>
      <c r="L13" s="633"/>
      <c r="M13" s="633"/>
      <c r="N13" s="633"/>
      <c r="O13" s="633"/>
      <c r="P13" s="633"/>
      <c r="Q13" s="634"/>
      <c r="R13" s="635" t="s">
        <v>
125</v>
      </c>
      <c r="S13" s="636"/>
      <c r="T13" s="636"/>
      <c r="U13" s="636"/>
      <c r="V13" s="636"/>
      <c r="W13" s="636"/>
      <c r="X13" s="636"/>
      <c r="Y13" s="637"/>
      <c r="Z13" s="661" t="s">
        <v>
125</v>
      </c>
      <c r="AA13" s="661"/>
      <c r="AB13" s="661"/>
      <c r="AC13" s="661"/>
      <c r="AD13" s="662" t="s">
        <v>
125</v>
      </c>
      <c r="AE13" s="662"/>
      <c r="AF13" s="662"/>
      <c r="AG13" s="662"/>
      <c r="AH13" s="662"/>
      <c r="AI13" s="662"/>
      <c r="AJ13" s="662"/>
      <c r="AK13" s="662"/>
      <c r="AL13" s="638" t="s">
        <v>
125</v>
      </c>
      <c r="AM13" s="639"/>
      <c r="AN13" s="639"/>
      <c r="AO13" s="663"/>
      <c r="AP13" s="632" t="s">
        <v>
249</v>
      </c>
      <c r="AQ13" s="633"/>
      <c r="AR13" s="633"/>
      <c r="AS13" s="633"/>
      <c r="AT13" s="633"/>
      <c r="AU13" s="633"/>
      <c r="AV13" s="633"/>
      <c r="AW13" s="633"/>
      <c r="AX13" s="633"/>
      <c r="AY13" s="633"/>
      <c r="AZ13" s="633"/>
      <c r="BA13" s="633"/>
      <c r="BB13" s="633"/>
      <c r="BC13" s="633"/>
      <c r="BD13" s="633"/>
      <c r="BE13" s="633"/>
      <c r="BF13" s="634"/>
      <c r="BG13" s="635">
        <v>
9131130</v>
      </c>
      <c r="BH13" s="636"/>
      <c r="BI13" s="636"/>
      <c r="BJ13" s="636"/>
      <c r="BK13" s="636"/>
      <c r="BL13" s="636"/>
      <c r="BM13" s="636"/>
      <c r="BN13" s="637"/>
      <c r="BO13" s="661">
        <v>
38.299999999999997</v>
      </c>
      <c r="BP13" s="661"/>
      <c r="BQ13" s="661"/>
      <c r="BR13" s="661"/>
      <c r="BS13" s="662" t="s">
        <v>
125</v>
      </c>
      <c r="BT13" s="662"/>
      <c r="BU13" s="662"/>
      <c r="BV13" s="662"/>
      <c r="BW13" s="662"/>
      <c r="BX13" s="662"/>
      <c r="BY13" s="662"/>
      <c r="BZ13" s="662"/>
      <c r="CA13" s="662"/>
      <c r="CB13" s="709"/>
      <c r="CD13" s="632" t="s">
        <v>
250</v>
      </c>
      <c r="CE13" s="633"/>
      <c r="CF13" s="633"/>
      <c r="CG13" s="633"/>
      <c r="CH13" s="633"/>
      <c r="CI13" s="633"/>
      <c r="CJ13" s="633"/>
      <c r="CK13" s="633"/>
      <c r="CL13" s="633"/>
      <c r="CM13" s="633"/>
      <c r="CN13" s="633"/>
      <c r="CO13" s="633"/>
      <c r="CP13" s="633"/>
      <c r="CQ13" s="634"/>
      <c r="CR13" s="635">
        <v>
2899468</v>
      </c>
      <c r="CS13" s="636"/>
      <c r="CT13" s="636"/>
      <c r="CU13" s="636"/>
      <c r="CV13" s="636"/>
      <c r="CW13" s="636"/>
      <c r="CX13" s="636"/>
      <c r="CY13" s="637"/>
      <c r="CZ13" s="661">
        <v>
5.2</v>
      </c>
      <c r="DA13" s="661"/>
      <c r="DB13" s="661"/>
      <c r="DC13" s="661"/>
      <c r="DD13" s="641">
        <v>
660868</v>
      </c>
      <c r="DE13" s="636"/>
      <c r="DF13" s="636"/>
      <c r="DG13" s="636"/>
      <c r="DH13" s="636"/>
      <c r="DI13" s="636"/>
      <c r="DJ13" s="636"/>
      <c r="DK13" s="636"/>
      <c r="DL13" s="636"/>
      <c r="DM13" s="636"/>
      <c r="DN13" s="636"/>
      <c r="DO13" s="636"/>
      <c r="DP13" s="637"/>
      <c r="DQ13" s="641">
        <v>
2381227</v>
      </c>
      <c r="DR13" s="636"/>
      <c r="DS13" s="636"/>
      <c r="DT13" s="636"/>
      <c r="DU13" s="636"/>
      <c r="DV13" s="636"/>
      <c r="DW13" s="636"/>
      <c r="DX13" s="636"/>
      <c r="DY13" s="636"/>
      <c r="DZ13" s="636"/>
      <c r="EA13" s="636"/>
      <c r="EB13" s="636"/>
      <c r="EC13" s="671"/>
    </row>
    <row r="14" spans="2:143" ht="11.25" customHeight="1" x14ac:dyDescent="0.2">
      <c r="B14" s="632" t="s">
        <v>
251</v>
      </c>
      <c r="C14" s="633"/>
      <c r="D14" s="633"/>
      <c r="E14" s="633"/>
      <c r="F14" s="633"/>
      <c r="G14" s="633"/>
      <c r="H14" s="633"/>
      <c r="I14" s="633"/>
      <c r="J14" s="633"/>
      <c r="K14" s="633"/>
      <c r="L14" s="633"/>
      <c r="M14" s="633"/>
      <c r="N14" s="633"/>
      <c r="O14" s="633"/>
      <c r="P14" s="633"/>
      <c r="Q14" s="634"/>
      <c r="R14" s="635">
        <v>
1</v>
      </c>
      <c r="S14" s="636"/>
      <c r="T14" s="636"/>
      <c r="U14" s="636"/>
      <c r="V14" s="636"/>
      <c r="W14" s="636"/>
      <c r="X14" s="636"/>
      <c r="Y14" s="637"/>
      <c r="Z14" s="661">
        <v>
0</v>
      </c>
      <c r="AA14" s="661"/>
      <c r="AB14" s="661"/>
      <c r="AC14" s="661"/>
      <c r="AD14" s="662">
        <v>
1</v>
      </c>
      <c r="AE14" s="662"/>
      <c r="AF14" s="662"/>
      <c r="AG14" s="662"/>
      <c r="AH14" s="662"/>
      <c r="AI14" s="662"/>
      <c r="AJ14" s="662"/>
      <c r="AK14" s="662"/>
      <c r="AL14" s="638">
        <v>
0</v>
      </c>
      <c r="AM14" s="639"/>
      <c r="AN14" s="639"/>
      <c r="AO14" s="663"/>
      <c r="AP14" s="632" t="s">
        <v>
252</v>
      </c>
      <c r="AQ14" s="633"/>
      <c r="AR14" s="633"/>
      <c r="AS14" s="633"/>
      <c r="AT14" s="633"/>
      <c r="AU14" s="633"/>
      <c r="AV14" s="633"/>
      <c r="AW14" s="633"/>
      <c r="AX14" s="633"/>
      <c r="AY14" s="633"/>
      <c r="AZ14" s="633"/>
      <c r="BA14" s="633"/>
      <c r="BB14" s="633"/>
      <c r="BC14" s="633"/>
      <c r="BD14" s="633"/>
      <c r="BE14" s="633"/>
      <c r="BF14" s="634"/>
      <c r="BG14" s="635">
        <v>
300090</v>
      </c>
      <c r="BH14" s="636"/>
      <c r="BI14" s="636"/>
      <c r="BJ14" s="636"/>
      <c r="BK14" s="636"/>
      <c r="BL14" s="636"/>
      <c r="BM14" s="636"/>
      <c r="BN14" s="637"/>
      <c r="BO14" s="661">
        <v>
1.3</v>
      </c>
      <c r="BP14" s="661"/>
      <c r="BQ14" s="661"/>
      <c r="BR14" s="661"/>
      <c r="BS14" s="662" t="s">
        <v>
125</v>
      </c>
      <c r="BT14" s="662"/>
      <c r="BU14" s="662"/>
      <c r="BV14" s="662"/>
      <c r="BW14" s="662"/>
      <c r="BX14" s="662"/>
      <c r="BY14" s="662"/>
      <c r="BZ14" s="662"/>
      <c r="CA14" s="662"/>
      <c r="CB14" s="709"/>
      <c r="CD14" s="632" t="s">
        <v>
253</v>
      </c>
      <c r="CE14" s="633"/>
      <c r="CF14" s="633"/>
      <c r="CG14" s="633"/>
      <c r="CH14" s="633"/>
      <c r="CI14" s="633"/>
      <c r="CJ14" s="633"/>
      <c r="CK14" s="633"/>
      <c r="CL14" s="633"/>
      <c r="CM14" s="633"/>
      <c r="CN14" s="633"/>
      <c r="CO14" s="633"/>
      <c r="CP14" s="633"/>
      <c r="CQ14" s="634"/>
      <c r="CR14" s="635">
        <v>
2924670</v>
      </c>
      <c r="CS14" s="636"/>
      <c r="CT14" s="636"/>
      <c r="CU14" s="636"/>
      <c r="CV14" s="636"/>
      <c r="CW14" s="636"/>
      <c r="CX14" s="636"/>
      <c r="CY14" s="637"/>
      <c r="CZ14" s="661">
        <v>
5.3</v>
      </c>
      <c r="DA14" s="661"/>
      <c r="DB14" s="661"/>
      <c r="DC14" s="661"/>
      <c r="DD14" s="641">
        <v>
43428</v>
      </c>
      <c r="DE14" s="636"/>
      <c r="DF14" s="636"/>
      <c r="DG14" s="636"/>
      <c r="DH14" s="636"/>
      <c r="DI14" s="636"/>
      <c r="DJ14" s="636"/>
      <c r="DK14" s="636"/>
      <c r="DL14" s="636"/>
      <c r="DM14" s="636"/>
      <c r="DN14" s="636"/>
      <c r="DO14" s="636"/>
      <c r="DP14" s="637"/>
      <c r="DQ14" s="641">
        <v>
2880403</v>
      </c>
      <c r="DR14" s="636"/>
      <c r="DS14" s="636"/>
      <c r="DT14" s="636"/>
      <c r="DU14" s="636"/>
      <c r="DV14" s="636"/>
      <c r="DW14" s="636"/>
      <c r="DX14" s="636"/>
      <c r="DY14" s="636"/>
      <c r="DZ14" s="636"/>
      <c r="EA14" s="636"/>
      <c r="EB14" s="636"/>
      <c r="EC14" s="671"/>
    </row>
    <row r="15" spans="2:143" ht="11.25" customHeight="1" x14ac:dyDescent="0.2">
      <c r="B15" s="632" t="s">
        <v>
254</v>
      </c>
      <c r="C15" s="633"/>
      <c r="D15" s="633"/>
      <c r="E15" s="633"/>
      <c r="F15" s="633"/>
      <c r="G15" s="633"/>
      <c r="H15" s="633"/>
      <c r="I15" s="633"/>
      <c r="J15" s="633"/>
      <c r="K15" s="633"/>
      <c r="L15" s="633"/>
      <c r="M15" s="633"/>
      <c r="N15" s="633"/>
      <c r="O15" s="633"/>
      <c r="P15" s="633"/>
      <c r="Q15" s="634"/>
      <c r="R15" s="635" t="s">
        <v>
125</v>
      </c>
      <c r="S15" s="636"/>
      <c r="T15" s="636"/>
      <c r="U15" s="636"/>
      <c r="V15" s="636"/>
      <c r="W15" s="636"/>
      <c r="X15" s="636"/>
      <c r="Y15" s="637"/>
      <c r="Z15" s="661" t="s">
        <v>
125</v>
      </c>
      <c r="AA15" s="661"/>
      <c r="AB15" s="661"/>
      <c r="AC15" s="661"/>
      <c r="AD15" s="662" t="s">
        <v>
125</v>
      </c>
      <c r="AE15" s="662"/>
      <c r="AF15" s="662"/>
      <c r="AG15" s="662"/>
      <c r="AH15" s="662"/>
      <c r="AI15" s="662"/>
      <c r="AJ15" s="662"/>
      <c r="AK15" s="662"/>
      <c r="AL15" s="638" t="s">
        <v>
125</v>
      </c>
      <c r="AM15" s="639"/>
      <c r="AN15" s="639"/>
      <c r="AO15" s="663"/>
      <c r="AP15" s="632" t="s">
        <v>
255</v>
      </c>
      <c r="AQ15" s="633"/>
      <c r="AR15" s="633"/>
      <c r="AS15" s="633"/>
      <c r="AT15" s="633"/>
      <c r="AU15" s="633"/>
      <c r="AV15" s="633"/>
      <c r="AW15" s="633"/>
      <c r="AX15" s="633"/>
      <c r="AY15" s="633"/>
      <c r="AZ15" s="633"/>
      <c r="BA15" s="633"/>
      <c r="BB15" s="633"/>
      <c r="BC15" s="633"/>
      <c r="BD15" s="633"/>
      <c r="BE15" s="633"/>
      <c r="BF15" s="634"/>
      <c r="BG15" s="635">
        <v>
904045</v>
      </c>
      <c r="BH15" s="636"/>
      <c r="BI15" s="636"/>
      <c r="BJ15" s="636"/>
      <c r="BK15" s="636"/>
      <c r="BL15" s="636"/>
      <c r="BM15" s="636"/>
      <c r="BN15" s="637"/>
      <c r="BO15" s="661">
        <v>
3.8</v>
      </c>
      <c r="BP15" s="661"/>
      <c r="BQ15" s="661"/>
      <c r="BR15" s="661"/>
      <c r="BS15" s="662" t="s">
        <v>
125</v>
      </c>
      <c r="BT15" s="662"/>
      <c r="BU15" s="662"/>
      <c r="BV15" s="662"/>
      <c r="BW15" s="662"/>
      <c r="BX15" s="662"/>
      <c r="BY15" s="662"/>
      <c r="BZ15" s="662"/>
      <c r="CA15" s="662"/>
      <c r="CB15" s="709"/>
      <c r="CD15" s="632" t="s">
        <v>
256</v>
      </c>
      <c r="CE15" s="633"/>
      <c r="CF15" s="633"/>
      <c r="CG15" s="633"/>
      <c r="CH15" s="633"/>
      <c r="CI15" s="633"/>
      <c r="CJ15" s="633"/>
      <c r="CK15" s="633"/>
      <c r="CL15" s="633"/>
      <c r="CM15" s="633"/>
      <c r="CN15" s="633"/>
      <c r="CO15" s="633"/>
      <c r="CP15" s="633"/>
      <c r="CQ15" s="634"/>
      <c r="CR15" s="635">
        <v>
6679088</v>
      </c>
      <c r="CS15" s="636"/>
      <c r="CT15" s="636"/>
      <c r="CU15" s="636"/>
      <c r="CV15" s="636"/>
      <c r="CW15" s="636"/>
      <c r="CX15" s="636"/>
      <c r="CY15" s="637"/>
      <c r="CZ15" s="661">
        <v>
12</v>
      </c>
      <c r="DA15" s="661"/>
      <c r="DB15" s="661"/>
      <c r="DC15" s="661"/>
      <c r="DD15" s="641">
        <v>
1497976</v>
      </c>
      <c r="DE15" s="636"/>
      <c r="DF15" s="636"/>
      <c r="DG15" s="636"/>
      <c r="DH15" s="636"/>
      <c r="DI15" s="636"/>
      <c r="DJ15" s="636"/>
      <c r="DK15" s="636"/>
      <c r="DL15" s="636"/>
      <c r="DM15" s="636"/>
      <c r="DN15" s="636"/>
      <c r="DO15" s="636"/>
      <c r="DP15" s="637"/>
      <c r="DQ15" s="641">
        <v>
4679757</v>
      </c>
      <c r="DR15" s="636"/>
      <c r="DS15" s="636"/>
      <c r="DT15" s="636"/>
      <c r="DU15" s="636"/>
      <c r="DV15" s="636"/>
      <c r="DW15" s="636"/>
      <c r="DX15" s="636"/>
      <c r="DY15" s="636"/>
      <c r="DZ15" s="636"/>
      <c r="EA15" s="636"/>
      <c r="EB15" s="636"/>
      <c r="EC15" s="671"/>
    </row>
    <row r="16" spans="2:143" ht="11.25" customHeight="1" x14ac:dyDescent="0.2">
      <c r="B16" s="632" t="s">
        <v>
257</v>
      </c>
      <c r="C16" s="633"/>
      <c r="D16" s="633"/>
      <c r="E16" s="633"/>
      <c r="F16" s="633"/>
      <c r="G16" s="633"/>
      <c r="H16" s="633"/>
      <c r="I16" s="633"/>
      <c r="J16" s="633"/>
      <c r="K16" s="633"/>
      <c r="L16" s="633"/>
      <c r="M16" s="633"/>
      <c r="N16" s="633"/>
      <c r="O16" s="633"/>
      <c r="P16" s="633"/>
      <c r="Q16" s="634"/>
      <c r="R16" s="635">
        <v>
59089</v>
      </c>
      <c r="S16" s="636"/>
      <c r="T16" s="636"/>
      <c r="U16" s="636"/>
      <c r="V16" s="636"/>
      <c r="W16" s="636"/>
      <c r="X16" s="636"/>
      <c r="Y16" s="637"/>
      <c r="Z16" s="661">
        <v>
0.1</v>
      </c>
      <c r="AA16" s="661"/>
      <c r="AB16" s="661"/>
      <c r="AC16" s="661"/>
      <c r="AD16" s="662">
        <v>
59089</v>
      </c>
      <c r="AE16" s="662"/>
      <c r="AF16" s="662"/>
      <c r="AG16" s="662"/>
      <c r="AH16" s="662"/>
      <c r="AI16" s="662"/>
      <c r="AJ16" s="662"/>
      <c r="AK16" s="662"/>
      <c r="AL16" s="638">
        <v>
0.2</v>
      </c>
      <c r="AM16" s="639"/>
      <c r="AN16" s="639"/>
      <c r="AO16" s="663"/>
      <c r="AP16" s="632" t="s">
        <v>
258</v>
      </c>
      <c r="AQ16" s="633"/>
      <c r="AR16" s="633"/>
      <c r="AS16" s="633"/>
      <c r="AT16" s="633"/>
      <c r="AU16" s="633"/>
      <c r="AV16" s="633"/>
      <c r="AW16" s="633"/>
      <c r="AX16" s="633"/>
      <c r="AY16" s="633"/>
      <c r="AZ16" s="633"/>
      <c r="BA16" s="633"/>
      <c r="BB16" s="633"/>
      <c r="BC16" s="633"/>
      <c r="BD16" s="633"/>
      <c r="BE16" s="633"/>
      <c r="BF16" s="634"/>
      <c r="BG16" s="635" t="s">
        <v>
125</v>
      </c>
      <c r="BH16" s="636"/>
      <c r="BI16" s="636"/>
      <c r="BJ16" s="636"/>
      <c r="BK16" s="636"/>
      <c r="BL16" s="636"/>
      <c r="BM16" s="636"/>
      <c r="BN16" s="637"/>
      <c r="BO16" s="661" t="s">
        <v>
125</v>
      </c>
      <c r="BP16" s="661"/>
      <c r="BQ16" s="661"/>
      <c r="BR16" s="661"/>
      <c r="BS16" s="662" t="s">
        <v>
125</v>
      </c>
      <c r="BT16" s="662"/>
      <c r="BU16" s="662"/>
      <c r="BV16" s="662"/>
      <c r="BW16" s="662"/>
      <c r="BX16" s="662"/>
      <c r="BY16" s="662"/>
      <c r="BZ16" s="662"/>
      <c r="CA16" s="662"/>
      <c r="CB16" s="709"/>
      <c r="CD16" s="632" t="s">
        <v>
259</v>
      </c>
      <c r="CE16" s="633"/>
      <c r="CF16" s="633"/>
      <c r="CG16" s="633"/>
      <c r="CH16" s="633"/>
      <c r="CI16" s="633"/>
      <c r="CJ16" s="633"/>
      <c r="CK16" s="633"/>
      <c r="CL16" s="633"/>
      <c r="CM16" s="633"/>
      <c r="CN16" s="633"/>
      <c r="CO16" s="633"/>
      <c r="CP16" s="633"/>
      <c r="CQ16" s="634"/>
      <c r="CR16" s="635">
        <v>
30406</v>
      </c>
      <c r="CS16" s="636"/>
      <c r="CT16" s="636"/>
      <c r="CU16" s="636"/>
      <c r="CV16" s="636"/>
      <c r="CW16" s="636"/>
      <c r="CX16" s="636"/>
      <c r="CY16" s="637"/>
      <c r="CZ16" s="661">
        <v>
0.1</v>
      </c>
      <c r="DA16" s="661"/>
      <c r="DB16" s="661"/>
      <c r="DC16" s="661"/>
      <c r="DD16" s="641" t="s">
        <v>
125</v>
      </c>
      <c r="DE16" s="636"/>
      <c r="DF16" s="636"/>
      <c r="DG16" s="636"/>
      <c r="DH16" s="636"/>
      <c r="DI16" s="636"/>
      <c r="DJ16" s="636"/>
      <c r="DK16" s="636"/>
      <c r="DL16" s="636"/>
      <c r="DM16" s="636"/>
      <c r="DN16" s="636"/>
      <c r="DO16" s="636"/>
      <c r="DP16" s="637"/>
      <c r="DQ16" s="641">
        <v>
11606</v>
      </c>
      <c r="DR16" s="636"/>
      <c r="DS16" s="636"/>
      <c r="DT16" s="636"/>
      <c r="DU16" s="636"/>
      <c r="DV16" s="636"/>
      <c r="DW16" s="636"/>
      <c r="DX16" s="636"/>
      <c r="DY16" s="636"/>
      <c r="DZ16" s="636"/>
      <c r="EA16" s="636"/>
      <c r="EB16" s="636"/>
      <c r="EC16" s="671"/>
    </row>
    <row r="17" spans="2:133" ht="11.25" customHeight="1" x14ac:dyDescent="0.2">
      <c r="B17" s="632" t="s">
        <v>
260</v>
      </c>
      <c r="C17" s="633"/>
      <c r="D17" s="633"/>
      <c r="E17" s="633"/>
      <c r="F17" s="633"/>
      <c r="G17" s="633"/>
      <c r="H17" s="633"/>
      <c r="I17" s="633"/>
      <c r="J17" s="633"/>
      <c r="K17" s="633"/>
      <c r="L17" s="633"/>
      <c r="M17" s="633"/>
      <c r="N17" s="633"/>
      <c r="O17" s="633"/>
      <c r="P17" s="633"/>
      <c r="Q17" s="634"/>
      <c r="R17" s="635">
        <v>
245051</v>
      </c>
      <c r="S17" s="636"/>
      <c r="T17" s="636"/>
      <c r="U17" s="636"/>
      <c r="V17" s="636"/>
      <c r="W17" s="636"/>
      <c r="X17" s="636"/>
      <c r="Y17" s="637"/>
      <c r="Z17" s="661">
        <v>
0.4</v>
      </c>
      <c r="AA17" s="661"/>
      <c r="AB17" s="661"/>
      <c r="AC17" s="661"/>
      <c r="AD17" s="662">
        <v>
245051</v>
      </c>
      <c r="AE17" s="662"/>
      <c r="AF17" s="662"/>
      <c r="AG17" s="662"/>
      <c r="AH17" s="662"/>
      <c r="AI17" s="662"/>
      <c r="AJ17" s="662"/>
      <c r="AK17" s="662"/>
      <c r="AL17" s="638">
        <v>
0.8</v>
      </c>
      <c r="AM17" s="639"/>
      <c r="AN17" s="639"/>
      <c r="AO17" s="663"/>
      <c r="AP17" s="632" t="s">
        <v>
261</v>
      </c>
      <c r="AQ17" s="633"/>
      <c r="AR17" s="633"/>
      <c r="AS17" s="633"/>
      <c r="AT17" s="633"/>
      <c r="AU17" s="633"/>
      <c r="AV17" s="633"/>
      <c r="AW17" s="633"/>
      <c r="AX17" s="633"/>
      <c r="AY17" s="633"/>
      <c r="AZ17" s="633"/>
      <c r="BA17" s="633"/>
      <c r="BB17" s="633"/>
      <c r="BC17" s="633"/>
      <c r="BD17" s="633"/>
      <c r="BE17" s="633"/>
      <c r="BF17" s="634"/>
      <c r="BG17" s="635" t="s">
        <v>
125</v>
      </c>
      <c r="BH17" s="636"/>
      <c r="BI17" s="636"/>
      <c r="BJ17" s="636"/>
      <c r="BK17" s="636"/>
      <c r="BL17" s="636"/>
      <c r="BM17" s="636"/>
      <c r="BN17" s="637"/>
      <c r="BO17" s="661" t="s">
        <v>
125</v>
      </c>
      <c r="BP17" s="661"/>
      <c r="BQ17" s="661"/>
      <c r="BR17" s="661"/>
      <c r="BS17" s="662" t="s">
        <v>
125</v>
      </c>
      <c r="BT17" s="662"/>
      <c r="BU17" s="662"/>
      <c r="BV17" s="662"/>
      <c r="BW17" s="662"/>
      <c r="BX17" s="662"/>
      <c r="BY17" s="662"/>
      <c r="BZ17" s="662"/>
      <c r="CA17" s="662"/>
      <c r="CB17" s="709"/>
      <c r="CD17" s="632" t="s">
        <v>
262</v>
      </c>
      <c r="CE17" s="633"/>
      <c r="CF17" s="633"/>
      <c r="CG17" s="633"/>
      <c r="CH17" s="633"/>
      <c r="CI17" s="633"/>
      <c r="CJ17" s="633"/>
      <c r="CK17" s="633"/>
      <c r="CL17" s="633"/>
      <c r="CM17" s="633"/>
      <c r="CN17" s="633"/>
      <c r="CO17" s="633"/>
      <c r="CP17" s="633"/>
      <c r="CQ17" s="634"/>
      <c r="CR17" s="635">
        <v>
2855721</v>
      </c>
      <c r="CS17" s="636"/>
      <c r="CT17" s="636"/>
      <c r="CU17" s="636"/>
      <c r="CV17" s="636"/>
      <c r="CW17" s="636"/>
      <c r="CX17" s="636"/>
      <c r="CY17" s="637"/>
      <c r="CZ17" s="661">
        <v>
5.0999999999999996</v>
      </c>
      <c r="DA17" s="661"/>
      <c r="DB17" s="661"/>
      <c r="DC17" s="661"/>
      <c r="DD17" s="641" t="s">
        <v>
125</v>
      </c>
      <c r="DE17" s="636"/>
      <c r="DF17" s="636"/>
      <c r="DG17" s="636"/>
      <c r="DH17" s="636"/>
      <c r="DI17" s="636"/>
      <c r="DJ17" s="636"/>
      <c r="DK17" s="636"/>
      <c r="DL17" s="636"/>
      <c r="DM17" s="636"/>
      <c r="DN17" s="636"/>
      <c r="DO17" s="636"/>
      <c r="DP17" s="637"/>
      <c r="DQ17" s="641">
        <v>
2825721</v>
      </c>
      <c r="DR17" s="636"/>
      <c r="DS17" s="636"/>
      <c r="DT17" s="636"/>
      <c r="DU17" s="636"/>
      <c r="DV17" s="636"/>
      <c r="DW17" s="636"/>
      <c r="DX17" s="636"/>
      <c r="DY17" s="636"/>
      <c r="DZ17" s="636"/>
      <c r="EA17" s="636"/>
      <c r="EB17" s="636"/>
      <c r="EC17" s="671"/>
    </row>
    <row r="18" spans="2:133" ht="11.25" customHeight="1" x14ac:dyDescent="0.2">
      <c r="B18" s="632" t="s">
        <v>
263</v>
      </c>
      <c r="C18" s="633"/>
      <c r="D18" s="633"/>
      <c r="E18" s="633"/>
      <c r="F18" s="633"/>
      <c r="G18" s="633"/>
      <c r="H18" s="633"/>
      <c r="I18" s="633"/>
      <c r="J18" s="633"/>
      <c r="K18" s="633"/>
      <c r="L18" s="633"/>
      <c r="M18" s="633"/>
      <c r="N18" s="633"/>
      <c r="O18" s="633"/>
      <c r="P18" s="633"/>
      <c r="Q18" s="634"/>
      <c r="R18" s="635">
        <v>
305221</v>
      </c>
      <c r="S18" s="636"/>
      <c r="T18" s="636"/>
      <c r="U18" s="636"/>
      <c r="V18" s="636"/>
      <c r="W18" s="636"/>
      <c r="X18" s="636"/>
      <c r="Y18" s="637"/>
      <c r="Z18" s="661">
        <v>
0.5</v>
      </c>
      <c r="AA18" s="661"/>
      <c r="AB18" s="661"/>
      <c r="AC18" s="661"/>
      <c r="AD18" s="662">
        <v>
293032</v>
      </c>
      <c r="AE18" s="662"/>
      <c r="AF18" s="662"/>
      <c r="AG18" s="662"/>
      <c r="AH18" s="662"/>
      <c r="AI18" s="662"/>
      <c r="AJ18" s="662"/>
      <c r="AK18" s="662"/>
      <c r="AL18" s="638">
        <v>
0.89999997615814209</v>
      </c>
      <c r="AM18" s="639"/>
      <c r="AN18" s="639"/>
      <c r="AO18" s="663"/>
      <c r="AP18" s="632" t="s">
        <v>
264</v>
      </c>
      <c r="AQ18" s="633"/>
      <c r="AR18" s="633"/>
      <c r="AS18" s="633"/>
      <c r="AT18" s="633"/>
      <c r="AU18" s="633"/>
      <c r="AV18" s="633"/>
      <c r="AW18" s="633"/>
      <c r="AX18" s="633"/>
      <c r="AY18" s="633"/>
      <c r="AZ18" s="633"/>
      <c r="BA18" s="633"/>
      <c r="BB18" s="633"/>
      <c r="BC18" s="633"/>
      <c r="BD18" s="633"/>
      <c r="BE18" s="633"/>
      <c r="BF18" s="634"/>
      <c r="BG18" s="635" t="s">
        <v>
125</v>
      </c>
      <c r="BH18" s="636"/>
      <c r="BI18" s="636"/>
      <c r="BJ18" s="636"/>
      <c r="BK18" s="636"/>
      <c r="BL18" s="636"/>
      <c r="BM18" s="636"/>
      <c r="BN18" s="637"/>
      <c r="BO18" s="661" t="s">
        <v>
125</v>
      </c>
      <c r="BP18" s="661"/>
      <c r="BQ18" s="661"/>
      <c r="BR18" s="661"/>
      <c r="BS18" s="662" t="s">
        <v>
125</v>
      </c>
      <c r="BT18" s="662"/>
      <c r="BU18" s="662"/>
      <c r="BV18" s="662"/>
      <c r="BW18" s="662"/>
      <c r="BX18" s="662"/>
      <c r="BY18" s="662"/>
      <c r="BZ18" s="662"/>
      <c r="CA18" s="662"/>
      <c r="CB18" s="709"/>
      <c r="CD18" s="632" t="s">
        <v>
265</v>
      </c>
      <c r="CE18" s="633"/>
      <c r="CF18" s="633"/>
      <c r="CG18" s="633"/>
      <c r="CH18" s="633"/>
      <c r="CI18" s="633"/>
      <c r="CJ18" s="633"/>
      <c r="CK18" s="633"/>
      <c r="CL18" s="633"/>
      <c r="CM18" s="633"/>
      <c r="CN18" s="633"/>
      <c r="CO18" s="633"/>
      <c r="CP18" s="633"/>
      <c r="CQ18" s="634"/>
      <c r="CR18" s="635" t="s">
        <v>
125</v>
      </c>
      <c r="CS18" s="636"/>
      <c r="CT18" s="636"/>
      <c r="CU18" s="636"/>
      <c r="CV18" s="636"/>
      <c r="CW18" s="636"/>
      <c r="CX18" s="636"/>
      <c r="CY18" s="637"/>
      <c r="CZ18" s="661" t="s">
        <v>
125</v>
      </c>
      <c r="DA18" s="661"/>
      <c r="DB18" s="661"/>
      <c r="DC18" s="661"/>
      <c r="DD18" s="641" t="s">
        <v>
125</v>
      </c>
      <c r="DE18" s="636"/>
      <c r="DF18" s="636"/>
      <c r="DG18" s="636"/>
      <c r="DH18" s="636"/>
      <c r="DI18" s="636"/>
      <c r="DJ18" s="636"/>
      <c r="DK18" s="636"/>
      <c r="DL18" s="636"/>
      <c r="DM18" s="636"/>
      <c r="DN18" s="636"/>
      <c r="DO18" s="636"/>
      <c r="DP18" s="637"/>
      <c r="DQ18" s="641" t="s">
        <v>
125</v>
      </c>
      <c r="DR18" s="636"/>
      <c r="DS18" s="636"/>
      <c r="DT18" s="636"/>
      <c r="DU18" s="636"/>
      <c r="DV18" s="636"/>
      <c r="DW18" s="636"/>
      <c r="DX18" s="636"/>
      <c r="DY18" s="636"/>
      <c r="DZ18" s="636"/>
      <c r="EA18" s="636"/>
      <c r="EB18" s="636"/>
      <c r="EC18" s="671"/>
    </row>
    <row r="19" spans="2:133" ht="11.25" customHeight="1" x14ac:dyDescent="0.2">
      <c r="B19" s="632" t="s">
        <v>
266</v>
      </c>
      <c r="C19" s="633"/>
      <c r="D19" s="633"/>
      <c r="E19" s="633"/>
      <c r="F19" s="633"/>
      <c r="G19" s="633"/>
      <c r="H19" s="633"/>
      <c r="I19" s="633"/>
      <c r="J19" s="633"/>
      <c r="K19" s="633"/>
      <c r="L19" s="633"/>
      <c r="M19" s="633"/>
      <c r="N19" s="633"/>
      <c r="O19" s="633"/>
      <c r="P19" s="633"/>
      <c r="Q19" s="634"/>
      <c r="R19" s="635">
        <v>
147438</v>
      </c>
      <c r="S19" s="636"/>
      <c r="T19" s="636"/>
      <c r="U19" s="636"/>
      <c r="V19" s="636"/>
      <c r="W19" s="636"/>
      <c r="X19" s="636"/>
      <c r="Y19" s="637"/>
      <c r="Z19" s="661">
        <v>
0.2</v>
      </c>
      <c r="AA19" s="661"/>
      <c r="AB19" s="661"/>
      <c r="AC19" s="661"/>
      <c r="AD19" s="662">
        <v>
147438</v>
      </c>
      <c r="AE19" s="662"/>
      <c r="AF19" s="662"/>
      <c r="AG19" s="662"/>
      <c r="AH19" s="662"/>
      <c r="AI19" s="662"/>
      <c r="AJ19" s="662"/>
      <c r="AK19" s="662"/>
      <c r="AL19" s="638">
        <v>
0.5</v>
      </c>
      <c r="AM19" s="639"/>
      <c r="AN19" s="639"/>
      <c r="AO19" s="663"/>
      <c r="AP19" s="632" t="s">
        <v>
267</v>
      </c>
      <c r="AQ19" s="633"/>
      <c r="AR19" s="633"/>
      <c r="AS19" s="633"/>
      <c r="AT19" s="633"/>
      <c r="AU19" s="633"/>
      <c r="AV19" s="633"/>
      <c r="AW19" s="633"/>
      <c r="AX19" s="633"/>
      <c r="AY19" s="633"/>
      <c r="AZ19" s="633"/>
      <c r="BA19" s="633"/>
      <c r="BB19" s="633"/>
      <c r="BC19" s="633"/>
      <c r="BD19" s="633"/>
      <c r="BE19" s="633"/>
      <c r="BF19" s="634"/>
      <c r="BG19" s="635">
        <v>
1596557</v>
      </c>
      <c r="BH19" s="636"/>
      <c r="BI19" s="636"/>
      <c r="BJ19" s="636"/>
      <c r="BK19" s="636"/>
      <c r="BL19" s="636"/>
      <c r="BM19" s="636"/>
      <c r="BN19" s="637"/>
      <c r="BO19" s="661">
        <v>
6.7</v>
      </c>
      <c r="BP19" s="661"/>
      <c r="BQ19" s="661"/>
      <c r="BR19" s="661"/>
      <c r="BS19" s="662" t="s">
        <v>
125</v>
      </c>
      <c r="BT19" s="662"/>
      <c r="BU19" s="662"/>
      <c r="BV19" s="662"/>
      <c r="BW19" s="662"/>
      <c r="BX19" s="662"/>
      <c r="BY19" s="662"/>
      <c r="BZ19" s="662"/>
      <c r="CA19" s="662"/>
      <c r="CB19" s="709"/>
      <c r="CD19" s="632" t="s">
        <v>
268</v>
      </c>
      <c r="CE19" s="633"/>
      <c r="CF19" s="633"/>
      <c r="CG19" s="633"/>
      <c r="CH19" s="633"/>
      <c r="CI19" s="633"/>
      <c r="CJ19" s="633"/>
      <c r="CK19" s="633"/>
      <c r="CL19" s="633"/>
      <c r="CM19" s="633"/>
      <c r="CN19" s="633"/>
      <c r="CO19" s="633"/>
      <c r="CP19" s="633"/>
      <c r="CQ19" s="634"/>
      <c r="CR19" s="635" t="s">
        <v>
125</v>
      </c>
      <c r="CS19" s="636"/>
      <c r="CT19" s="636"/>
      <c r="CU19" s="636"/>
      <c r="CV19" s="636"/>
      <c r="CW19" s="636"/>
      <c r="CX19" s="636"/>
      <c r="CY19" s="637"/>
      <c r="CZ19" s="661" t="s">
        <v>
125</v>
      </c>
      <c r="DA19" s="661"/>
      <c r="DB19" s="661"/>
      <c r="DC19" s="661"/>
      <c r="DD19" s="641" t="s">
        <v>
125</v>
      </c>
      <c r="DE19" s="636"/>
      <c r="DF19" s="636"/>
      <c r="DG19" s="636"/>
      <c r="DH19" s="636"/>
      <c r="DI19" s="636"/>
      <c r="DJ19" s="636"/>
      <c r="DK19" s="636"/>
      <c r="DL19" s="636"/>
      <c r="DM19" s="636"/>
      <c r="DN19" s="636"/>
      <c r="DO19" s="636"/>
      <c r="DP19" s="637"/>
      <c r="DQ19" s="641" t="s">
        <v>
125</v>
      </c>
      <c r="DR19" s="636"/>
      <c r="DS19" s="636"/>
      <c r="DT19" s="636"/>
      <c r="DU19" s="636"/>
      <c r="DV19" s="636"/>
      <c r="DW19" s="636"/>
      <c r="DX19" s="636"/>
      <c r="DY19" s="636"/>
      <c r="DZ19" s="636"/>
      <c r="EA19" s="636"/>
      <c r="EB19" s="636"/>
      <c r="EC19" s="671"/>
    </row>
    <row r="20" spans="2:133" ht="11.25" customHeight="1" x14ac:dyDescent="0.2">
      <c r="B20" s="632" t="s">
        <v>
269</v>
      </c>
      <c r="C20" s="633"/>
      <c r="D20" s="633"/>
      <c r="E20" s="633"/>
      <c r="F20" s="633"/>
      <c r="G20" s="633"/>
      <c r="H20" s="633"/>
      <c r="I20" s="633"/>
      <c r="J20" s="633"/>
      <c r="K20" s="633"/>
      <c r="L20" s="633"/>
      <c r="M20" s="633"/>
      <c r="N20" s="633"/>
      <c r="O20" s="633"/>
      <c r="P20" s="633"/>
      <c r="Q20" s="634"/>
      <c r="R20" s="635">
        <v>
18380</v>
      </c>
      <c r="S20" s="636"/>
      <c r="T20" s="636"/>
      <c r="U20" s="636"/>
      <c r="V20" s="636"/>
      <c r="W20" s="636"/>
      <c r="X20" s="636"/>
      <c r="Y20" s="637"/>
      <c r="Z20" s="661">
        <v>
0</v>
      </c>
      <c r="AA20" s="661"/>
      <c r="AB20" s="661"/>
      <c r="AC20" s="661"/>
      <c r="AD20" s="662">
        <v>
18380</v>
      </c>
      <c r="AE20" s="662"/>
      <c r="AF20" s="662"/>
      <c r="AG20" s="662"/>
      <c r="AH20" s="662"/>
      <c r="AI20" s="662"/>
      <c r="AJ20" s="662"/>
      <c r="AK20" s="662"/>
      <c r="AL20" s="638">
        <v>
0.1</v>
      </c>
      <c r="AM20" s="639"/>
      <c r="AN20" s="639"/>
      <c r="AO20" s="663"/>
      <c r="AP20" s="632" t="s">
        <v>
270</v>
      </c>
      <c r="AQ20" s="633"/>
      <c r="AR20" s="633"/>
      <c r="AS20" s="633"/>
      <c r="AT20" s="633"/>
      <c r="AU20" s="633"/>
      <c r="AV20" s="633"/>
      <c r="AW20" s="633"/>
      <c r="AX20" s="633"/>
      <c r="AY20" s="633"/>
      <c r="AZ20" s="633"/>
      <c r="BA20" s="633"/>
      <c r="BB20" s="633"/>
      <c r="BC20" s="633"/>
      <c r="BD20" s="633"/>
      <c r="BE20" s="633"/>
      <c r="BF20" s="634"/>
      <c r="BG20" s="635">
        <v>
1596557</v>
      </c>
      <c r="BH20" s="636"/>
      <c r="BI20" s="636"/>
      <c r="BJ20" s="636"/>
      <c r="BK20" s="636"/>
      <c r="BL20" s="636"/>
      <c r="BM20" s="636"/>
      <c r="BN20" s="637"/>
      <c r="BO20" s="661">
        <v>
6.7</v>
      </c>
      <c r="BP20" s="661"/>
      <c r="BQ20" s="661"/>
      <c r="BR20" s="661"/>
      <c r="BS20" s="662" t="s">
        <v>
125</v>
      </c>
      <c r="BT20" s="662"/>
      <c r="BU20" s="662"/>
      <c r="BV20" s="662"/>
      <c r="BW20" s="662"/>
      <c r="BX20" s="662"/>
      <c r="BY20" s="662"/>
      <c r="BZ20" s="662"/>
      <c r="CA20" s="662"/>
      <c r="CB20" s="709"/>
      <c r="CD20" s="632" t="s">
        <v>
271</v>
      </c>
      <c r="CE20" s="633"/>
      <c r="CF20" s="633"/>
      <c r="CG20" s="633"/>
      <c r="CH20" s="633"/>
      <c r="CI20" s="633"/>
      <c r="CJ20" s="633"/>
      <c r="CK20" s="633"/>
      <c r="CL20" s="633"/>
      <c r="CM20" s="633"/>
      <c r="CN20" s="633"/>
      <c r="CO20" s="633"/>
      <c r="CP20" s="633"/>
      <c r="CQ20" s="634"/>
      <c r="CR20" s="635">
        <v>
55702326</v>
      </c>
      <c r="CS20" s="636"/>
      <c r="CT20" s="636"/>
      <c r="CU20" s="636"/>
      <c r="CV20" s="636"/>
      <c r="CW20" s="636"/>
      <c r="CX20" s="636"/>
      <c r="CY20" s="637"/>
      <c r="CZ20" s="661">
        <v>
100</v>
      </c>
      <c r="DA20" s="661"/>
      <c r="DB20" s="661"/>
      <c r="DC20" s="661"/>
      <c r="DD20" s="641">
        <v>
2575662</v>
      </c>
      <c r="DE20" s="636"/>
      <c r="DF20" s="636"/>
      <c r="DG20" s="636"/>
      <c r="DH20" s="636"/>
      <c r="DI20" s="636"/>
      <c r="DJ20" s="636"/>
      <c r="DK20" s="636"/>
      <c r="DL20" s="636"/>
      <c r="DM20" s="636"/>
      <c r="DN20" s="636"/>
      <c r="DO20" s="636"/>
      <c r="DP20" s="637"/>
      <c r="DQ20" s="641">
        <v>
35992955</v>
      </c>
      <c r="DR20" s="636"/>
      <c r="DS20" s="636"/>
      <c r="DT20" s="636"/>
      <c r="DU20" s="636"/>
      <c r="DV20" s="636"/>
      <c r="DW20" s="636"/>
      <c r="DX20" s="636"/>
      <c r="DY20" s="636"/>
      <c r="DZ20" s="636"/>
      <c r="EA20" s="636"/>
      <c r="EB20" s="636"/>
      <c r="EC20" s="671"/>
    </row>
    <row r="21" spans="2:133" ht="11.25" customHeight="1" x14ac:dyDescent="0.2">
      <c r="B21" s="632" t="s">
        <v>
272</v>
      </c>
      <c r="C21" s="633"/>
      <c r="D21" s="633"/>
      <c r="E21" s="633"/>
      <c r="F21" s="633"/>
      <c r="G21" s="633"/>
      <c r="H21" s="633"/>
      <c r="I21" s="633"/>
      <c r="J21" s="633"/>
      <c r="K21" s="633"/>
      <c r="L21" s="633"/>
      <c r="M21" s="633"/>
      <c r="N21" s="633"/>
      <c r="O21" s="633"/>
      <c r="P21" s="633"/>
      <c r="Q21" s="634"/>
      <c r="R21" s="635">
        <v>
4403</v>
      </c>
      <c r="S21" s="636"/>
      <c r="T21" s="636"/>
      <c r="U21" s="636"/>
      <c r="V21" s="636"/>
      <c r="W21" s="636"/>
      <c r="X21" s="636"/>
      <c r="Y21" s="637"/>
      <c r="Z21" s="661">
        <v>
0</v>
      </c>
      <c r="AA21" s="661"/>
      <c r="AB21" s="661"/>
      <c r="AC21" s="661"/>
      <c r="AD21" s="662">
        <v>
4403</v>
      </c>
      <c r="AE21" s="662"/>
      <c r="AF21" s="662"/>
      <c r="AG21" s="662"/>
      <c r="AH21" s="662"/>
      <c r="AI21" s="662"/>
      <c r="AJ21" s="662"/>
      <c r="AK21" s="662"/>
      <c r="AL21" s="638">
        <v>
0</v>
      </c>
      <c r="AM21" s="639"/>
      <c r="AN21" s="639"/>
      <c r="AO21" s="663"/>
      <c r="AP21" s="632" t="s">
        <v>
273</v>
      </c>
      <c r="AQ21" s="707"/>
      <c r="AR21" s="707"/>
      <c r="AS21" s="707"/>
      <c r="AT21" s="707"/>
      <c r="AU21" s="707"/>
      <c r="AV21" s="707"/>
      <c r="AW21" s="707"/>
      <c r="AX21" s="707"/>
      <c r="AY21" s="707"/>
      <c r="AZ21" s="707"/>
      <c r="BA21" s="707"/>
      <c r="BB21" s="707"/>
      <c r="BC21" s="707"/>
      <c r="BD21" s="707"/>
      <c r="BE21" s="707"/>
      <c r="BF21" s="708"/>
      <c r="BG21" s="635" t="s">
        <v>
125</v>
      </c>
      <c r="BH21" s="636"/>
      <c r="BI21" s="636"/>
      <c r="BJ21" s="636"/>
      <c r="BK21" s="636"/>
      <c r="BL21" s="636"/>
      <c r="BM21" s="636"/>
      <c r="BN21" s="637"/>
      <c r="BO21" s="661" t="s">
        <v>
125</v>
      </c>
      <c r="BP21" s="661"/>
      <c r="BQ21" s="661"/>
      <c r="BR21" s="661"/>
      <c r="BS21" s="662" t="s">
        <v>
125</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
274</v>
      </c>
      <c r="C22" s="693"/>
      <c r="D22" s="693"/>
      <c r="E22" s="693"/>
      <c r="F22" s="693"/>
      <c r="G22" s="693"/>
      <c r="H22" s="693"/>
      <c r="I22" s="693"/>
      <c r="J22" s="693"/>
      <c r="K22" s="693"/>
      <c r="L22" s="693"/>
      <c r="M22" s="693"/>
      <c r="N22" s="693"/>
      <c r="O22" s="693"/>
      <c r="P22" s="693"/>
      <c r="Q22" s="694"/>
      <c r="R22" s="635">
        <v>
135000</v>
      </c>
      <c r="S22" s="636"/>
      <c r="T22" s="636"/>
      <c r="U22" s="636"/>
      <c r="V22" s="636"/>
      <c r="W22" s="636"/>
      <c r="X22" s="636"/>
      <c r="Y22" s="637"/>
      <c r="Z22" s="661">
        <v>
0.2</v>
      </c>
      <c r="AA22" s="661"/>
      <c r="AB22" s="661"/>
      <c r="AC22" s="661"/>
      <c r="AD22" s="662">
        <v>
122811</v>
      </c>
      <c r="AE22" s="662"/>
      <c r="AF22" s="662"/>
      <c r="AG22" s="662"/>
      <c r="AH22" s="662"/>
      <c r="AI22" s="662"/>
      <c r="AJ22" s="662"/>
      <c r="AK22" s="662"/>
      <c r="AL22" s="638">
        <v>
0.40000000596046448</v>
      </c>
      <c r="AM22" s="639"/>
      <c r="AN22" s="639"/>
      <c r="AO22" s="663"/>
      <c r="AP22" s="632" t="s">
        <v>
275</v>
      </c>
      <c r="AQ22" s="707"/>
      <c r="AR22" s="707"/>
      <c r="AS22" s="707"/>
      <c r="AT22" s="707"/>
      <c r="AU22" s="707"/>
      <c r="AV22" s="707"/>
      <c r="AW22" s="707"/>
      <c r="AX22" s="707"/>
      <c r="AY22" s="707"/>
      <c r="AZ22" s="707"/>
      <c r="BA22" s="707"/>
      <c r="BB22" s="707"/>
      <c r="BC22" s="707"/>
      <c r="BD22" s="707"/>
      <c r="BE22" s="707"/>
      <c r="BF22" s="708"/>
      <c r="BG22" s="635" t="s">
        <v>
125</v>
      </c>
      <c r="BH22" s="636"/>
      <c r="BI22" s="636"/>
      <c r="BJ22" s="636"/>
      <c r="BK22" s="636"/>
      <c r="BL22" s="636"/>
      <c r="BM22" s="636"/>
      <c r="BN22" s="637"/>
      <c r="BO22" s="661" t="s">
        <v>
125</v>
      </c>
      <c r="BP22" s="661"/>
      <c r="BQ22" s="661"/>
      <c r="BR22" s="661"/>
      <c r="BS22" s="662" t="s">
        <v>
125</v>
      </c>
      <c r="BT22" s="662"/>
      <c r="BU22" s="662"/>
      <c r="BV22" s="662"/>
      <c r="BW22" s="662"/>
      <c r="BX22" s="662"/>
      <c r="BY22" s="662"/>
      <c r="BZ22" s="662"/>
      <c r="CA22" s="662"/>
      <c r="CB22" s="709"/>
      <c r="CD22" s="688" t="s">
        <v>
276</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
277</v>
      </c>
      <c r="C23" s="633"/>
      <c r="D23" s="633"/>
      <c r="E23" s="633"/>
      <c r="F23" s="633"/>
      <c r="G23" s="633"/>
      <c r="H23" s="633"/>
      <c r="I23" s="633"/>
      <c r="J23" s="633"/>
      <c r="K23" s="633"/>
      <c r="L23" s="633"/>
      <c r="M23" s="633"/>
      <c r="N23" s="633"/>
      <c r="O23" s="633"/>
      <c r="P23" s="633"/>
      <c r="Q23" s="634"/>
      <c r="R23" s="635">
        <v>
3422791</v>
      </c>
      <c r="S23" s="636"/>
      <c r="T23" s="636"/>
      <c r="U23" s="636"/>
      <c r="V23" s="636"/>
      <c r="W23" s="636"/>
      <c r="X23" s="636"/>
      <c r="Y23" s="637"/>
      <c r="Z23" s="661">
        <v>
5.8</v>
      </c>
      <c r="AA23" s="661"/>
      <c r="AB23" s="661"/>
      <c r="AC23" s="661"/>
      <c r="AD23" s="662">
        <v>
3147302</v>
      </c>
      <c r="AE23" s="662"/>
      <c r="AF23" s="662"/>
      <c r="AG23" s="662"/>
      <c r="AH23" s="662"/>
      <c r="AI23" s="662"/>
      <c r="AJ23" s="662"/>
      <c r="AK23" s="662"/>
      <c r="AL23" s="638">
        <v>
10.1</v>
      </c>
      <c r="AM23" s="639"/>
      <c r="AN23" s="639"/>
      <c r="AO23" s="663"/>
      <c r="AP23" s="632" t="s">
        <v>
278</v>
      </c>
      <c r="AQ23" s="707"/>
      <c r="AR23" s="707"/>
      <c r="AS23" s="707"/>
      <c r="AT23" s="707"/>
      <c r="AU23" s="707"/>
      <c r="AV23" s="707"/>
      <c r="AW23" s="707"/>
      <c r="AX23" s="707"/>
      <c r="AY23" s="707"/>
      <c r="AZ23" s="707"/>
      <c r="BA23" s="707"/>
      <c r="BB23" s="707"/>
      <c r="BC23" s="707"/>
      <c r="BD23" s="707"/>
      <c r="BE23" s="707"/>
      <c r="BF23" s="708"/>
      <c r="BG23" s="635">
        <v>
1596557</v>
      </c>
      <c r="BH23" s="636"/>
      <c r="BI23" s="636"/>
      <c r="BJ23" s="636"/>
      <c r="BK23" s="636"/>
      <c r="BL23" s="636"/>
      <c r="BM23" s="636"/>
      <c r="BN23" s="637"/>
      <c r="BO23" s="661">
        <v>
6.7</v>
      </c>
      <c r="BP23" s="661"/>
      <c r="BQ23" s="661"/>
      <c r="BR23" s="661"/>
      <c r="BS23" s="662" t="s">
        <v>
125</v>
      </c>
      <c r="BT23" s="662"/>
      <c r="BU23" s="662"/>
      <c r="BV23" s="662"/>
      <c r="BW23" s="662"/>
      <c r="BX23" s="662"/>
      <c r="BY23" s="662"/>
      <c r="BZ23" s="662"/>
      <c r="CA23" s="662"/>
      <c r="CB23" s="709"/>
      <c r="CD23" s="688" t="s">
        <v>
218</v>
      </c>
      <c r="CE23" s="689"/>
      <c r="CF23" s="689"/>
      <c r="CG23" s="689"/>
      <c r="CH23" s="689"/>
      <c r="CI23" s="689"/>
      <c r="CJ23" s="689"/>
      <c r="CK23" s="689"/>
      <c r="CL23" s="689"/>
      <c r="CM23" s="689"/>
      <c r="CN23" s="689"/>
      <c r="CO23" s="689"/>
      <c r="CP23" s="689"/>
      <c r="CQ23" s="690"/>
      <c r="CR23" s="688" t="s">
        <v>
279</v>
      </c>
      <c r="CS23" s="689"/>
      <c r="CT23" s="689"/>
      <c r="CU23" s="689"/>
      <c r="CV23" s="689"/>
      <c r="CW23" s="689"/>
      <c r="CX23" s="689"/>
      <c r="CY23" s="690"/>
      <c r="CZ23" s="688" t="s">
        <v>
280</v>
      </c>
      <c r="DA23" s="689"/>
      <c r="DB23" s="689"/>
      <c r="DC23" s="690"/>
      <c r="DD23" s="688" t="s">
        <v>
281</v>
      </c>
      <c r="DE23" s="689"/>
      <c r="DF23" s="689"/>
      <c r="DG23" s="689"/>
      <c r="DH23" s="689"/>
      <c r="DI23" s="689"/>
      <c r="DJ23" s="689"/>
      <c r="DK23" s="690"/>
      <c r="DL23" s="720" t="s">
        <v>
282</v>
      </c>
      <c r="DM23" s="721"/>
      <c r="DN23" s="721"/>
      <c r="DO23" s="721"/>
      <c r="DP23" s="721"/>
      <c r="DQ23" s="721"/>
      <c r="DR23" s="721"/>
      <c r="DS23" s="721"/>
      <c r="DT23" s="721"/>
      <c r="DU23" s="721"/>
      <c r="DV23" s="722"/>
      <c r="DW23" s="688" t="s">
        <v>
283</v>
      </c>
      <c r="DX23" s="689"/>
      <c r="DY23" s="689"/>
      <c r="DZ23" s="689"/>
      <c r="EA23" s="689"/>
      <c r="EB23" s="689"/>
      <c r="EC23" s="690"/>
    </row>
    <row r="24" spans="2:133" ht="11.25" customHeight="1" x14ac:dyDescent="0.2">
      <c r="B24" s="632" t="s">
        <v>
284</v>
      </c>
      <c r="C24" s="633"/>
      <c r="D24" s="633"/>
      <c r="E24" s="633"/>
      <c r="F24" s="633"/>
      <c r="G24" s="633"/>
      <c r="H24" s="633"/>
      <c r="I24" s="633"/>
      <c r="J24" s="633"/>
      <c r="K24" s="633"/>
      <c r="L24" s="633"/>
      <c r="M24" s="633"/>
      <c r="N24" s="633"/>
      <c r="O24" s="633"/>
      <c r="P24" s="633"/>
      <c r="Q24" s="634"/>
      <c r="R24" s="635">
        <v>
3147302</v>
      </c>
      <c r="S24" s="636"/>
      <c r="T24" s="636"/>
      <c r="U24" s="636"/>
      <c r="V24" s="636"/>
      <c r="W24" s="636"/>
      <c r="X24" s="636"/>
      <c r="Y24" s="637"/>
      <c r="Z24" s="661">
        <v>
5.3</v>
      </c>
      <c r="AA24" s="661"/>
      <c r="AB24" s="661"/>
      <c r="AC24" s="661"/>
      <c r="AD24" s="662">
        <v>
3147302</v>
      </c>
      <c r="AE24" s="662"/>
      <c r="AF24" s="662"/>
      <c r="AG24" s="662"/>
      <c r="AH24" s="662"/>
      <c r="AI24" s="662"/>
      <c r="AJ24" s="662"/>
      <c r="AK24" s="662"/>
      <c r="AL24" s="638">
        <v>
10.1</v>
      </c>
      <c r="AM24" s="639"/>
      <c r="AN24" s="639"/>
      <c r="AO24" s="663"/>
      <c r="AP24" s="632" t="s">
        <v>
285</v>
      </c>
      <c r="AQ24" s="707"/>
      <c r="AR24" s="707"/>
      <c r="AS24" s="707"/>
      <c r="AT24" s="707"/>
      <c r="AU24" s="707"/>
      <c r="AV24" s="707"/>
      <c r="AW24" s="707"/>
      <c r="AX24" s="707"/>
      <c r="AY24" s="707"/>
      <c r="AZ24" s="707"/>
      <c r="BA24" s="707"/>
      <c r="BB24" s="707"/>
      <c r="BC24" s="707"/>
      <c r="BD24" s="707"/>
      <c r="BE24" s="707"/>
      <c r="BF24" s="708"/>
      <c r="BG24" s="635" t="s">
        <v>
125</v>
      </c>
      <c r="BH24" s="636"/>
      <c r="BI24" s="636"/>
      <c r="BJ24" s="636"/>
      <c r="BK24" s="636"/>
      <c r="BL24" s="636"/>
      <c r="BM24" s="636"/>
      <c r="BN24" s="637"/>
      <c r="BO24" s="661" t="s">
        <v>
125</v>
      </c>
      <c r="BP24" s="661"/>
      <c r="BQ24" s="661"/>
      <c r="BR24" s="661"/>
      <c r="BS24" s="662" t="s">
        <v>
125</v>
      </c>
      <c r="BT24" s="662"/>
      <c r="BU24" s="662"/>
      <c r="BV24" s="662"/>
      <c r="BW24" s="662"/>
      <c r="BX24" s="662"/>
      <c r="BY24" s="662"/>
      <c r="BZ24" s="662"/>
      <c r="CA24" s="662"/>
      <c r="CB24" s="709"/>
      <c r="CD24" s="685" t="s">
        <v>
286</v>
      </c>
      <c r="CE24" s="686"/>
      <c r="CF24" s="686"/>
      <c r="CG24" s="686"/>
      <c r="CH24" s="686"/>
      <c r="CI24" s="686"/>
      <c r="CJ24" s="686"/>
      <c r="CK24" s="686"/>
      <c r="CL24" s="686"/>
      <c r="CM24" s="686"/>
      <c r="CN24" s="686"/>
      <c r="CO24" s="686"/>
      <c r="CP24" s="686"/>
      <c r="CQ24" s="687"/>
      <c r="CR24" s="682">
        <v>
28950181</v>
      </c>
      <c r="CS24" s="683"/>
      <c r="CT24" s="683"/>
      <c r="CU24" s="683"/>
      <c r="CV24" s="683"/>
      <c r="CW24" s="683"/>
      <c r="CX24" s="683"/>
      <c r="CY24" s="711"/>
      <c r="CZ24" s="712">
        <v>
52</v>
      </c>
      <c r="DA24" s="697"/>
      <c r="DB24" s="697"/>
      <c r="DC24" s="714"/>
      <c r="DD24" s="710">
        <v>
16598162</v>
      </c>
      <c r="DE24" s="683"/>
      <c r="DF24" s="683"/>
      <c r="DG24" s="683"/>
      <c r="DH24" s="683"/>
      <c r="DI24" s="683"/>
      <c r="DJ24" s="683"/>
      <c r="DK24" s="711"/>
      <c r="DL24" s="710">
        <v>
14770811</v>
      </c>
      <c r="DM24" s="683"/>
      <c r="DN24" s="683"/>
      <c r="DO24" s="683"/>
      <c r="DP24" s="683"/>
      <c r="DQ24" s="683"/>
      <c r="DR24" s="683"/>
      <c r="DS24" s="683"/>
      <c r="DT24" s="683"/>
      <c r="DU24" s="683"/>
      <c r="DV24" s="711"/>
      <c r="DW24" s="712">
        <v>
43.7</v>
      </c>
      <c r="DX24" s="697"/>
      <c r="DY24" s="697"/>
      <c r="DZ24" s="697"/>
      <c r="EA24" s="697"/>
      <c r="EB24" s="697"/>
      <c r="EC24" s="713"/>
    </row>
    <row r="25" spans="2:133" ht="11.25" customHeight="1" x14ac:dyDescent="0.2">
      <c r="B25" s="632" t="s">
        <v>
287</v>
      </c>
      <c r="C25" s="633"/>
      <c r="D25" s="633"/>
      <c r="E25" s="633"/>
      <c r="F25" s="633"/>
      <c r="G25" s="633"/>
      <c r="H25" s="633"/>
      <c r="I25" s="633"/>
      <c r="J25" s="633"/>
      <c r="K25" s="633"/>
      <c r="L25" s="633"/>
      <c r="M25" s="633"/>
      <c r="N25" s="633"/>
      <c r="O25" s="633"/>
      <c r="P25" s="633"/>
      <c r="Q25" s="634"/>
      <c r="R25" s="635">
        <v>
271316</v>
      </c>
      <c r="S25" s="636"/>
      <c r="T25" s="636"/>
      <c r="U25" s="636"/>
      <c r="V25" s="636"/>
      <c r="W25" s="636"/>
      <c r="X25" s="636"/>
      <c r="Y25" s="637"/>
      <c r="Z25" s="661">
        <v>
0.5</v>
      </c>
      <c r="AA25" s="661"/>
      <c r="AB25" s="661"/>
      <c r="AC25" s="661"/>
      <c r="AD25" s="662" t="s">
        <v>
125</v>
      </c>
      <c r="AE25" s="662"/>
      <c r="AF25" s="662"/>
      <c r="AG25" s="662"/>
      <c r="AH25" s="662"/>
      <c r="AI25" s="662"/>
      <c r="AJ25" s="662"/>
      <c r="AK25" s="662"/>
      <c r="AL25" s="638" t="s">
        <v>
125</v>
      </c>
      <c r="AM25" s="639"/>
      <c r="AN25" s="639"/>
      <c r="AO25" s="663"/>
      <c r="AP25" s="632" t="s">
        <v>
288</v>
      </c>
      <c r="AQ25" s="707"/>
      <c r="AR25" s="707"/>
      <c r="AS25" s="707"/>
      <c r="AT25" s="707"/>
      <c r="AU25" s="707"/>
      <c r="AV25" s="707"/>
      <c r="AW25" s="707"/>
      <c r="AX25" s="707"/>
      <c r="AY25" s="707"/>
      <c r="AZ25" s="707"/>
      <c r="BA25" s="707"/>
      <c r="BB25" s="707"/>
      <c r="BC25" s="707"/>
      <c r="BD25" s="707"/>
      <c r="BE25" s="707"/>
      <c r="BF25" s="708"/>
      <c r="BG25" s="635" t="s">
        <v>
125</v>
      </c>
      <c r="BH25" s="636"/>
      <c r="BI25" s="636"/>
      <c r="BJ25" s="636"/>
      <c r="BK25" s="636"/>
      <c r="BL25" s="636"/>
      <c r="BM25" s="636"/>
      <c r="BN25" s="637"/>
      <c r="BO25" s="661" t="s">
        <v>
125</v>
      </c>
      <c r="BP25" s="661"/>
      <c r="BQ25" s="661"/>
      <c r="BR25" s="661"/>
      <c r="BS25" s="662" t="s">
        <v>
125</v>
      </c>
      <c r="BT25" s="662"/>
      <c r="BU25" s="662"/>
      <c r="BV25" s="662"/>
      <c r="BW25" s="662"/>
      <c r="BX25" s="662"/>
      <c r="BY25" s="662"/>
      <c r="BZ25" s="662"/>
      <c r="CA25" s="662"/>
      <c r="CB25" s="709"/>
      <c r="CD25" s="632" t="s">
        <v>
289</v>
      </c>
      <c r="CE25" s="633"/>
      <c r="CF25" s="633"/>
      <c r="CG25" s="633"/>
      <c r="CH25" s="633"/>
      <c r="CI25" s="633"/>
      <c r="CJ25" s="633"/>
      <c r="CK25" s="633"/>
      <c r="CL25" s="633"/>
      <c r="CM25" s="633"/>
      <c r="CN25" s="633"/>
      <c r="CO25" s="633"/>
      <c r="CP25" s="633"/>
      <c r="CQ25" s="634"/>
      <c r="CR25" s="635">
        <v>
9174201</v>
      </c>
      <c r="CS25" s="645"/>
      <c r="CT25" s="645"/>
      <c r="CU25" s="645"/>
      <c r="CV25" s="645"/>
      <c r="CW25" s="645"/>
      <c r="CX25" s="645"/>
      <c r="CY25" s="646"/>
      <c r="CZ25" s="638">
        <v>
16.5</v>
      </c>
      <c r="DA25" s="647"/>
      <c r="DB25" s="647"/>
      <c r="DC25" s="648"/>
      <c r="DD25" s="641">
        <v>
8388245</v>
      </c>
      <c r="DE25" s="645"/>
      <c r="DF25" s="645"/>
      <c r="DG25" s="645"/>
      <c r="DH25" s="645"/>
      <c r="DI25" s="645"/>
      <c r="DJ25" s="645"/>
      <c r="DK25" s="646"/>
      <c r="DL25" s="641">
        <v>
8173401</v>
      </c>
      <c r="DM25" s="645"/>
      <c r="DN25" s="645"/>
      <c r="DO25" s="645"/>
      <c r="DP25" s="645"/>
      <c r="DQ25" s="645"/>
      <c r="DR25" s="645"/>
      <c r="DS25" s="645"/>
      <c r="DT25" s="645"/>
      <c r="DU25" s="645"/>
      <c r="DV25" s="646"/>
      <c r="DW25" s="638">
        <v>
24.2</v>
      </c>
      <c r="DX25" s="647"/>
      <c r="DY25" s="647"/>
      <c r="DZ25" s="647"/>
      <c r="EA25" s="647"/>
      <c r="EB25" s="647"/>
      <c r="EC25" s="666"/>
    </row>
    <row r="26" spans="2:133" ht="11.25" customHeight="1" x14ac:dyDescent="0.2">
      <c r="B26" s="632" t="s">
        <v>
290</v>
      </c>
      <c r="C26" s="633"/>
      <c r="D26" s="633"/>
      <c r="E26" s="633"/>
      <c r="F26" s="633"/>
      <c r="G26" s="633"/>
      <c r="H26" s="633"/>
      <c r="I26" s="633"/>
      <c r="J26" s="633"/>
      <c r="K26" s="633"/>
      <c r="L26" s="633"/>
      <c r="M26" s="633"/>
      <c r="N26" s="633"/>
      <c r="O26" s="633"/>
      <c r="P26" s="633"/>
      <c r="Q26" s="634"/>
      <c r="R26" s="635">
        <v>
4173</v>
      </c>
      <c r="S26" s="636"/>
      <c r="T26" s="636"/>
      <c r="U26" s="636"/>
      <c r="V26" s="636"/>
      <c r="W26" s="636"/>
      <c r="X26" s="636"/>
      <c r="Y26" s="637"/>
      <c r="Z26" s="661">
        <v>
0</v>
      </c>
      <c r="AA26" s="661"/>
      <c r="AB26" s="661"/>
      <c r="AC26" s="661"/>
      <c r="AD26" s="662" t="s">
        <v>
125</v>
      </c>
      <c r="AE26" s="662"/>
      <c r="AF26" s="662"/>
      <c r="AG26" s="662"/>
      <c r="AH26" s="662"/>
      <c r="AI26" s="662"/>
      <c r="AJ26" s="662"/>
      <c r="AK26" s="662"/>
      <c r="AL26" s="638" t="s">
        <v>
125</v>
      </c>
      <c r="AM26" s="639"/>
      <c r="AN26" s="639"/>
      <c r="AO26" s="663"/>
      <c r="AP26" s="632" t="s">
        <v>
291</v>
      </c>
      <c r="AQ26" s="707"/>
      <c r="AR26" s="707"/>
      <c r="AS26" s="707"/>
      <c r="AT26" s="707"/>
      <c r="AU26" s="707"/>
      <c r="AV26" s="707"/>
      <c r="AW26" s="707"/>
      <c r="AX26" s="707"/>
      <c r="AY26" s="707"/>
      <c r="AZ26" s="707"/>
      <c r="BA26" s="707"/>
      <c r="BB26" s="707"/>
      <c r="BC26" s="707"/>
      <c r="BD26" s="707"/>
      <c r="BE26" s="707"/>
      <c r="BF26" s="708"/>
      <c r="BG26" s="635" t="s">
        <v>
125</v>
      </c>
      <c r="BH26" s="636"/>
      <c r="BI26" s="636"/>
      <c r="BJ26" s="636"/>
      <c r="BK26" s="636"/>
      <c r="BL26" s="636"/>
      <c r="BM26" s="636"/>
      <c r="BN26" s="637"/>
      <c r="BO26" s="661" t="s">
        <v>
125</v>
      </c>
      <c r="BP26" s="661"/>
      <c r="BQ26" s="661"/>
      <c r="BR26" s="661"/>
      <c r="BS26" s="662" t="s">
        <v>
125</v>
      </c>
      <c r="BT26" s="662"/>
      <c r="BU26" s="662"/>
      <c r="BV26" s="662"/>
      <c r="BW26" s="662"/>
      <c r="BX26" s="662"/>
      <c r="BY26" s="662"/>
      <c r="BZ26" s="662"/>
      <c r="CA26" s="662"/>
      <c r="CB26" s="709"/>
      <c r="CD26" s="632" t="s">
        <v>
292</v>
      </c>
      <c r="CE26" s="633"/>
      <c r="CF26" s="633"/>
      <c r="CG26" s="633"/>
      <c r="CH26" s="633"/>
      <c r="CI26" s="633"/>
      <c r="CJ26" s="633"/>
      <c r="CK26" s="633"/>
      <c r="CL26" s="633"/>
      <c r="CM26" s="633"/>
      <c r="CN26" s="633"/>
      <c r="CO26" s="633"/>
      <c r="CP26" s="633"/>
      <c r="CQ26" s="634"/>
      <c r="CR26" s="635">
        <v>
6273372</v>
      </c>
      <c r="CS26" s="636"/>
      <c r="CT26" s="636"/>
      <c r="CU26" s="636"/>
      <c r="CV26" s="636"/>
      <c r="CW26" s="636"/>
      <c r="CX26" s="636"/>
      <c r="CY26" s="637"/>
      <c r="CZ26" s="638">
        <v>
11.3</v>
      </c>
      <c r="DA26" s="647"/>
      <c r="DB26" s="647"/>
      <c r="DC26" s="648"/>
      <c r="DD26" s="641">
        <v>
5696197</v>
      </c>
      <c r="DE26" s="636"/>
      <c r="DF26" s="636"/>
      <c r="DG26" s="636"/>
      <c r="DH26" s="636"/>
      <c r="DI26" s="636"/>
      <c r="DJ26" s="636"/>
      <c r="DK26" s="637"/>
      <c r="DL26" s="641" t="s">
        <v>
125</v>
      </c>
      <c r="DM26" s="636"/>
      <c r="DN26" s="636"/>
      <c r="DO26" s="636"/>
      <c r="DP26" s="636"/>
      <c r="DQ26" s="636"/>
      <c r="DR26" s="636"/>
      <c r="DS26" s="636"/>
      <c r="DT26" s="636"/>
      <c r="DU26" s="636"/>
      <c r="DV26" s="637"/>
      <c r="DW26" s="638" t="s">
        <v>
125</v>
      </c>
      <c r="DX26" s="647"/>
      <c r="DY26" s="647"/>
      <c r="DZ26" s="647"/>
      <c r="EA26" s="647"/>
      <c r="EB26" s="647"/>
      <c r="EC26" s="666"/>
    </row>
    <row r="27" spans="2:133" ht="11.25" customHeight="1" x14ac:dyDescent="0.2">
      <c r="B27" s="632" t="s">
        <v>
293</v>
      </c>
      <c r="C27" s="633"/>
      <c r="D27" s="633"/>
      <c r="E27" s="633"/>
      <c r="F27" s="633"/>
      <c r="G27" s="633"/>
      <c r="H27" s="633"/>
      <c r="I27" s="633"/>
      <c r="J27" s="633"/>
      <c r="K27" s="633"/>
      <c r="L27" s="633"/>
      <c r="M27" s="633"/>
      <c r="N27" s="633"/>
      <c r="O27" s="633"/>
      <c r="P27" s="633"/>
      <c r="Q27" s="634"/>
      <c r="R27" s="635">
        <v>
32683045</v>
      </c>
      <c r="S27" s="636"/>
      <c r="T27" s="636"/>
      <c r="U27" s="636"/>
      <c r="V27" s="636"/>
      <c r="W27" s="636"/>
      <c r="X27" s="636"/>
      <c r="Y27" s="637"/>
      <c r="Z27" s="661">
        <v>
55.4</v>
      </c>
      <c r="AA27" s="661"/>
      <c r="AB27" s="661"/>
      <c r="AC27" s="661"/>
      <c r="AD27" s="662">
        <v>
30798810</v>
      </c>
      <c r="AE27" s="662"/>
      <c r="AF27" s="662"/>
      <c r="AG27" s="662"/>
      <c r="AH27" s="662"/>
      <c r="AI27" s="662"/>
      <c r="AJ27" s="662"/>
      <c r="AK27" s="662"/>
      <c r="AL27" s="638">
        <v>
98.800003051757813</v>
      </c>
      <c r="AM27" s="639"/>
      <c r="AN27" s="639"/>
      <c r="AO27" s="663"/>
      <c r="AP27" s="632" t="s">
        <v>
294</v>
      </c>
      <c r="AQ27" s="633"/>
      <c r="AR27" s="633"/>
      <c r="AS27" s="633"/>
      <c r="AT27" s="633"/>
      <c r="AU27" s="633"/>
      <c r="AV27" s="633"/>
      <c r="AW27" s="633"/>
      <c r="AX27" s="633"/>
      <c r="AY27" s="633"/>
      <c r="AZ27" s="633"/>
      <c r="BA27" s="633"/>
      <c r="BB27" s="633"/>
      <c r="BC27" s="633"/>
      <c r="BD27" s="633"/>
      <c r="BE27" s="633"/>
      <c r="BF27" s="634"/>
      <c r="BG27" s="635">
        <v>
23860614</v>
      </c>
      <c r="BH27" s="636"/>
      <c r="BI27" s="636"/>
      <c r="BJ27" s="636"/>
      <c r="BK27" s="636"/>
      <c r="BL27" s="636"/>
      <c r="BM27" s="636"/>
      <c r="BN27" s="637"/>
      <c r="BO27" s="661">
        <v>
100</v>
      </c>
      <c r="BP27" s="661"/>
      <c r="BQ27" s="661"/>
      <c r="BR27" s="661"/>
      <c r="BS27" s="662" t="s">
        <v>
125</v>
      </c>
      <c r="BT27" s="662"/>
      <c r="BU27" s="662"/>
      <c r="BV27" s="662"/>
      <c r="BW27" s="662"/>
      <c r="BX27" s="662"/>
      <c r="BY27" s="662"/>
      <c r="BZ27" s="662"/>
      <c r="CA27" s="662"/>
      <c r="CB27" s="709"/>
      <c r="CD27" s="632" t="s">
        <v>
295</v>
      </c>
      <c r="CE27" s="633"/>
      <c r="CF27" s="633"/>
      <c r="CG27" s="633"/>
      <c r="CH27" s="633"/>
      <c r="CI27" s="633"/>
      <c r="CJ27" s="633"/>
      <c r="CK27" s="633"/>
      <c r="CL27" s="633"/>
      <c r="CM27" s="633"/>
      <c r="CN27" s="633"/>
      <c r="CO27" s="633"/>
      <c r="CP27" s="633"/>
      <c r="CQ27" s="634"/>
      <c r="CR27" s="635">
        <v>
16920259</v>
      </c>
      <c r="CS27" s="645"/>
      <c r="CT27" s="645"/>
      <c r="CU27" s="645"/>
      <c r="CV27" s="645"/>
      <c r="CW27" s="645"/>
      <c r="CX27" s="645"/>
      <c r="CY27" s="646"/>
      <c r="CZ27" s="638">
        <v>
30.4</v>
      </c>
      <c r="DA27" s="647"/>
      <c r="DB27" s="647"/>
      <c r="DC27" s="648"/>
      <c r="DD27" s="641">
        <v>
5384196</v>
      </c>
      <c r="DE27" s="645"/>
      <c r="DF27" s="645"/>
      <c r="DG27" s="645"/>
      <c r="DH27" s="645"/>
      <c r="DI27" s="645"/>
      <c r="DJ27" s="645"/>
      <c r="DK27" s="646"/>
      <c r="DL27" s="641">
        <v>
3771689</v>
      </c>
      <c r="DM27" s="645"/>
      <c r="DN27" s="645"/>
      <c r="DO27" s="645"/>
      <c r="DP27" s="645"/>
      <c r="DQ27" s="645"/>
      <c r="DR27" s="645"/>
      <c r="DS27" s="645"/>
      <c r="DT27" s="645"/>
      <c r="DU27" s="645"/>
      <c r="DV27" s="646"/>
      <c r="DW27" s="638">
        <v>
11.2</v>
      </c>
      <c r="DX27" s="647"/>
      <c r="DY27" s="647"/>
      <c r="DZ27" s="647"/>
      <c r="EA27" s="647"/>
      <c r="EB27" s="647"/>
      <c r="EC27" s="666"/>
    </row>
    <row r="28" spans="2:133" ht="11.25" customHeight="1" x14ac:dyDescent="0.2">
      <c r="B28" s="632" t="s">
        <v>
296</v>
      </c>
      <c r="C28" s="633"/>
      <c r="D28" s="633"/>
      <c r="E28" s="633"/>
      <c r="F28" s="633"/>
      <c r="G28" s="633"/>
      <c r="H28" s="633"/>
      <c r="I28" s="633"/>
      <c r="J28" s="633"/>
      <c r="K28" s="633"/>
      <c r="L28" s="633"/>
      <c r="M28" s="633"/>
      <c r="N28" s="633"/>
      <c r="O28" s="633"/>
      <c r="P28" s="633"/>
      <c r="Q28" s="634"/>
      <c r="R28" s="635">
        <v>
18726</v>
      </c>
      <c r="S28" s="636"/>
      <c r="T28" s="636"/>
      <c r="U28" s="636"/>
      <c r="V28" s="636"/>
      <c r="W28" s="636"/>
      <c r="X28" s="636"/>
      <c r="Y28" s="637"/>
      <c r="Z28" s="661">
        <v>
0</v>
      </c>
      <c r="AA28" s="661"/>
      <c r="AB28" s="661"/>
      <c r="AC28" s="661"/>
      <c r="AD28" s="662">
        <v>
18726</v>
      </c>
      <c r="AE28" s="662"/>
      <c r="AF28" s="662"/>
      <c r="AG28" s="662"/>
      <c r="AH28" s="662"/>
      <c r="AI28" s="662"/>
      <c r="AJ28" s="662"/>
      <c r="AK28" s="662"/>
      <c r="AL28" s="638">
        <v>
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
297</v>
      </c>
      <c r="CE28" s="633"/>
      <c r="CF28" s="633"/>
      <c r="CG28" s="633"/>
      <c r="CH28" s="633"/>
      <c r="CI28" s="633"/>
      <c r="CJ28" s="633"/>
      <c r="CK28" s="633"/>
      <c r="CL28" s="633"/>
      <c r="CM28" s="633"/>
      <c r="CN28" s="633"/>
      <c r="CO28" s="633"/>
      <c r="CP28" s="633"/>
      <c r="CQ28" s="634"/>
      <c r="CR28" s="635">
        <v>
2855721</v>
      </c>
      <c r="CS28" s="636"/>
      <c r="CT28" s="636"/>
      <c r="CU28" s="636"/>
      <c r="CV28" s="636"/>
      <c r="CW28" s="636"/>
      <c r="CX28" s="636"/>
      <c r="CY28" s="637"/>
      <c r="CZ28" s="638">
        <v>
5.0999999999999996</v>
      </c>
      <c r="DA28" s="647"/>
      <c r="DB28" s="647"/>
      <c r="DC28" s="648"/>
      <c r="DD28" s="641">
        <v>
2825721</v>
      </c>
      <c r="DE28" s="636"/>
      <c r="DF28" s="636"/>
      <c r="DG28" s="636"/>
      <c r="DH28" s="636"/>
      <c r="DI28" s="636"/>
      <c r="DJ28" s="636"/>
      <c r="DK28" s="637"/>
      <c r="DL28" s="641">
        <v>
2825721</v>
      </c>
      <c r="DM28" s="636"/>
      <c r="DN28" s="636"/>
      <c r="DO28" s="636"/>
      <c r="DP28" s="636"/>
      <c r="DQ28" s="636"/>
      <c r="DR28" s="636"/>
      <c r="DS28" s="636"/>
      <c r="DT28" s="636"/>
      <c r="DU28" s="636"/>
      <c r="DV28" s="637"/>
      <c r="DW28" s="638">
        <v>
8.4</v>
      </c>
      <c r="DX28" s="647"/>
      <c r="DY28" s="647"/>
      <c r="DZ28" s="647"/>
      <c r="EA28" s="647"/>
      <c r="EB28" s="647"/>
      <c r="EC28" s="666"/>
    </row>
    <row r="29" spans="2:133" ht="11.25" customHeight="1" x14ac:dyDescent="0.2">
      <c r="B29" s="632" t="s">
        <v>
298</v>
      </c>
      <c r="C29" s="633"/>
      <c r="D29" s="633"/>
      <c r="E29" s="633"/>
      <c r="F29" s="633"/>
      <c r="G29" s="633"/>
      <c r="H29" s="633"/>
      <c r="I29" s="633"/>
      <c r="J29" s="633"/>
      <c r="K29" s="633"/>
      <c r="L29" s="633"/>
      <c r="M29" s="633"/>
      <c r="N29" s="633"/>
      <c r="O29" s="633"/>
      <c r="P29" s="633"/>
      <c r="Q29" s="634"/>
      <c r="R29" s="635">
        <v>
246612</v>
      </c>
      <c r="S29" s="636"/>
      <c r="T29" s="636"/>
      <c r="U29" s="636"/>
      <c r="V29" s="636"/>
      <c r="W29" s="636"/>
      <c r="X29" s="636"/>
      <c r="Y29" s="637"/>
      <c r="Z29" s="661">
        <v>
0.4</v>
      </c>
      <c r="AA29" s="661"/>
      <c r="AB29" s="661"/>
      <c r="AC29" s="661"/>
      <c r="AD29" s="662" t="s">
        <v>
125</v>
      </c>
      <c r="AE29" s="662"/>
      <c r="AF29" s="662"/>
      <c r="AG29" s="662"/>
      <c r="AH29" s="662"/>
      <c r="AI29" s="662"/>
      <c r="AJ29" s="662"/>
      <c r="AK29" s="662"/>
      <c r="AL29" s="638" t="s">
        <v>
125</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
299</v>
      </c>
      <c r="CE29" s="656"/>
      <c r="CF29" s="632" t="s">
        <v>
69</v>
      </c>
      <c r="CG29" s="633"/>
      <c r="CH29" s="633"/>
      <c r="CI29" s="633"/>
      <c r="CJ29" s="633"/>
      <c r="CK29" s="633"/>
      <c r="CL29" s="633"/>
      <c r="CM29" s="633"/>
      <c r="CN29" s="633"/>
      <c r="CO29" s="633"/>
      <c r="CP29" s="633"/>
      <c r="CQ29" s="634"/>
      <c r="CR29" s="635">
        <v>
2855721</v>
      </c>
      <c r="CS29" s="645"/>
      <c r="CT29" s="645"/>
      <c r="CU29" s="645"/>
      <c r="CV29" s="645"/>
      <c r="CW29" s="645"/>
      <c r="CX29" s="645"/>
      <c r="CY29" s="646"/>
      <c r="CZ29" s="638">
        <v>
5.0999999999999996</v>
      </c>
      <c r="DA29" s="647"/>
      <c r="DB29" s="647"/>
      <c r="DC29" s="648"/>
      <c r="DD29" s="641">
        <v>
2825721</v>
      </c>
      <c r="DE29" s="645"/>
      <c r="DF29" s="645"/>
      <c r="DG29" s="645"/>
      <c r="DH29" s="645"/>
      <c r="DI29" s="645"/>
      <c r="DJ29" s="645"/>
      <c r="DK29" s="646"/>
      <c r="DL29" s="641">
        <v>
2825721</v>
      </c>
      <c r="DM29" s="645"/>
      <c r="DN29" s="645"/>
      <c r="DO29" s="645"/>
      <c r="DP29" s="645"/>
      <c r="DQ29" s="645"/>
      <c r="DR29" s="645"/>
      <c r="DS29" s="645"/>
      <c r="DT29" s="645"/>
      <c r="DU29" s="645"/>
      <c r="DV29" s="646"/>
      <c r="DW29" s="638">
        <v>
8.4</v>
      </c>
      <c r="DX29" s="647"/>
      <c r="DY29" s="647"/>
      <c r="DZ29" s="647"/>
      <c r="EA29" s="647"/>
      <c r="EB29" s="647"/>
      <c r="EC29" s="666"/>
    </row>
    <row r="30" spans="2:133" ht="11.25" customHeight="1" x14ac:dyDescent="0.2">
      <c r="B30" s="632" t="s">
        <v>
300</v>
      </c>
      <c r="C30" s="633"/>
      <c r="D30" s="633"/>
      <c r="E30" s="633"/>
      <c r="F30" s="633"/>
      <c r="G30" s="633"/>
      <c r="H30" s="633"/>
      <c r="I30" s="633"/>
      <c r="J30" s="633"/>
      <c r="K30" s="633"/>
      <c r="L30" s="633"/>
      <c r="M30" s="633"/>
      <c r="N30" s="633"/>
      <c r="O30" s="633"/>
      <c r="P30" s="633"/>
      <c r="Q30" s="634"/>
      <c r="R30" s="635">
        <v>
460086</v>
      </c>
      <c r="S30" s="636"/>
      <c r="T30" s="636"/>
      <c r="U30" s="636"/>
      <c r="V30" s="636"/>
      <c r="W30" s="636"/>
      <c r="X30" s="636"/>
      <c r="Y30" s="637"/>
      <c r="Z30" s="661">
        <v>
0.8</v>
      </c>
      <c r="AA30" s="661"/>
      <c r="AB30" s="661"/>
      <c r="AC30" s="661"/>
      <c r="AD30" s="662">
        <v>
171893</v>
      </c>
      <c r="AE30" s="662"/>
      <c r="AF30" s="662"/>
      <c r="AG30" s="662"/>
      <c r="AH30" s="662"/>
      <c r="AI30" s="662"/>
      <c r="AJ30" s="662"/>
      <c r="AK30" s="662"/>
      <c r="AL30" s="638">
        <v>
0.6</v>
      </c>
      <c r="AM30" s="639"/>
      <c r="AN30" s="639"/>
      <c r="AO30" s="663"/>
      <c r="AP30" s="688" t="s">
        <v>
218</v>
      </c>
      <c r="AQ30" s="689"/>
      <c r="AR30" s="689"/>
      <c r="AS30" s="689"/>
      <c r="AT30" s="689"/>
      <c r="AU30" s="689"/>
      <c r="AV30" s="689"/>
      <c r="AW30" s="689"/>
      <c r="AX30" s="689"/>
      <c r="AY30" s="689"/>
      <c r="AZ30" s="689"/>
      <c r="BA30" s="689"/>
      <c r="BB30" s="689"/>
      <c r="BC30" s="689"/>
      <c r="BD30" s="689"/>
      <c r="BE30" s="689"/>
      <c r="BF30" s="690"/>
      <c r="BG30" s="688" t="s">
        <v>
301</v>
      </c>
      <c r="BH30" s="700"/>
      <c r="BI30" s="700"/>
      <c r="BJ30" s="700"/>
      <c r="BK30" s="700"/>
      <c r="BL30" s="700"/>
      <c r="BM30" s="700"/>
      <c r="BN30" s="700"/>
      <c r="BO30" s="700"/>
      <c r="BP30" s="700"/>
      <c r="BQ30" s="701"/>
      <c r="BR30" s="688" t="s">
        <v>
302</v>
      </c>
      <c r="BS30" s="700"/>
      <c r="BT30" s="700"/>
      <c r="BU30" s="700"/>
      <c r="BV30" s="700"/>
      <c r="BW30" s="700"/>
      <c r="BX30" s="700"/>
      <c r="BY30" s="700"/>
      <c r="BZ30" s="700"/>
      <c r="CA30" s="700"/>
      <c r="CB30" s="701"/>
      <c r="CD30" s="657"/>
      <c r="CE30" s="658"/>
      <c r="CF30" s="632" t="s">
        <v>
303</v>
      </c>
      <c r="CG30" s="633"/>
      <c r="CH30" s="633"/>
      <c r="CI30" s="633"/>
      <c r="CJ30" s="633"/>
      <c r="CK30" s="633"/>
      <c r="CL30" s="633"/>
      <c r="CM30" s="633"/>
      <c r="CN30" s="633"/>
      <c r="CO30" s="633"/>
      <c r="CP30" s="633"/>
      <c r="CQ30" s="634"/>
      <c r="CR30" s="635">
        <v>
2748604</v>
      </c>
      <c r="CS30" s="636"/>
      <c r="CT30" s="636"/>
      <c r="CU30" s="636"/>
      <c r="CV30" s="636"/>
      <c r="CW30" s="636"/>
      <c r="CX30" s="636"/>
      <c r="CY30" s="637"/>
      <c r="CZ30" s="638">
        <v>
4.9000000000000004</v>
      </c>
      <c r="DA30" s="647"/>
      <c r="DB30" s="647"/>
      <c r="DC30" s="648"/>
      <c r="DD30" s="641">
        <v>
2718604</v>
      </c>
      <c r="DE30" s="636"/>
      <c r="DF30" s="636"/>
      <c r="DG30" s="636"/>
      <c r="DH30" s="636"/>
      <c r="DI30" s="636"/>
      <c r="DJ30" s="636"/>
      <c r="DK30" s="637"/>
      <c r="DL30" s="641">
        <v>
2718604</v>
      </c>
      <c r="DM30" s="636"/>
      <c r="DN30" s="636"/>
      <c r="DO30" s="636"/>
      <c r="DP30" s="636"/>
      <c r="DQ30" s="636"/>
      <c r="DR30" s="636"/>
      <c r="DS30" s="636"/>
      <c r="DT30" s="636"/>
      <c r="DU30" s="636"/>
      <c r="DV30" s="637"/>
      <c r="DW30" s="638">
        <v>
8.1</v>
      </c>
      <c r="DX30" s="647"/>
      <c r="DY30" s="647"/>
      <c r="DZ30" s="647"/>
      <c r="EA30" s="647"/>
      <c r="EB30" s="647"/>
      <c r="EC30" s="666"/>
    </row>
    <row r="31" spans="2:133" ht="11.25" customHeight="1" x14ac:dyDescent="0.2">
      <c r="B31" s="632" t="s">
        <v>
304</v>
      </c>
      <c r="C31" s="633"/>
      <c r="D31" s="633"/>
      <c r="E31" s="633"/>
      <c r="F31" s="633"/>
      <c r="G31" s="633"/>
      <c r="H31" s="633"/>
      <c r="I31" s="633"/>
      <c r="J31" s="633"/>
      <c r="K31" s="633"/>
      <c r="L31" s="633"/>
      <c r="M31" s="633"/>
      <c r="N31" s="633"/>
      <c r="O31" s="633"/>
      <c r="P31" s="633"/>
      <c r="Q31" s="634"/>
      <c r="R31" s="635">
        <v>
112520</v>
      </c>
      <c r="S31" s="636"/>
      <c r="T31" s="636"/>
      <c r="U31" s="636"/>
      <c r="V31" s="636"/>
      <c r="W31" s="636"/>
      <c r="X31" s="636"/>
      <c r="Y31" s="637"/>
      <c r="Z31" s="661">
        <v>
0.2</v>
      </c>
      <c r="AA31" s="661"/>
      <c r="AB31" s="661"/>
      <c r="AC31" s="661"/>
      <c r="AD31" s="662">
        <v>
82</v>
      </c>
      <c r="AE31" s="662"/>
      <c r="AF31" s="662"/>
      <c r="AG31" s="662"/>
      <c r="AH31" s="662"/>
      <c r="AI31" s="662"/>
      <c r="AJ31" s="662"/>
      <c r="AK31" s="662"/>
      <c r="AL31" s="638">
        <v>
0</v>
      </c>
      <c r="AM31" s="639"/>
      <c r="AN31" s="639"/>
      <c r="AO31" s="663"/>
      <c r="AP31" s="702" t="s">
        <v>
305</v>
      </c>
      <c r="AQ31" s="703"/>
      <c r="AR31" s="703"/>
      <c r="AS31" s="703"/>
      <c r="AT31" s="704" t="s">
        <v>
306</v>
      </c>
      <c r="AU31" s="343"/>
      <c r="AV31" s="343"/>
      <c r="AW31" s="343"/>
      <c r="AX31" s="685" t="s">
        <v>
183</v>
      </c>
      <c r="AY31" s="686"/>
      <c r="AZ31" s="686"/>
      <c r="BA31" s="686"/>
      <c r="BB31" s="686"/>
      <c r="BC31" s="686"/>
      <c r="BD31" s="686"/>
      <c r="BE31" s="686"/>
      <c r="BF31" s="687"/>
      <c r="BG31" s="695">
        <v>
99</v>
      </c>
      <c r="BH31" s="696"/>
      <c r="BI31" s="696"/>
      <c r="BJ31" s="696"/>
      <c r="BK31" s="696"/>
      <c r="BL31" s="696"/>
      <c r="BM31" s="697">
        <v>
95.4</v>
      </c>
      <c r="BN31" s="696"/>
      <c r="BO31" s="696"/>
      <c r="BP31" s="696"/>
      <c r="BQ31" s="698"/>
      <c r="BR31" s="695">
        <v>
98.8</v>
      </c>
      <c r="BS31" s="696"/>
      <c r="BT31" s="696"/>
      <c r="BU31" s="696"/>
      <c r="BV31" s="696"/>
      <c r="BW31" s="696"/>
      <c r="BX31" s="697">
        <v>
94.9</v>
      </c>
      <c r="BY31" s="696"/>
      <c r="BZ31" s="696"/>
      <c r="CA31" s="696"/>
      <c r="CB31" s="698"/>
      <c r="CD31" s="657"/>
      <c r="CE31" s="658"/>
      <c r="CF31" s="632" t="s">
        <v>
307</v>
      </c>
      <c r="CG31" s="633"/>
      <c r="CH31" s="633"/>
      <c r="CI31" s="633"/>
      <c r="CJ31" s="633"/>
      <c r="CK31" s="633"/>
      <c r="CL31" s="633"/>
      <c r="CM31" s="633"/>
      <c r="CN31" s="633"/>
      <c r="CO31" s="633"/>
      <c r="CP31" s="633"/>
      <c r="CQ31" s="634"/>
      <c r="CR31" s="635">
        <v>
107117</v>
      </c>
      <c r="CS31" s="645"/>
      <c r="CT31" s="645"/>
      <c r="CU31" s="645"/>
      <c r="CV31" s="645"/>
      <c r="CW31" s="645"/>
      <c r="CX31" s="645"/>
      <c r="CY31" s="646"/>
      <c r="CZ31" s="638">
        <v>
0.2</v>
      </c>
      <c r="DA31" s="647"/>
      <c r="DB31" s="647"/>
      <c r="DC31" s="648"/>
      <c r="DD31" s="641">
        <v>
107117</v>
      </c>
      <c r="DE31" s="645"/>
      <c r="DF31" s="645"/>
      <c r="DG31" s="645"/>
      <c r="DH31" s="645"/>
      <c r="DI31" s="645"/>
      <c r="DJ31" s="645"/>
      <c r="DK31" s="646"/>
      <c r="DL31" s="641">
        <v>
107117</v>
      </c>
      <c r="DM31" s="645"/>
      <c r="DN31" s="645"/>
      <c r="DO31" s="645"/>
      <c r="DP31" s="645"/>
      <c r="DQ31" s="645"/>
      <c r="DR31" s="645"/>
      <c r="DS31" s="645"/>
      <c r="DT31" s="645"/>
      <c r="DU31" s="645"/>
      <c r="DV31" s="646"/>
      <c r="DW31" s="638">
        <v>
0.3</v>
      </c>
      <c r="DX31" s="647"/>
      <c r="DY31" s="647"/>
      <c r="DZ31" s="647"/>
      <c r="EA31" s="647"/>
      <c r="EB31" s="647"/>
      <c r="EC31" s="666"/>
    </row>
    <row r="32" spans="2:133" ht="11.25" customHeight="1" x14ac:dyDescent="0.2">
      <c r="B32" s="632" t="s">
        <v>
308</v>
      </c>
      <c r="C32" s="633"/>
      <c r="D32" s="633"/>
      <c r="E32" s="633"/>
      <c r="F32" s="633"/>
      <c r="G32" s="633"/>
      <c r="H32" s="633"/>
      <c r="I32" s="633"/>
      <c r="J32" s="633"/>
      <c r="K32" s="633"/>
      <c r="L32" s="633"/>
      <c r="M32" s="633"/>
      <c r="N32" s="633"/>
      <c r="O32" s="633"/>
      <c r="P32" s="633"/>
      <c r="Q32" s="634"/>
      <c r="R32" s="635">
        <v>
14235660</v>
      </c>
      <c r="S32" s="636"/>
      <c r="T32" s="636"/>
      <c r="U32" s="636"/>
      <c r="V32" s="636"/>
      <c r="W32" s="636"/>
      <c r="X32" s="636"/>
      <c r="Y32" s="637"/>
      <c r="Z32" s="661">
        <v>
24.1</v>
      </c>
      <c r="AA32" s="661"/>
      <c r="AB32" s="661"/>
      <c r="AC32" s="661"/>
      <c r="AD32" s="662" t="s">
        <v>
125</v>
      </c>
      <c r="AE32" s="662"/>
      <c r="AF32" s="662"/>
      <c r="AG32" s="662"/>
      <c r="AH32" s="662"/>
      <c r="AI32" s="662"/>
      <c r="AJ32" s="662"/>
      <c r="AK32" s="662"/>
      <c r="AL32" s="638" t="s">
        <v>
125</v>
      </c>
      <c r="AM32" s="639"/>
      <c r="AN32" s="639"/>
      <c r="AO32" s="663"/>
      <c r="AP32" s="672"/>
      <c r="AQ32" s="673"/>
      <c r="AR32" s="673"/>
      <c r="AS32" s="673"/>
      <c r="AT32" s="705"/>
      <c r="AU32" s="205" t="s">
        <v>
309</v>
      </c>
      <c r="AX32" s="632" t="s">
        <v>
310</v>
      </c>
      <c r="AY32" s="633"/>
      <c r="AZ32" s="633"/>
      <c r="BA32" s="633"/>
      <c r="BB32" s="633"/>
      <c r="BC32" s="633"/>
      <c r="BD32" s="633"/>
      <c r="BE32" s="633"/>
      <c r="BF32" s="634"/>
      <c r="BG32" s="699">
        <v>
99</v>
      </c>
      <c r="BH32" s="645"/>
      <c r="BI32" s="645"/>
      <c r="BJ32" s="645"/>
      <c r="BK32" s="645"/>
      <c r="BL32" s="645"/>
      <c r="BM32" s="639">
        <v>
95.7</v>
      </c>
      <c r="BN32" s="645"/>
      <c r="BO32" s="645"/>
      <c r="BP32" s="645"/>
      <c r="BQ32" s="670"/>
      <c r="BR32" s="699">
        <v>
98.7</v>
      </c>
      <c r="BS32" s="645"/>
      <c r="BT32" s="645"/>
      <c r="BU32" s="645"/>
      <c r="BV32" s="645"/>
      <c r="BW32" s="645"/>
      <c r="BX32" s="639">
        <v>
95.2</v>
      </c>
      <c r="BY32" s="645"/>
      <c r="BZ32" s="645"/>
      <c r="CA32" s="645"/>
      <c r="CB32" s="670"/>
      <c r="CD32" s="659"/>
      <c r="CE32" s="660"/>
      <c r="CF32" s="632" t="s">
        <v>
311</v>
      </c>
      <c r="CG32" s="633"/>
      <c r="CH32" s="633"/>
      <c r="CI32" s="633"/>
      <c r="CJ32" s="633"/>
      <c r="CK32" s="633"/>
      <c r="CL32" s="633"/>
      <c r="CM32" s="633"/>
      <c r="CN32" s="633"/>
      <c r="CO32" s="633"/>
      <c r="CP32" s="633"/>
      <c r="CQ32" s="634"/>
      <c r="CR32" s="635" t="s">
        <v>
125</v>
      </c>
      <c r="CS32" s="636"/>
      <c r="CT32" s="636"/>
      <c r="CU32" s="636"/>
      <c r="CV32" s="636"/>
      <c r="CW32" s="636"/>
      <c r="CX32" s="636"/>
      <c r="CY32" s="637"/>
      <c r="CZ32" s="638" t="s">
        <v>
125</v>
      </c>
      <c r="DA32" s="647"/>
      <c r="DB32" s="647"/>
      <c r="DC32" s="648"/>
      <c r="DD32" s="641" t="s">
        <v>
125</v>
      </c>
      <c r="DE32" s="636"/>
      <c r="DF32" s="636"/>
      <c r="DG32" s="636"/>
      <c r="DH32" s="636"/>
      <c r="DI32" s="636"/>
      <c r="DJ32" s="636"/>
      <c r="DK32" s="637"/>
      <c r="DL32" s="641" t="s">
        <v>
125</v>
      </c>
      <c r="DM32" s="636"/>
      <c r="DN32" s="636"/>
      <c r="DO32" s="636"/>
      <c r="DP32" s="636"/>
      <c r="DQ32" s="636"/>
      <c r="DR32" s="636"/>
      <c r="DS32" s="636"/>
      <c r="DT32" s="636"/>
      <c r="DU32" s="636"/>
      <c r="DV32" s="637"/>
      <c r="DW32" s="638" t="s">
        <v>
125</v>
      </c>
      <c r="DX32" s="647"/>
      <c r="DY32" s="647"/>
      <c r="DZ32" s="647"/>
      <c r="EA32" s="647"/>
      <c r="EB32" s="647"/>
      <c r="EC32" s="666"/>
    </row>
    <row r="33" spans="2:133" ht="11.25" customHeight="1" x14ac:dyDescent="0.2">
      <c r="B33" s="692" t="s">
        <v>
312</v>
      </c>
      <c r="C33" s="693"/>
      <c r="D33" s="693"/>
      <c r="E33" s="693"/>
      <c r="F33" s="693"/>
      <c r="G33" s="693"/>
      <c r="H33" s="693"/>
      <c r="I33" s="693"/>
      <c r="J33" s="693"/>
      <c r="K33" s="693"/>
      <c r="L33" s="693"/>
      <c r="M33" s="693"/>
      <c r="N33" s="693"/>
      <c r="O33" s="693"/>
      <c r="P33" s="693"/>
      <c r="Q33" s="694"/>
      <c r="R33" s="635" t="s">
        <v>
125</v>
      </c>
      <c r="S33" s="636"/>
      <c r="T33" s="636"/>
      <c r="U33" s="636"/>
      <c r="V33" s="636"/>
      <c r="W33" s="636"/>
      <c r="X33" s="636"/>
      <c r="Y33" s="637"/>
      <c r="Z33" s="661" t="s">
        <v>
125</v>
      </c>
      <c r="AA33" s="661"/>
      <c r="AB33" s="661"/>
      <c r="AC33" s="661"/>
      <c r="AD33" s="662" t="s">
        <v>
125</v>
      </c>
      <c r="AE33" s="662"/>
      <c r="AF33" s="662"/>
      <c r="AG33" s="662"/>
      <c r="AH33" s="662"/>
      <c r="AI33" s="662"/>
      <c r="AJ33" s="662"/>
      <c r="AK33" s="662"/>
      <c r="AL33" s="638" t="s">
        <v>
125</v>
      </c>
      <c r="AM33" s="639"/>
      <c r="AN33" s="639"/>
      <c r="AO33" s="663"/>
      <c r="AP33" s="674"/>
      <c r="AQ33" s="675"/>
      <c r="AR33" s="675"/>
      <c r="AS33" s="675"/>
      <c r="AT33" s="706"/>
      <c r="AU33" s="342"/>
      <c r="AV33" s="342"/>
      <c r="AW33" s="342"/>
      <c r="AX33" s="612" t="s">
        <v>
313</v>
      </c>
      <c r="AY33" s="613"/>
      <c r="AZ33" s="613"/>
      <c r="BA33" s="613"/>
      <c r="BB33" s="613"/>
      <c r="BC33" s="613"/>
      <c r="BD33" s="613"/>
      <c r="BE33" s="613"/>
      <c r="BF33" s="614"/>
      <c r="BG33" s="691">
        <v>
98.9</v>
      </c>
      <c r="BH33" s="616"/>
      <c r="BI33" s="616"/>
      <c r="BJ33" s="616"/>
      <c r="BK33" s="616"/>
      <c r="BL33" s="616"/>
      <c r="BM33" s="653">
        <v>
94.7</v>
      </c>
      <c r="BN33" s="616"/>
      <c r="BO33" s="616"/>
      <c r="BP33" s="616"/>
      <c r="BQ33" s="664"/>
      <c r="BR33" s="691">
        <v>
98.8</v>
      </c>
      <c r="BS33" s="616"/>
      <c r="BT33" s="616"/>
      <c r="BU33" s="616"/>
      <c r="BV33" s="616"/>
      <c r="BW33" s="616"/>
      <c r="BX33" s="653">
        <v>
94.4</v>
      </c>
      <c r="BY33" s="616"/>
      <c r="BZ33" s="616"/>
      <c r="CA33" s="616"/>
      <c r="CB33" s="664"/>
      <c r="CD33" s="632" t="s">
        <v>
314</v>
      </c>
      <c r="CE33" s="633"/>
      <c r="CF33" s="633"/>
      <c r="CG33" s="633"/>
      <c r="CH33" s="633"/>
      <c r="CI33" s="633"/>
      <c r="CJ33" s="633"/>
      <c r="CK33" s="633"/>
      <c r="CL33" s="633"/>
      <c r="CM33" s="633"/>
      <c r="CN33" s="633"/>
      <c r="CO33" s="633"/>
      <c r="CP33" s="633"/>
      <c r="CQ33" s="634"/>
      <c r="CR33" s="635">
        <v>
24146077</v>
      </c>
      <c r="CS33" s="645"/>
      <c r="CT33" s="645"/>
      <c r="CU33" s="645"/>
      <c r="CV33" s="645"/>
      <c r="CW33" s="645"/>
      <c r="CX33" s="645"/>
      <c r="CY33" s="646"/>
      <c r="CZ33" s="638">
        <v>
43.3</v>
      </c>
      <c r="DA33" s="647"/>
      <c r="DB33" s="647"/>
      <c r="DC33" s="648"/>
      <c r="DD33" s="641">
        <v>
18794447</v>
      </c>
      <c r="DE33" s="645"/>
      <c r="DF33" s="645"/>
      <c r="DG33" s="645"/>
      <c r="DH33" s="645"/>
      <c r="DI33" s="645"/>
      <c r="DJ33" s="645"/>
      <c r="DK33" s="646"/>
      <c r="DL33" s="641">
        <v>
14896441</v>
      </c>
      <c r="DM33" s="645"/>
      <c r="DN33" s="645"/>
      <c r="DO33" s="645"/>
      <c r="DP33" s="645"/>
      <c r="DQ33" s="645"/>
      <c r="DR33" s="645"/>
      <c r="DS33" s="645"/>
      <c r="DT33" s="645"/>
      <c r="DU33" s="645"/>
      <c r="DV33" s="646"/>
      <c r="DW33" s="638">
        <v>
44.1</v>
      </c>
      <c r="DX33" s="647"/>
      <c r="DY33" s="647"/>
      <c r="DZ33" s="647"/>
      <c r="EA33" s="647"/>
      <c r="EB33" s="647"/>
      <c r="EC33" s="666"/>
    </row>
    <row r="34" spans="2:133" ht="11.25" customHeight="1" x14ac:dyDescent="0.2">
      <c r="B34" s="632" t="s">
        <v>
315</v>
      </c>
      <c r="C34" s="633"/>
      <c r="D34" s="633"/>
      <c r="E34" s="633"/>
      <c r="F34" s="633"/>
      <c r="G34" s="633"/>
      <c r="H34" s="633"/>
      <c r="I34" s="633"/>
      <c r="J34" s="633"/>
      <c r="K34" s="633"/>
      <c r="L34" s="633"/>
      <c r="M34" s="633"/>
      <c r="N34" s="633"/>
      <c r="O34" s="633"/>
      <c r="P34" s="633"/>
      <c r="Q34" s="634"/>
      <c r="R34" s="635">
        <v>
3971961</v>
      </c>
      <c r="S34" s="636"/>
      <c r="T34" s="636"/>
      <c r="U34" s="636"/>
      <c r="V34" s="636"/>
      <c r="W34" s="636"/>
      <c r="X34" s="636"/>
      <c r="Y34" s="637"/>
      <c r="Z34" s="661">
        <v>
6.7</v>
      </c>
      <c r="AA34" s="661"/>
      <c r="AB34" s="661"/>
      <c r="AC34" s="661"/>
      <c r="AD34" s="662" t="s">
        <v>
125</v>
      </c>
      <c r="AE34" s="662"/>
      <c r="AF34" s="662"/>
      <c r="AG34" s="662"/>
      <c r="AH34" s="662"/>
      <c r="AI34" s="662"/>
      <c r="AJ34" s="662"/>
      <c r="AK34" s="662"/>
      <c r="AL34" s="638" t="s">
        <v>
125</v>
      </c>
      <c r="AM34" s="639"/>
      <c r="AN34" s="639"/>
      <c r="AO34" s="663"/>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2" t="s">
        <v>
316</v>
      </c>
      <c r="CE34" s="633"/>
      <c r="CF34" s="633"/>
      <c r="CG34" s="633"/>
      <c r="CH34" s="633"/>
      <c r="CI34" s="633"/>
      <c r="CJ34" s="633"/>
      <c r="CK34" s="633"/>
      <c r="CL34" s="633"/>
      <c r="CM34" s="633"/>
      <c r="CN34" s="633"/>
      <c r="CO34" s="633"/>
      <c r="CP34" s="633"/>
      <c r="CQ34" s="634"/>
      <c r="CR34" s="635">
        <v>
8867635</v>
      </c>
      <c r="CS34" s="636"/>
      <c r="CT34" s="636"/>
      <c r="CU34" s="636"/>
      <c r="CV34" s="636"/>
      <c r="CW34" s="636"/>
      <c r="CX34" s="636"/>
      <c r="CY34" s="637"/>
      <c r="CZ34" s="638">
        <v>
15.9</v>
      </c>
      <c r="DA34" s="647"/>
      <c r="DB34" s="647"/>
      <c r="DC34" s="648"/>
      <c r="DD34" s="641">
        <v>
6712387</v>
      </c>
      <c r="DE34" s="636"/>
      <c r="DF34" s="636"/>
      <c r="DG34" s="636"/>
      <c r="DH34" s="636"/>
      <c r="DI34" s="636"/>
      <c r="DJ34" s="636"/>
      <c r="DK34" s="637"/>
      <c r="DL34" s="641">
        <v>
5852124</v>
      </c>
      <c r="DM34" s="636"/>
      <c r="DN34" s="636"/>
      <c r="DO34" s="636"/>
      <c r="DP34" s="636"/>
      <c r="DQ34" s="636"/>
      <c r="DR34" s="636"/>
      <c r="DS34" s="636"/>
      <c r="DT34" s="636"/>
      <c r="DU34" s="636"/>
      <c r="DV34" s="637"/>
      <c r="DW34" s="638">
        <v>
17.3</v>
      </c>
      <c r="DX34" s="647"/>
      <c r="DY34" s="647"/>
      <c r="DZ34" s="647"/>
      <c r="EA34" s="647"/>
      <c r="EB34" s="647"/>
      <c r="EC34" s="666"/>
    </row>
    <row r="35" spans="2:133" ht="11.25" customHeight="1" x14ac:dyDescent="0.2">
      <c r="B35" s="632" t="s">
        <v>
317</v>
      </c>
      <c r="C35" s="633"/>
      <c r="D35" s="633"/>
      <c r="E35" s="633"/>
      <c r="F35" s="633"/>
      <c r="G35" s="633"/>
      <c r="H35" s="633"/>
      <c r="I35" s="633"/>
      <c r="J35" s="633"/>
      <c r="K35" s="633"/>
      <c r="L35" s="633"/>
      <c r="M35" s="633"/>
      <c r="N35" s="633"/>
      <c r="O35" s="633"/>
      <c r="P35" s="633"/>
      <c r="Q35" s="634"/>
      <c r="R35" s="635">
        <v>
151544</v>
      </c>
      <c r="S35" s="636"/>
      <c r="T35" s="636"/>
      <c r="U35" s="636"/>
      <c r="V35" s="636"/>
      <c r="W35" s="636"/>
      <c r="X35" s="636"/>
      <c r="Y35" s="637"/>
      <c r="Z35" s="661">
        <v>
0.3</v>
      </c>
      <c r="AA35" s="661"/>
      <c r="AB35" s="661"/>
      <c r="AC35" s="661"/>
      <c r="AD35" s="662">
        <v>
120487</v>
      </c>
      <c r="AE35" s="662"/>
      <c r="AF35" s="662"/>
      <c r="AG35" s="662"/>
      <c r="AH35" s="662"/>
      <c r="AI35" s="662"/>
      <c r="AJ35" s="662"/>
      <c r="AK35" s="662"/>
      <c r="AL35" s="638">
        <v>
0.4</v>
      </c>
      <c r="AM35" s="639"/>
      <c r="AN35" s="639"/>
      <c r="AO35" s="663"/>
      <c r="AP35" s="210"/>
      <c r="AQ35" s="688" t="s">
        <v>
318</v>
      </c>
      <c r="AR35" s="689"/>
      <c r="AS35" s="689"/>
      <c r="AT35" s="689"/>
      <c r="AU35" s="689"/>
      <c r="AV35" s="689"/>
      <c r="AW35" s="689"/>
      <c r="AX35" s="689"/>
      <c r="AY35" s="689"/>
      <c r="AZ35" s="689"/>
      <c r="BA35" s="689"/>
      <c r="BB35" s="689"/>
      <c r="BC35" s="689"/>
      <c r="BD35" s="689"/>
      <c r="BE35" s="689"/>
      <c r="BF35" s="690"/>
      <c r="BG35" s="688" t="s">
        <v>
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
320</v>
      </c>
      <c r="CE35" s="633"/>
      <c r="CF35" s="633"/>
      <c r="CG35" s="633"/>
      <c r="CH35" s="633"/>
      <c r="CI35" s="633"/>
      <c r="CJ35" s="633"/>
      <c r="CK35" s="633"/>
      <c r="CL35" s="633"/>
      <c r="CM35" s="633"/>
      <c r="CN35" s="633"/>
      <c r="CO35" s="633"/>
      <c r="CP35" s="633"/>
      <c r="CQ35" s="634"/>
      <c r="CR35" s="635">
        <v>
335740</v>
      </c>
      <c r="CS35" s="645"/>
      <c r="CT35" s="645"/>
      <c r="CU35" s="645"/>
      <c r="CV35" s="645"/>
      <c r="CW35" s="645"/>
      <c r="CX35" s="645"/>
      <c r="CY35" s="646"/>
      <c r="CZ35" s="638">
        <v>
0.6</v>
      </c>
      <c r="DA35" s="647"/>
      <c r="DB35" s="647"/>
      <c r="DC35" s="648"/>
      <c r="DD35" s="641">
        <v>
319579</v>
      </c>
      <c r="DE35" s="645"/>
      <c r="DF35" s="645"/>
      <c r="DG35" s="645"/>
      <c r="DH35" s="645"/>
      <c r="DI35" s="645"/>
      <c r="DJ35" s="645"/>
      <c r="DK35" s="646"/>
      <c r="DL35" s="641">
        <v>
308433</v>
      </c>
      <c r="DM35" s="645"/>
      <c r="DN35" s="645"/>
      <c r="DO35" s="645"/>
      <c r="DP35" s="645"/>
      <c r="DQ35" s="645"/>
      <c r="DR35" s="645"/>
      <c r="DS35" s="645"/>
      <c r="DT35" s="645"/>
      <c r="DU35" s="645"/>
      <c r="DV35" s="646"/>
      <c r="DW35" s="638">
        <v>
0.9</v>
      </c>
      <c r="DX35" s="647"/>
      <c r="DY35" s="647"/>
      <c r="DZ35" s="647"/>
      <c r="EA35" s="647"/>
      <c r="EB35" s="647"/>
      <c r="EC35" s="666"/>
    </row>
    <row r="36" spans="2:133" ht="11.25" customHeight="1" x14ac:dyDescent="0.2">
      <c r="B36" s="632" t="s">
        <v>
321</v>
      </c>
      <c r="C36" s="633"/>
      <c r="D36" s="633"/>
      <c r="E36" s="633"/>
      <c r="F36" s="633"/>
      <c r="G36" s="633"/>
      <c r="H36" s="633"/>
      <c r="I36" s="633"/>
      <c r="J36" s="633"/>
      <c r="K36" s="633"/>
      <c r="L36" s="633"/>
      <c r="M36" s="633"/>
      <c r="N36" s="633"/>
      <c r="O36" s="633"/>
      <c r="P36" s="633"/>
      <c r="Q36" s="634"/>
      <c r="R36" s="635">
        <v>
37210</v>
      </c>
      <c r="S36" s="636"/>
      <c r="T36" s="636"/>
      <c r="U36" s="636"/>
      <c r="V36" s="636"/>
      <c r="W36" s="636"/>
      <c r="X36" s="636"/>
      <c r="Y36" s="637"/>
      <c r="Z36" s="661">
        <v>
0.1</v>
      </c>
      <c r="AA36" s="661"/>
      <c r="AB36" s="661"/>
      <c r="AC36" s="661"/>
      <c r="AD36" s="662" t="s">
        <v>
125</v>
      </c>
      <c r="AE36" s="662"/>
      <c r="AF36" s="662"/>
      <c r="AG36" s="662"/>
      <c r="AH36" s="662"/>
      <c r="AI36" s="662"/>
      <c r="AJ36" s="662"/>
      <c r="AK36" s="662"/>
      <c r="AL36" s="638" t="s">
        <v>
125</v>
      </c>
      <c r="AM36" s="639"/>
      <c r="AN36" s="639"/>
      <c r="AO36" s="663"/>
      <c r="AP36" s="210"/>
      <c r="AQ36" s="679" t="s">
        <v>
322</v>
      </c>
      <c r="AR36" s="680"/>
      <c r="AS36" s="680"/>
      <c r="AT36" s="680"/>
      <c r="AU36" s="680"/>
      <c r="AV36" s="680"/>
      <c r="AW36" s="680"/>
      <c r="AX36" s="680"/>
      <c r="AY36" s="681"/>
      <c r="AZ36" s="682">
        <v>
5965948</v>
      </c>
      <c r="BA36" s="683"/>
      <c r="BB36" s="683"/>
      <c r="BC36" s="683"/>
      <c r="BD36" s="683"/>
      <c r="BE36" s="683"/>
      <c r="BF36" s="684"/>
      <c r="BG36" s="685" t="s">
        <v>
323</v>
      </c>
      <c r="BH36" s="686"/>
      <c r="BI36" s="686"/>
      <c r="BJ36" s="686"/>
      <c r="BK36" s="686"/>
      <c r="BL36" s="686"/>
      <c r="BM36" s="686"/>
      <c r="BN36" s="686"/>
      <c r="BO36" s="686"/>
      <c r="BP36" s="686"/>
      <c r="BQ36" s="686"/>
      <c r="BR36" s="686"/>
      <c r="BS36" s="686"/>
      <c r="BT36" s="686"/>
      <c r="BU36" s="687"/>
      <c r="BV36" s="682">
        <v>
7705</v>
      </c>
      <c r="BW36" s="683"/>
      <c r="BX36" s="683"/>
      <c r="BY36" s="683"/>
      <c r="BZ36" s="683"/>
      <c r="CA36" s="683"/>
      <c r="CB36" s="684"/>
      <c r="CD36" s="632" t="s">
        <v>
324</v>
      </c>
      <c r="CE36" s="633"/>
      <c r="CF36" s="633"/>
      <c r="CG36" s="633"/>
      <c r="CH36" s="633"/>
      <c r="CI36" s="633"/>
      <c r="CJ36" s="633"/>
      <c r="CK36" s="633"/>
      <c r="CL36" s="633"/>
      <c r="CM36" s="633"/>
      <c r="CN36" s="633"/>
      <c r="CO36" s="633"/>
      <c r="CP36" s="633"/>
      <c r="CQ36" s="634"/>
      <c r="CR36" s="635">
        <v>
6823215</v>
      </c>
      <c r="CS36" s="636"/>
      <c r="CT36" s="636"/>
      <c r="CU36" s="636"/>
      <c r="CV36" s="636"/>
      <c r="CW36" s="636"/>
      <c r="CX36" s="636"/>
      <c r="CY36" s="637"/>
      <c r="CZ36" s="638">
        <v>
12.2</v>
      </c>
      <c r="DA36" s="647"/>
      <c r="DB36" s="647"/>
      <c r="DC36" s="648"/>
      <c r="DD36" s="641">
        <v>
4607538</v>
      </c>
      <c r="DE36" s="636"/>
      <c r="DF36" s="636"/>
      <c r="DG36" s="636"/>
      <c r="DH36" s="636"/>
      <c r="DI36" s="636"/>
      <c r="DJ36" s="636"/>
      <c r="DK36" s="637"/>
      <c r="DL36" s="641">
        <v>
4342666</v>
      </c>
      <c r="DM36" s="636"/>
      <c r="DN36" s="636"/>
      <c r="DO36" s="636"/>
      <c r="DP36" s="636"/>
      <c r="DQ36" s="636"/>
      <c r="DR36" s="636"/>
      <c r="DS36" s="636"/>
      <c r="DT36" s="636"/>
      <c r="DU36" s="636"/>
      <c r="DV36" s="637"/>
      <c r="DW36" s="638">
        <v>
12.9</v>
      </c>
      <c r="DX36" s="647"/>
      <c r="DY36" s="647"/>
      <c r="DZ36" s="647"/>
      <c r="EA36" s="647"/>
      <c r="EB36" s="647"/>
      <c r="EC36" s="666"/>
    </row>
    <row r="37" spans="2:133" ht="11.25" customHeight="1" x14ac:dyDescent="0.2">
      <c r="B37" s="632" t="s">
        <v>
325</v>
      </c>
      <c r="C37" s="633"/>
      <c r="D37" s="633"/>
      <c r="E37" s="633"/>
      <c r="F37" s="633"/>
      <c r="G37" s="633"/>
      <c r="H37" s="633"/>
      <c r="I37" s="633"/>
      <c r="J37" s="633"/>
      <c r="K37" s="633"/>
      <c r="L37" s="633"/>
      <c r="M37" s="633"/>
      <c r="N37" s="633"/>
      <c r="O37" s="633"/>
      <c r="P37" s="633"/>
      <c r="Q37" s="634"/>
      <c r="R37" s="635">
        <v>
612380</v>
      </c>
      <c r="S37" s="636"/>
      <c r="T37" s="636"/>
      <c r="U37" s="636"/>
      <c r="V37" s="636"/>
      <c r="W37" s="636"/>
      <c r="X37" s="636"/>
      <c r="Y37" s="637"/>
      <c r="Z37" s="661">
        <v>
1</v>
      </c>
      <c r="AA37" s="661"/>
      <c r="AB37" s="661"/>
      <c r="AC37" s="661"/>
      <c r="AD37" s="662" t="s">
        <v>
125</v>
      </c>
      <c r="AE37" s="662"/>
      <c r="AF37" s="662"/>
      <c r="AG37" s="662"/>
      <c r="AH37" s="662"/>
      <c r="AI37" s="662"/>
      <c r="AJ37" s="662"/>
      <c r="AK37" s="662"/>
      <c r="AL37" s="638" t="s">
        <v>
125</v>
      </c>
      <c r="AM37" s="639"/>
      <c r="AN37" s="639"/>
      <c r="AO37" s="663"/>
      <c r="AQ37" s="667" t="s">
        <v>
326</v>
      </c>
      <c r="AR37" s="668"/>
      <c r="AS37" s="668"/>
      <c r="AT37" s="668"/>
      <c r="AU37" s="668"/>
      <c r="AV37" s="668"/>
      <c r="AW37" s="668"/>
      <c r="AX37" s="668"/>
      <c r="AY37" s="669"/>
      <c r="AZ37" s="635">
        <v>
286284</v>
      </c>
      <c r="BA37" s="636"/>
      <c r="BB37" s="636"/>
      <c r="BC37" s="636"/>
      <c r="BD37" s="645"/>
      <c r="BE37" s="645"/>
      <c r="BF37" s="670"/>
      <c r="BG37" s="632" t="s">
        <v>
327</v>
      </c>
      <c r="BH37" s="633"/>
      <c r="BI37" s="633"/>
      <c r="BJ37" s="633"/>
      <c r="BK37" s="633"/>
      <c r="BL37" s="633"/>
      <c r="BM37" s="633"/>
      <c r="BN37" s="633"/>
      <c r="BO37" s="633"/>
      <c r="BP37" s="633"/>
      <c r="BQ37" s="633"/>
      <c r="BR37" s="633"/>
      <c r="BS37" s="633"/>
      <c r="BT37" s="633"/>
      <c r="BU37" s="634"/>
      <c r="BV37" s="635">
        <v>
-359082</v>
      </c>
      <c r="BW37" s="636"/>
      <c r="BX37" s="636"/>
      <c r="BY37" s="636"/>
      <c r="BZ37" s="636"/>
      <c r="CA37" s="636"/>
      <c r="CB37" s="671"/>
      <c r="CD37" s="632" t="s">
        <v>
328</v>
      </c>
      <c r="CE37" s="633"/>
      <c r="CF37" s="633"/>
      <c r="CG37" s="633"/>
      <c r="CH37" s="633"/>
      <c r="CI37" s="633"/>
      <c r="CJ37" s="633"/>
      <c r="CK37" s="633"/>
      <c r="CL37" s="633"/>
      <c r="CM37" s="633"/>
      <c r="CN37" s="633"/>
      <c r="CO37" s="633"/>
      <c r="CP37" s="633"/>
      <c r="CQ37" s="634"/>
      <c r="CR37" s="635">
        <v>
3577846</v>
      </c>
      <c r="CS37" s="645"/>
      <c r="CT37" s="645"/>
      <c r="CU37" s="645"/>
      <c r="CV37" s="645"/>
      <c r="CW37" s="645"/>
      <c r="CX37" s="645"/>
      <c r="CY37" s="646"/>
      <c r="CZ37" s="638">
        <v>
6.4</v>
      </c>
      <c r="DA37" s="647"/>
      <c r="DB37" s="647"/>
      <c r="DC37" s="648"/>
      <c r="DD37" s="641">
        <v>
3577846</v>
      </c>
      <c r="DE37" s="645"/>
      <c r="DF37" s="645"/>
      <c r="DG37" s="645"/>
      <c r="DH37" s="645"/>
      <c r="DI37" s="645"/>
      <c r="DJ37" s="645"/>
      <c r="DK37" s="646"/>
      <c r="DL37" s="641">
        <v>
3540650</v>
      </c>
      <c r="DM37" s="645"/>
      <c r="DN37" s="645"/>
      <c r="DO37" s="645"/>
      <c r="DP37" s="645"/>
      <c r="DQ37" s="645"/>
      <c r="DR37" s="645"/>
      <c r="DS37" s="645"/>
      <c r="DT37" s="645"/>
      <c r="DU37" s="645"/>
      <c r="DV37" s="646"/>
      <c r="DW37" s="638">
        <v>
10.5</v>
      </c>
      <c r="DX37" s="647"/>
      <c r="DY37" s="647"/>
      <c r="DZ37" s="647"/>
      <c r="EA37" s="647"/>
      <c r="EB37" s="647"/>
      <c r="EC37" s="666"/>
    </row>
    <row r="38" spans="2:133" ht="11.25" customHeight="1" x14ac:dyDescent="0.2">
      <c r="B38" s="632" t="s">
        <v>
329</v>
      </c>
      <c r="C38" s="633"/>
      <c r="D38" s="633"/>
      <c r="E38" s="633"/>
      <c r="F38" s="633"/>
      <c r="G38" s="633"/>
      <c r="H38" s="633"/>
      <c r="I38" s="633"/>
      <c r="J38" s="633"/>
      <c r="K38" s="633"/>
      <c r="L38" s="633"/>
      <c r="M38" s="633"/>
      <c r="N38" s="633"/>
      <c r="O38" s="633"/>
      <c r="P38" s="633"/>
      <c r="Q38" s="634"/>
      <c r="R38" s="635">
        <v>
2755630</v>
      </c>
      <c r="S38" s="636"/>
      <c r="T38" s="636"/>
      <c r="U38" s="636"/>
      <c r="V38" s="636"/>
      <c r="W38" s="636"/>
      <c r="X38" s="636"/>
      <c r="Y38" s="637"/>
      <c r="Z38" s="661">
        <v>
4.7</v>
      </c>
      <c r="AA38" s="661"/>
      <c r="AB38" s="661"/>
      <c r="AC38" s="661"/>
      <c r="AD38" s="662" t="s">
        <v>
125</v>
      </c>
      <c r="AE38" s="662"/>
      <c r="AF38" s="662"/>
      <c r="AG38" s="662"/>
      <c r="AH38" s="662"/>
      <c r="AI38" s="662"/>
      <c r="AJ38" s="662"/>
      <c r="AK38" s="662"/>
      <c r="AL38" s="638" t="s">
        <v>
125</v>
      </c>
      <c r="AM38" s="639"/>
      <c r="AN38" s="639"/>
      <c r="AO38" s="663"/>
      <c r="AQ38" s="667" t="s">
        <v>
330</v>
      </c>
      <c r="AR38" s="668"/>
      <c r="AS38" s="668"/>
      <c r="AT38" s="668"/>
      <c r="AU38" s="668"/>
      <c r="AV38" s="668"/>
      <c r="AW38" s="668"/>
      <c r="AX38" s="668"/>
      <c r="AY38" s="669"/>
      <c r="AZ38" s="635">
        <v>
18341</v>
      </c>
      <c r="BA38" s="636"/>
      <c r="BB38" s="636"/>
      <c r="BC38" s="636"/>
      <c r="BD38" s="645"/>
      <c r="BE38" s="645"/>
      <c r="BF38" s="670"/>
      <c r="BG38" s="632" t="s">
        <v>
331</v>
      </c>
      <c r="BH38" s="633"/>
      <c r="BI38" s="633"/>
      <c r="BJ38" s="633"/>
      <c r="BK38" s="633"/>
      <c r="BL38" s="633"/>
      <c r="BM38" s="633"/>
      <c r="BN38" s="633"/>
      <c r="BO38" s="633"/>
      <c r="BP38" s="633"/>
      <c r="BQ38" s="633"/>
      <c r="BR38" s="633"/>
      <c r="BS38" s="633"/>
      <c r="BT38" s="633"/>
      <c r="BU38" s="634"/>
      <c r="BV38" s="635">
        <v>
24941</v>
      </c>
      <c r="BW38" s="636"/>
      <c r="BX38" s="636"/>
      <c r="BY38" s="636"/>
      <c r="BZ38" s="636"/>
      <c r="CA38" s="636"/>
      <c r="CB38" s="671"/>
      <c r="CD38" s="632" t="s">
        <v>
332</v>
      </c>
      <c r="CE38" s="633"/>
      <c r="CF38" s="633"/>
      <c r="CG38" s="633"/>
      <c r="CH38" s="633"/>
      <c r="CI38" s="633"/>
      <c r="CJ38" s="633"/>
      <c r="CK38" s="633"/>
      <c r="CL38" s="633"/>
      <c r="CM38" s="633"/>
      <c r="CN38" s="633"/>
      <c r="CO38" s="633"/>
      <c r="CP38" s="633"/>
      <c r="CQ38" s="634"/>
      <c r="CR38" s="635">
        <v>
5674826</v>
      </c>
      <c r="CS38" s="636"/>
      <c r="CT38" s="636"/>
      <c r="CU38" s="636"/>
      <c r="CV38" s="636"/>
      <c r="CW38" s="636"/>
      <c r="CX38" s="636"/>
      <c r="CY38" s="637"/>
      <c r="CZ38" s="638">
        <v>
10.199999999999999</v>
      </c>
      <c r="DA38" s="647"/>
      <c r="DB38" s="647"/>
      <c r="DC38" s="648"/>
      <c r="DD38" s="641">
        <v>
4766688</v>
      </c>
      <c r="DE38" s="636"/>
      <c r="DF38" s="636"/>
      <c r="DG38" s="636"/>
      <c r="DH38" s="636"/>
      <c r="DI38" s="636"/>
      <c r="DJ38" s="636"/>
      <c r="DK38" s="637"/>
      <c r="DL38" s="641">
        <v>
4356256</v>
      </c>
      <c r="DM38" s="636"/>
      <c r="DN38" s="636"/>
      <c r="DO38" s="636"/>
      <c r="DP38" s="636"/>
      <c r="DQ38" s="636"/>
      <c r="DR38" s="636"/>
      <c r="DS38" s="636"/>
      <c r="DT38" s="636"/>
      <c r="DU38" s="636"/>
      <c r="DV38" s="637"/>
      <c r="DW38" s="638">
        <v>
12.9</v>
      </c>
      <c r="DX38" s="647"/>
      <c r="DY38" s="647"/>
      <c r="DZ38" s="647"/>
      <c r="EA38" s="647"/>
      <c r="EB38" s="647"/>
      <c r="EC38" s="666"/>
    </row>
    <row r="39" spans="2:133" ht="11.25" customHeight="1" x14ac:dyDescent="0.2">
      <c r="B39" s="632" t="s">
        <v>
333</v>
      </c>
      <c r="C39" s="633"/>
      <c r="D39" s="633"/>
      <c r="E39" s="633"/>
      <c r="F39" s="633"/>
      <c r="G39" s="633"/>
      <c r="H39" s="633"/>
      <c r="I39" s="633"/>
      <c r="J39" s="633"/>
      <c r="K39" s="633"/>
      <c r="L39" s="633"/>
      <c r="M39" s="633"/>
      <c r="N39" s="633"/>
      <c r="O39" s="633"/>
      <c r="P39" s="633"/>
      <c r="Q39" s="634"/>
      <c r="R39" s="635">
        <v>
419729</v>
      </c>
      <c r="S39" s="636"/>
      <c r="T39" s="636"/>
      <c r="U39" s="636"/>
      <c r="V39" s="636"/>
      <c r="W39" s="636"/>
      <c r="X39" s="636"/>
      <c r="Y39" s="637"/>
      <c r="Z39" s="661">
        <v>
0.7</v>
      </c>
      <c r="AA39" s="661"/>
      <c r="AB39" s="661"/>
      <c r="AC39" s="661"/>
      <c r="AD39" s="662">
        <v>
51992</v>
      </c>
      <c r="AE39" s="662"/>
      <c r="AF39" s="662"/>
      <c r="AG39" s="662"/>
      <c r="AH39" s="662"/>
      <c r="AI39" s="662"/>
      <c r="AJ39" s="662"/>
      <c r="AK39" s="662"/>
      <c r="AL39" s="638">
        <v>
0.2</v>
      </c>
      <c r="AM39" s="639"/>
      <c r="AN39" s="639"/>
      <c r="AO39" s="663"/>
      <c r="AQ39" s="667" t="s">
        <v>
334</v>
      </c>
      <c r="AR39" s="668"/>
      <c r="AS39" s="668"/>
      <c r="AT39" s="668"/>
      <c r="AU39" s="668"/>
      <c r="AV39" s="668"/>
      <c r="AW39" s="668"/>
      <c r="AX39" s="668"/>
      <c r="AY39" s="669"/>
      <c r="AZ39" s="635" t="s">
        <v>
125</v>
      </c>
      <c r="BA39" s="636"/>
      <c r="BB39" s="636"/>
      <c r="BC39" s="636"/>
      <c r="BD39" s="645"/>
      <c r="BE39" s="645"/>
      <c r="BF39" s="670"/>
      <c r="BG39" s="632" t="s">
        <v>
335</v>
      </c>
      <c r="BH39" s="633"/>
      <c r="BI39" s="633"/>
      <c r="BJ39" s="633"/>
      <c r="BK39" s="633"/>
      <c r="BL39" s="633"/>
      <c r="BM39" s="633"/>
      <c r="BN39" s="633"/>
      <c r="BO39" s="633"/>
      <c r="BP39" s="633"/>
      <c r="BQ39" s="633"/>
      <c r="BR39" s="633"/>
      <c r="BS39" s="633"/>
      <c r="BT39" s="633"/>
      <c r="BU39" s="634"/>
      <c r="BV39" s="635">
        <v>
38097</v>
      </c>
      <c r="BW39" s="636"/>
      <c r="BX39" s="636"/>
      <c r="BY39" s="636"/>
      <c r="BZ39" s="636"/>
      <c r="CA39" s="636"/>
      <c r="CB39" s="671"/>
      <c r="CD39" s="632" t="s">
        <v>
336</v>
      </c>
      <c r="CE39" s="633"/>
      <c r="CF39" s="633"/>
      <c r="CG39" s="633"/>
      <c r="CH39" s="633"/>
      <c r="CI39" s="633"/>
      <c r="CJ39" s="633"/>
      <c r="CK39" s="633"/>
      <c r="CL39" s="633"/>
      <c r="CM39" s="633"/>
      <c r="CN39" s="633"/>
      <c r="CO39" s="633"/>
      <c r="CP39" s="633"/>
      <c r="CQ39" s="634"/>
      <c r="CR39" s="635">
        <v>
2401482</v>
      </c>
      <c r="CS39" s="645"/>
      <c r="CT39" s="645"/>
      <c r="CU39" s="645"/>
      <c r="CV39" s="645"/>
      <c r="CW39" s="645"/>
      <c r="CX39" s="645"/>
      <c r="CY39" s="646"/>
      <c r="CZ39" s="638">
        <v>
4.3</v>
      </c>
      <c r="DA39" s="647"/>
      <c r="DB39" s="647"/>
      <c r="DC39" s="648"/>
      <c r="DD39" s="641">
        <v>
2349976</v>
      </c>
      <c r="DE39" s="645"/>
      <c r="DF39" s="645"/>
      <c r="DG39" s="645"/>
      <c r="DH39" s="645"/>
      <c r="DI39" s="645"/>
      <c r="DJ39" s="645"/>
      <c r="DK39" s="646"/>
      <c r="DL39" s="641" t="s">
        <v>
125</v>
      </c>
      <c r="DM39" s="645"/>
      <c r="DN39" s="645"/>
      <c r="DO39" s="645"/>
      <c r="DP39" s="645"/>
      <c r="DQ39" s="645"/>
      <c r="DR39" s="645"/>
      <c r="DS39" s="645"/>
      <c r="DT39" s="645"/>
      <c r="DU39" s="645"/>
      <c r="DV39" s="646"/>
      <c r="DW39" s="638" t="s">
        <v>
125</v>
      </c>
      <c r="DX39" s="647"/>
      <c r="DY39" s="647"/>
      <c r="DZ39" s="647"/>
      <c r="EA39" s="647"/>
      <c r="EB39" s="647"/>
      <c r="EC39" s="666"/>
    </row>
    <row r="40" spans="2:133" ht="11.25" customHeight="1" x14ac:dyDescent="0.2">
      <c r="B40" s="632" t="s">
        <v>
337</v>
      </c>
      <c r="C40" s="633"/>
      <c r="D40" s="633"/>
      <c r="E40" s="633"/>
      <c r="F40" s="633"/>
      <c r="G40" s="633"/>
      <c r="H40" s="633"/>
      <c r="I40" s="633"/>
      <c r="J40" s="633"/>
      <c r="K40" s="633"/>
      <c r="L40" s="633"/>
      <c r="M40" s="633"/>
      <c r="N40" s="633"/>
      <c r="O40" s="633"/>
      <c r="P40" s="633"/>
      <c r="Q40" s="634"/>
      <c r="R40" s="635">
        <v>
3308500</v>
      </c>
      <c r="S40" s="636"/>
      <c r="T40" s="636"/>
      <c r="U40" s="636"/>
      <c r="V40" s="636"/>
      <c r="W40" s="636"/>
      <c r="X40" s="636"/>
      <c r="Y40" s="637"/>
      <c r="Z40" s="661">
        <v>
5.6</v>
      </c>
      <c r="AA40" s="661"/>
      <c r="AB40" s="661"/>
      <c r="AC40" s="661"/>
      <c r="AD40" s="662" t="s">
        <v>
125</v>
      </c>
      <c r="AE40" s="662"/>
      <c r="AF40" s="662"/>
      <c r="AG40" s="662"/>
      <c r="AH40" s="662"/>
      <c r="AI40" s="662"/>
      <c r="AJ40" s="662"/>
      <c r="AK40" s="662"/>
      <c r="AL40" s="638" t="s">
        <v>
125</v>
      </c>
      <c r="AM40" s="639"/>
      <c r="AN40" s="639"/>
      <c r="AO40" s="663"/>
      <c r="AQ40" s="667" t="s">
        <v>
338</v>
      </c>
      <c r="AR40" s="668"/>
      <c r="AS40" s="668"/>
      <c r="AT40" s="668"/>
      <c r="AU40" s="668"/>
      <c r="AV40" s="668"/>
      <c r="AW40" s="668"/>
      <c r="AX40" s="668"/>
      <c r="AY40" s="669"/>
      <c r="AZ40" s="635" t="s">
        <v>
125</v>
      </c>
      <c r="BA40" s="636"/>
      <c r="BB40" s="636"/>
      <c r="BC40" s="636"/>
      <c r="BD40" s="645"/>
      <c r="BE40" s="645"/>
      <c r="BF40" s="670"/>
      <c r="BG40" s="672" t="s">
        <v>
339</v>
      </c>
      <c r="BH40" s="673"/>
      <c r="BI40" s="673"/>
      <c r="BJ40" s="673"/>
      <c r="BK40" s="673"/>
      <c r="BL40" s="346"/>
      <c r="BM40" s="633" t="s">
        <v>
340</v>
      </c>
      <c r="BN40" s="633"/>
      <c r="BO40" s="633"/>
      <c r="BP40" s="633"/>
      <c r="BQ40" s="633"/>
      <c r="BR40" s="633"/>
      <c r="BS40" s="633"/>
      <c r="BT40" s="633"/>
      <c r="BU40" s="634"/>
      <c r="BV40" s="635">
        <v>
96</v>
      </c>
      <c r="BW40" s="636"/>
      <c r="BX40" s="636"/>
      <c r="BY40" s="636"/>
      <c r="BZ40" s="636"/>
      <c r="CA40" s="636"/>
      <c r="CB40" s="671"/>
      <c r="CD40" s="632" t="s">
        <v>
341</v>
      </c>
      <c r="CE40" s="633"/>
      <c r="CF40" s="633"/>
      <c r="CG40" s="633"/>
      <c r="CH40" s="633"/>
      <c r="CI40" s="633"/>
      <c r="CJ40" s="633"/>
      <c r="CK40" s="633"/>
      <c r="CL40" s="633"/>
      <c r="CM40" s="633"/>
      <c r="CN40" s="633"/>
      <c r="CO40" s="633"/>
      <c r="CP40" s="633"/>
      <c r="CQ40" s="634"/>
      <c r="CR40" s="635">
        <v>
43179</v>
      </c>
      <c r="CS40" s="636"/>
      <c r="CT40" s="636"/>
      <c r="CU40" s="636"/>
      <c r="CV40" s="636"/>
      <c r="CW40" s="636"/>
      <c r="CX40" s="636"/>
      <c r="CY40" s="637"/>
      <c r="CZ40" s="638">
        <v>
0.1</v>
      </c>
      <c r="DA40" s="647"/>
      <c r="DB40" s="647"/>
      <c r="DC40" s="648"/>
      <c r="DD40" s="641">
        <v>
38279</v>
      </c>
      <c r="DE40" s="636"/>
      <c r="DF40" s="636"/>
      <c r="DG40" s="636"/>
      <c r="DH40" s="636"/>
      <c r="DI40" s="636"/>
      <c r="DJ40" s="636"/>
      <c r="DK40" s="637"/>
      <c r="DL40" s="641">
        <v>
36962</v>
      </c>
      <c r="DM40" s="636"/>
      <c r="DN40" s="636"/>
      <c r="DO40" s="636"/>
      <c r="DP40" s="636"/>
      <c r="DQ40" s="636"/>
      <c r="DR40" s="636"/>
      <c r="DS40" s="636"/>
      <c r="DT40" s="636"/>
      <c r="DU40" s="636"/>
      <c r="DV40" s="637"/>
      <c r="DW40" s="638">
        <v>
0.1</v>
      </c>
      <c r="DX40" s="647"/>
      <c r="DY40" s="647"/>
      <c r="DZ40" s="647"/>
      <c r="EA40" s="647"/>
      <c r="EB40" s="647"/>
      <c r="EC40" s="666"/>
    </row>
    <row r="41" spans="2:133" ht="11.25" customHeight="1" x14ac:dyDescent="0.2">
      <c r="B41" s="632" t="s">
        <v>
342</v>
      </c>
      <c r="C41" s="633"/>
      <c r="D41" s="633"/>
      <c r="E41" s="633"/>
      <c r="F41" s="633"/>
      <c r="G41" s="633"/>
      <c r="H41" s="633"/>
      <c r="I41" s="633"/>
      <c r="J41" s="633"/>
      <c r="K41" s="633"/>
      <c r="L41" s="633"/>
      <c r="M41" s="633"/>
      <c r="N41" s="633"/>
      <c r="O41" s="633"/>
      <c r="P41" s="633"/>
      <c r="Q41" s="634"/>
      <c r="R41" s="635" t="s">
        <v>
125</v>
      </c>
      <c r="S41" s="636"/>
      <c r="T41" s="636"/>
      <c r="U41" s="636"/>
      <c r="V41" s="636"/>
      <c r="W41" s="636"/>
      <c r="X41" s="636"/>
      <c r="Y41" s="637"/>
      <c r="Z41" s="661" t="s">
        <v>
125</v>
      </c>
      <c r="AA41" s="661"/>
      <c r="AB41" s="661"/>
      <c r="AC41" s="661"/>
      <c r="AD41" s="662" t="s">
        <v>
125</v>
      </c>
      <c r="AE41" s="662"/>
      <c r="AF41" s="662"/>
      <c r="AG41" s="662"/>
      <c r="AH41" s="662"/>
      <c r="AI41" s="662"/>
      <c r="AJ41" s="662"/>
      <c r="AK41" s="662"/>
      <c r="AL41" s="638" t="s">
        <v>
125</v>
      </c>
      <c r="AM41" s="639"/>
      <c r="AN41" s="639"/>
      <c r="AO41" s="663"/>
      <c r="AQ41" s="667" t="s">
        <v>
343</v>
      </c>
      <c r="AR41" s="668"/>
      <c r="AS41" s="668"/>
      <c r="AT41" s="668"/>
      <c r="AU41" s="668"/>
      <c r="AV41" s="668"/>
      <c r="AW41" s="668"/>
      <c r="AX41" s="668"/>
      <c r="AY41" s="669"/>
      <c r="AZ41" s="635">
        <v>
1394232</v>
      </c>
      <c r="BA41" s="636"/>
      <c r="BB41" s="636"/>
      <c r="BC41" s="636"/>
      <c r="BD41" s="645"/>
      <c r="BE41" s="645"/>
      <c r="BF41" s="670"/>
      <c r="BG41" s="672"/>
      <c r="BH41" s="673"/>
      <c r="BI41" s="673"/>
      <c r="BJ41" s="673"/>
      <c r="BK41" s="673"/>
      <c r="BL41" s="346"/>
      <c r="BM41" s="633" t="s">
        <v>
344</v>
      </c>
      <c r="BN41" s="633"/>
      <c r="BO41" s="633"/>
      <c r="BP41" s="633"/>
      <c r="BQ41" s="633"/>
      <c r="BR41" s="633"/>
      <c r="BS41" s="633"/>
      <c r="BT41" s="633"/>
      <c r="BU41" s="634"/>
      <c r="BV41" s="635" t="s">
        <v>
125</v>
      </c>
      <c r="BW41" s="636"/>
      <c r="BX41" s="636"/>
      <c r="BY41" s="636"/>
      <c r="BZ41" s="636"/>
      <c r="CA41" s="636"/>
      <c r="CB41" s="671"/>
      <c r="CD41" s="632" t="s">
        <v>
345</v>
      </c>
      <c r="CE41" s="633"/>
      <c r="CF41" s="633"/>
      <c r="CG41" s="633"/>
      <c r="CH41" s="633"/>
      <c r="CI41" s="633"/>
      <c r="CJ41" s="633"/>
      <c r="CK41" s="633"/>
      <c r="CL41" s="633"/>
      <c r="CM41" s="633"/>
      <c r="CN41" s="633"/>
      <c r="CO41" s="633"/>
      <c r="CP41" s="633"/>
      <c r="CQ41" s="634"/>
      <c r="CR41" s="635" t="s">
        <v>
125</v>
      </c>
      <c r="CS41" s="645"/>
      <c r="CT41" s="645"/>
      <c r="CU41" s="645"/>
      <c r="CV41" s="645"/>
      <c r="CW41" s="645"/>
      <c r="CX41" s="645"/>
      <c r="CY41" s="646"/>
      <c r="CZ41" s="638" t="s">
        <v>
125</v>
      </c>
      <c r="DA41" s="647"/>
      <c r="DB41" s="647"/>
      <c r="DC41" s="648"/>
      <c r="DD41" s="641" t="s">
        <v>
125</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
346</v>
      </c>
      <c r="C42" s="633"/>
      <c r="D42" s="633"/>
      <c r="E42" s="633"/>
      <c r="F42" s="633"/>
      <c r="G42" s="633"/>
      <c r="H42" s="633"/>
      <c r="I42" s="633"/>
      <c r="J42" s="633"/>
      <c r="K42" s="633"/>
      <c r="L42" s="633"/>
      <c r="M42" s="633"/>
      <c r="N42" s="633"/>
      <c r="O42" s="633"/>
      <c r="P42" s="633"/>
      <c r="Q42" s="634"/>
      <c r="R42" s="635" t="s">
        <v>
125</v>
      </c>
      <c r="S42" s="636"/>
      <c r="T42" s="636"/>
      <c r="U42" s="636"/>
      <c r="V42" s="636"/>
      <c r="W42" s="636"/>
      <c r="X42" s="636"/>
      <c r="Y42" s="637"/>
      <c r="Z42" s="661" t="s">
        <v>
125</v>
      </c>
      <c r="AA42" s="661"/>
      <c r="AB42" s="661"/>
      <c r="AC42" s="661"/>
      <c r="AD42" s="662" t="s">
        <v>
125</v>
      </c>
      <c r="AE42" s="662"/>
      <c r="AF42" s="662"/>
      <c r="AG42" s="662"/>
      <c r="AH42" s="662"/>
      <c r="AI42" s="662"/>
      <c r="AJ42" s="662"/>
      <c r="AK42" s="662"/>
      <c r="AL42" s="638" t="s">
        <v>
125</v>
      </c>
      <c r="AM42" s="639"/>
      <c r="AN42" s="639"/>
      <c r="AO42" s="663"/>
      <c r="AQ42" s="676" t="s">
        <v>
347</v>
      </c>
      <c r="AR42" s="677"/>
      <c r="AS42" s="677"/>
      <c r="AT42" s="677"/>
      <c r="AU42" s="677"/>
      <c r="AV42" s="677"/>
      <c r="AW42" s="677"/>
      <c r="AX42" s="677"/>
      <c r="AY42" s="678"/>
      <c r="AZ42" s="615">
        <v>
4267091</v>
      </c>
      <c r="BA42" s="649"/>
      <c r="BB42" s="649"/>
      <c r="BC42" s="649"/>
      <c r="BD42" s="616"/>
      <c r="BE42" s="616"/>
      <c r="BF42" s="664"/>
      <c r="BG42" s="674"/>
      <c r="BH42" s="675"/>
      <c r="BI42" s="675"/>
      <c r="BJ42" s="675"/>
      <c r="BK42" s="675"/>
      <c r="BL42" s="344"/>
      <c r="BM42" s="613" t="s">
        <v>
348</v>
      </c>
      <c r="BN42" s="613"/>
      <c r="BO42" s="613"/>
      <c r="BP42" s="613"/>
      <c r="BQ42" s="613"/>
      <c r="BR42" s="613"/>
      <c r="BS42" s="613"/>
      <c r="BT42" s="613"/>
      <c r="BU42" s="614"/>
      <c r="BV42" s="615">
        <v>
344</v>
      </c>
      <c r="BW42" s="649"/>
      <c r="BX42" s="649"/>
      <c r="BY42" s="649"/>
      <c r="BZ42" s="649"/>
      <c r="CA42" s="649"/>
      <c r="CB42" s="665"/>
      <c r="CD42" s="632" t="s">
        <v>
349</v>
      </c>
      <c r="CE42" s="633"/>
      <c r="CF42" s="633"/>
      <c r="CG42" s="633"/>
      <c r="CH42" s="633"/>
      <c r="CI42" s="633"/>
      <c r="CJ42" s="633"/>
      <c r="CK42" s="633"/>
      <c r="CL42" s="633"/>
      <c r="CM42" s="633"/>
      <c r="CN42" s="633"/>
      <c r="CO42" s="633"/>
      <c r="CP42" s="633"/>
      <c r="CQ42" s="634"/>
      <c r="CR42" s="635">
        <v>
2606068</v>
      </c>
      <c r="CS42" s="645"/>
      <c r="CT42" s="645"/>
      <c r="CU42" s="645"/>
      <c r="CV42" s="645"/>
      <c r="CW42" s="645"/>
      <c r="CX42" s="645"/>
      <c r="CY42" s="646"/>
      <c r="CZ42" s="638">
        <v>
4.7</v>
      </c>
      <c r="DA42" s="647"/>
      <c r="DB42" s="647"/>
      <c r="DC42" s="648"/>
      <c r="DD42" s="641">
        <v>
600346</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
350</v>
      </c>
      <c r="C43" s="633"/>
      <c r="D43" s="633"/>
      <c r="E43" s="633"/>
      <c r="F43" s="633"/>
      <c r="G43" s="633"/>
      <c r="H43" s="633"/>
      <c r="I43" s="633"/>
      <c r="J43" s="633"/>
      <c r="K43" s="633"/>
      <c r="L43" s="633"/>
      <c r="M43" s="633"/>
      <c r="N43" s="633"/>
      <c r="O43" s="633"/>
      <c r="P43" s="633"/>
      <c r="Q43" s="634"/>
      <c r="R43" s="635">
        <v>
2600000</v>
      </c>
      <c r="S43" s="636"/>
      <c r="T43" s="636"/>
      <c r="U43" s="636"/>
      <c r="V43" s="636"/>
      <c r="W43" s="636"/>
      <c r="X43" s="636"/>
      <c r="Y43" s="637"/>
      <c r="Z43" s="661">
        <v>
4.4000000000000004</v>
      </c>
      <c r="AA43" s="661"/>
      <c r="AB43" s="661"/>
      <c r="AC43" s="661"/>
      <c r="AD43" s="662" t="s">
        <v>
125</v>
      </c>
      <c r="AE43" s="662"/>
      <c r="AF43" s="662"/>
      <c r="AG43" s="662"/>
      <c r="AH43" s="662"/>
      <c r="AI43" s="662"/>
      <c r="AJ43" s="662"/>
      <c r="AK43" s="662"/>
      <c r="AL43" s="638" t="s">
        <v>
125</v>
      </c>
      <c r="AM43" s="639"/>
      <c r="AN43" s="639"/>
      <c r="AO43" s="663"/>
      <c r="CD43" s="632" t="s">
        <v>
351</v>
      </c>
      <c r="CE43" s="633"/>
      <c r="CF43" s="633"/>
      <c r="CG43" s="633"/>
      <c r="CH43" s="633"/>
      <c r="CI43" s="633"/>
      <c r="CJ43" s="633"/>
      <c r="CK43" s="633"/>
      <c r="CL43" s="633"/>
      <c r="CM43" s="633"/>
      <c r="CN43" s="633"/>
      <c r="CO43" s="633"/>
      <c r="CP43" s="633"/>
      <c r="CQ43" s="634"/>
      <c r="CR43" s="635">
        <v>
68611</v>
      </c>
      <c r="CS43" s="645"/>
      <c r="CT43" s="645"/>
      <c r="CU43" s="645"/>
      <c r="CV43" s="645"/>
      <c r="CW43" s="645"/>
      <c r="CX43" s="645"/>
      <c r="CY43" s="646"/>
      <c r="CZ43" s="638">
        <v>
0.1</v>
      </c>
      <c r="DA43" s="647"/>
      <c r="DB43" s="647"/>
      <c r="DC43" s="648"/>
      <c r="DD43" s="641">
        <v>
68611</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
352</v>
      </c>
      <c r="C44" s="613"/>
      <c r="D44" s="613"/>
      <c r="E44" s="613"/>
      <c r="F44" s="613"/>
      <c r="G44" s="613"/>
      <c r="H44" s="613"/>
      <c r="I44" s="613"/>
      <c r="J44" s="613"/>
      <c r="K44" s="613"/>
      <c r="L44" s="613"/>
      <c r="M44" s="613"/>
      <c r="N44" s="613"/>
      <c r="O44" s="613"/>
      <c r="P44" s="613"/>
      <c r="Q44" s="614"/>
      <c r="R44" s="615">
        <v>
59013603</v>
      </c>
      <c r="S44" s="649"/>
      <c r="T44" s="649"/>
      <c r="U44" s="649"/>
      <c r="V44" s="649"/>
      <c r="W44" s="649"/>
      <c r="X44" s="649"/>
      <c r="Y44" s="650"/>
      <c r="Z44" s="651">
        <v>
100</v>
      </c>
      <c r="AA44" s="651"/>
      <c r="AB44" s="651"/>
      <c r="AC44" s="651"/>
      <c r="AD44" s="652">
        <v>
31161990</v>
      </c>
      <c r="AE44" s="652"/>
      <c r="AF44" s="652"/>
      <c r="AG44" s="652"/>
      <c r="AH44" s="652"/>
      <c r="AI44" s="652"/>
      <c r="AJ44" s="652"/>
      <c r="AK44" s="652"/>
      <c r="AL44" s="618">
        <v>
100</v>
      </c>
      <c r="AM44" s="653"/>
      <c r="AN44" s="653"/>
      <c r="AO44" s="654"/>
      <c r="CD44" s="655" t="s">
        <v>
299</v>
      </c>
      <c r="CE44" s="656"/>
      <c r="CF44" s="632" t="s">
        <v>
353</v>
      </c>
      <c r="CG44" s="633"/>
      <c r="CH44" s="633"/>
      <c r="CI44" s="633"/>
      <c r="CJ44" s="633"/>
      <c r="CK44" s="633"/>
      <c r="CL44" s="633"/>
      <c r="CM44" s="633"/>
      <c r="CN44" s="633"/>
      <c r="CO44" s="633"/>
      <c r="CP44" s="633"/>
      <c r="CQ44" s="634"/>
      <c r="CR44" s="635">
        <v>
2575662</v>
      </c>
      <c r="CS44" s="636"/>
      <c r="CT44" s="636"/>
      <c r="CU44" s="636"/>
      <c r="CV44" s="636"/>
      <c r="CW44" s="636"/>
      <c r="CX44" s="636"/>
      <c r="CY44" s="637"/>
      <c r="CZ44" s="638">
        <v>
4.5999999999999996</v>
      </c>
      <c r="DA44" s="639"/>
      <c r="DB44" s="639"/>
      <c r="DC44" s="640"/>
      <c r="DD44" s="641">
        <v>
588740</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
354</v>
      </c>
      <c r="CG45" s="633"/>
      <c r="CH45" s="633"/>
      <c r="CI45" s="633"/>
      <c r="CJ45" s="633"/>
      <c r="CK45" s="633"/>
      <c r="CL45" s="633"/>
      <c r="CM45" s="633"/>
      <c r="CN45" s="633"/>
      <c r="CO45" s="633"/>
      <c r="CP45" s="633"/>
      <c r="CQ45" s="634"/>
      <c r="CR45" s="635">
        <v>
1772089</v>
      </c>
      <c r="CS45" s="645"/>
      <c r="CT45" s="645"/>
      <c r="CU45" s="645"/>
      <c r="CV45" s="645"/>
      <c r="CW45" s="645"/>
      <c r="CX45" s="645"/>
      <c r="CY45" s="646"/>
      <c r="CZ45" s="638">
        <v>
3.2</v>
      </c>
      <c r="DA45" s="647"/>
      <c r="DB45" s="647"/>
      <c r="DC45" s="648"/>
      <c r="DD45" s="641">
        <v>
165503</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
355</v>
      </c>
      <c r="CD46" s="657"/>
      <c r="CE46" s="658"/>
      <c r="CF46" s="632" t="s">
        <v>
356</v>
      </c>
      <c r="CG46" s="633"/>
      <c r="CH46" s="633"/>
      <c r="CI46" s="633"/>
      <c r="CJ46" s="633"/>
      <c r="CK46" s="633"/>
      <c r="CL46" s="633"/>
      <c r="CM46" s="633"/>
      <c r="CN46" s="633"/>
      <c r="CO46" s="633"/>
      <c r="CP46" s="633"/>
      <c r="CQ46" s="634"/>
      <c r="CR46" s="635">
        <v>
782570</v>
      </c>
      <c r="CS46" s="636"/>
      <c r="CT46" s="636"/>
      <c r="CU46" s="636"/>
      <c r="CV46" s="636"/>
      <c r="CW46" s="636"/>
      <c r="CX46" s="636"/>
      <c r="CY46" s="637"/>
      <c r="CZ46" s="638">
        <v>
1.4</v>
      </c>
      <c r="DA46" s="639"/>
      <c r="DB46" s="639"/>
      <c r="DC46" s="640"/>
      <c r="DD46" s="641">
        <v>
402234</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
357</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
358</v>
      </c>
      <c r="CG47" s="633"/>
      <c r="CH47" s="633"/>
      <c r="CI47" s="633"/>
      <c r="CJ47" s="633"/>
      <c r="CK47" s="633"/>
      <c r="CL47" s="633"/>
      <c r="CM47" s="633"/>
      <c r="CN47" s="633"/>
      <c r="CO47" s="633"/>
      <c r="CP47" s="633"/>
      <c r="CQ47" s="634"/>
      <c r="CR47" s="635">
        <v>
30406</v>
      </c>
      <c r="CS47" s="645"/>
      <c r="CT47" s="645"/>
      <c r="CU47" s="645"/>
      <c r="CV47" s="645"/>
      <c r="CW47" s="645"/>
      <c r="CX47" s="645"/>
      <c r="CY47" s="646"/>
      <c r="CZ47" s="638">
        <v>
0.1</v>
      </c>
      <c r="DA47" s="647"/>
      <c r="DB47" s="647"/>
      <c r="DC47" s="648"/>
      <c r="DD47" s="641">
        <v>
11606</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
359</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
360</v>
      </c>
      <c r="CG48" s="633"/>
      <c r="CH48" s="633"/>
      <c r="CI48" s="633"/>
      <c r="CJ48" s="633"/>
      <c r="CK48" s="633"/>
      <c r="CL48" s="633"/>
      <c r="CM48" s="633"/>
      <c r="CN48" s="633"/>
      <c r="CO48" s="633"/>
      <c r="CP48" s="633"/>
      <c r="CQ48" s="634"/>
      <c r="CR48" s="635" t="s">
        <v>
125</v>
      </c>
      <c r="CS48" s="636"/>
      <c r="CT48" s="636"/>
      <c r="CU48" s="636"/>
      <c r="CV48" s="636"/>
      <c r="CW48" s="636"/>
      <c r="CX48" s="636"/>
      <c r="CY48" s="637"/>
      <c r="CZ48" s="638" t="s">
        <v>
125</v>
      </c>
      <c r="DA48" s="639"/>
      <c r="DB48" s="639"/>
      <c r="DC48" s="640"/>
      <c r="DD48" s="641" t="s">
        <v>
125</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347"/>
      <c r="CD49" s="612" t="s">
        <v>
361</v>
      </c>
      <c r="CE49" s="613"/>
      <c r="CF49" s="613"/>
      <c r="CG49" s="613"/>
      <c r="CH49" s="613"/>
      <c r="CI49" s="613"/>
      <c r="CJ49" s="613"/>
      <c r="CK49" s="613"/>
      <c r="CL49" s="613"/>
      <c r="CM49" s="613"/>
      <c r="CN49" s="613"/>
      <c r="CO49" s="613"/>
      <c r="CP49" s="613"/>
      <c r="CQ49" s="614"/>
      <c r="CR49" s="615">
        <v>
55702326</v>
      </c>
      <c r="CS49" s="616"/>
      <c r="CT49" s="616"/>
      <c r="CU49" s="616"/>
      <c r="CV49" s="616"/>
      <c r="CW49" s="616"/>
      <c r="CX49" s="616"/>
      <c r="CY49" s="617"/>
      <c r="CZ49" s="618">
        <v>
100</v>
      </c>
      <c r="DA49" s="619"/>
      <c r="DB49" s="619"/>
      <c r="DC49" s="620"/>
      <c r="DD49" s="621">
        <v>
35992955</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347"/>
    </row>
  </sheetData>
  <sheetProtection algorithmName="SHA-512" hashValue="eHAZfDzPSKYKNUNBpk6EZgB/VigAG+PFrPz6SbmmXwIPV957xVlN9LMzDfLSFqpHL8kCJvHOs5ZsN1idKyI5nQ==" saltValue="o6MhoK66fDUr1vJEcEPBH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6" customWidth="1"/>
    <col min="131" max="131" width="1.66406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1102" t="s">
        <v>
362</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M2" s="1102"/>
      <c r="AN2" s="1102"/>
      <c r="AO2" s="1102"/>
      <c r="AP2" s="1102"/>
      <c r="AQ2" s="1102"/>
      <c r="AR2" s="1102"/>
      <c r="AS2" s="1102"/>
      <c r="AT2" s="1102"/>
      <c r="AU2" s="1102"/>
      <c r="AV2" s="1102"/>
      <c r="AW2" s="1102"/>
      <c r="AX2" s="1102"/>
      <c r="AY2" s="1102"/>
      <c r="AZ2" s="1102"/>
      <c r="BA2" s="1102"/>
      <c r="BB2" s="1102"/>
      <c r="BC2" s="1102"/>
      <c r="BD2" s="1102"/>
      <c r="BE2" s="1102"/>
      <c r="BF2" s="1102"/>
      <c r="BG2" s="1102"/>
      <c r="BH2" s="1102"/>
      <c r="BI2" s="1102"/>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103" t="s">
        <v>
363</v>
      </c>
      <c r="DK2" s="1104"/>
      <c r="DL2" s="1104"/>
      <c r="DM2" s="1104"/>
      <c r="DN2" s="1104"/>
      <c r="DO2" s="1105"/>
      <c r="DP2" s="213"/>
      <c r="DQ2" s="1103" t="s">
        <v>
364</v>
      </c>
      <c r="DR2" s="1104"/>
      <c r="DS2" s="1104"/>
      <c r="DT2" s="1104"/>
      <c r="DU2" s="1104"/>
      <c r="DV2" s="1104"/>
      <c r="DW2" s="1104"/>
      <c r="DX2" s="1104"/>
      <c r="DY2" s="1104"/>
      <c r="DZ2" s="1105"/>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5">
      <c r="A4" s="1070" t="s">
        <v>
365</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17"/>
      <c r="BA4" s="217"/>
      <c r="BB4" s="217"/>
      <c r="BC4" s="217"/>
      <c r="BD4" s="217"/>
      <c r="BE4" s="218"/>
      <c r="BF4" s="218"/>
      <c r="BG4" s="218"/>
      <c r="BH4" s="218"/>
      <c r="BI4" s="218"/>
      <c r="BJ4" s="218"/>
      <c r="BK4" s="218"/>
      <c r="BL4" s="218"/>
      <c r="BM4" s="218"/>
      <c r="BN4" s="218"/>
      <c r="BO4" s="218"/>
      <c r="BP4" s="218"/>
      <c r="BQ4" s="739" t="s">
        <v>
366</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x14ac:dyDescent="0.2">
      <c r="A5" s="1005" t="s">
        <v>
367</v>
      </c>
      <c r="B5" s="1006"/>
      <c r="C5" s="1006"/>
      <c r="D5" s="1006"/>
      <c r="E5" s="1006"/>
      <c r="F5" s="1006"/>
      <c r="G5" s="1006"/>
      <c r="H5" s="1006"/>
      <c r="I5" s="1006"/>
      <c r="J5" s="1006"/>
      <c r="K5" s="1006"/>
      <c r="L5" s="1006"/>
      <c r="M5" s="1006"/>
      <c r="N5" s="1006"/>
      <c r="O5" s="1006"/>
      <c r="P5" s="1007"/>
      <c r="Q5" s="1011" t="s">
        <v>
368</v>
      </c>
      <c r="R5" s="1012"/>
      <c r="S5" s="1012"/>
      <c r="T5" s="1012"/>
      <c r="U5" s="1013"/>
      <c r="V5" s="1011" t="s">
        <v>
369</v>
      </c>
      <c r="W5" s="1012"/>
      <c r="X5" s="1012"/>
      <c r="Y5" s="1012"/>
      <c r="Z5" s="1013"/>
      <c r="AA5" s="1011" t="s">
        <v>
370</v>
      </c>
      <c r="AB5" s="1012"/>
      <c r="AC5" s="1012"/>
      <c r="AD5" s="1012"/>
      <c r="AE5" s="1012"/>
      <c r="AF5" s="1106" t="s">
        <v>
371</v>
      </c>
      <c r="AG5" s="1012"/>
      <c r="AH5" s="1012"/>
      <c r="AI5" s="1012"/>
      <c r="AJ5" s="1025"/>
      <c r="AK5" s="1012" t="s">
        <v>
372</v>
      </c>
      <c r="AL5" s="1012"/>
      <c r="AM5" s="1012"/>
      <c r="AN5" s="1012"/>
      <c r="AO5" s="1013"/>
      <c r="AP5" s="1011" t="s">
        <v>
373</v>
      </c>
      <c r="AQ5" s="1012"/>
      <c r="AR5" s="1012"/>
      <c r="AS5" s="1012"/>
      <c r="AT5" s="1013"/>
      <c r="AU5" s="1011" t="s">
        <v>
374</v>
      </c>
      <c r="AV5" s="1012"/>
      <c r="AW5" s="1012"/>
      <c r="AX5" s="1012"/>
      <c r="AY5" s="1025"/>
      <c r="AZ5" s="217"/>
      <c r="BA5" s="217"/>
      <c r="BB5" s="217"/>
      <c r="BC5" s="217"/>
      <c r="BD5" s="217"/>
      <c r="BE5" s="218"/>
      <c r="BF5" s="218"/>
      <c r="BG5" s="218"/>
      <c r="BH5" s="218"/>
      <c r="BI5" s="218"/>
      <c r="BJ5" s="218"/>
      <c r="BK5" s="218"/>
      <c r="BL5" s="218"/>
      <c r="BM5" s="218"/>
      <c r="BN5" s="218"/>
      <c r="BO5" s="218"/>
      <c r="BP5" s="218"/>
      <c r="BQ5" s="1005" t="s">
        <v>
375</v>
      </c>
      <c r="BR5" s="1006"/>
      <c r="BS5" s="1006"/>
      <c r="BT5" s="1006"/>
      <c r="BU5" s="1006"/>
      <c r="BV5" s="1006"/>
      <c r="BW5" s="1006"/>
      <c r="BX5" s="1006"/>
      <c r="BY5" s="1006"/>
      <c r="BZ5" s="1006"/>
      <c r="CA5" s="1006"/>
      <c r="CB5" s="1006"/>
      <c r="CC5" s="1006"/>
      <c r="CD5" s="1006"/>
      <c r="CE5" s="1006"/>
      <c r="CF5" s="1006"/>
      <c r="CG5" s="1007"/>
      <c r="CH5" s="1011" t="s">
        <v>
376</v>
      </c>
      <c r="CI5" s="1012"/>
      <c r="CJ5" s="1012"/>
      <c r="CK5" s="1012"/>
      <c r="CL5" s="1013"/>
      <c r="CM5" s="1011" t="s">
        <v>
377</v>
      </c>
      <c r="CN5" s="1012"/>
      <c r="CO5" s="1012"/>
      <c r="CP5" s="1012"/>
      <c r="CQ5" s="1013"/>
      <c r="CR5" s="1011" t="s">
        <v>
378</v>
      </c>
      <c r="CS5" s="1012"/>
      <c r="CT5" s="1012"/>
      <c r="CU5" s="1012"/>
      <c r="CV5" s="1013"/>
      <c r="CW5" s="1011" t="s">
        <v>
379</v>
      </c>
      <c r="CX5" s="1012"/>
      <c r="CY5" s="1012"/>
      <c r="CZ5" s="1012"/>
      <c r="DA5" s="1013"/>
      <c r="DB5" s="1011" t="s">
        <v>
380</v>
      </c>
      <c r="DC5" s="1012"/>
      <c r="DD5" s="1012"/>
      <c r="DE5" s="1012"/>
      <c r="DF5" s="1013"/>
      <c r="DG5" s="1096" t="s">
        <v>
381</v>
      </c>
      <c r="DH5" s="1097"/>
      <c r="DI5" s="1097"/>
      <c r="DJ5" s="1097"/>
      <c r="DK5" s="1098"/>
      <c r="DL5" s="1096" t="s">
        <v>
382</v>
      </c>
      <c r="DM5" s="1097"/>
      <c r="DN5" s="1097"/>
      <c r="DO5" s="1097"/>
      <c r="DP5" s="1098"/>
      <c r="DQ5" s="1011" t="s">
        <v>
383</v>
      </c>
      <c r="DR5" s="1012"/>
      <c r="DS5" s="1012"/>
      <c r="DT5" s="1012"/>
      <c r="DU5" s="1013"/>
      <c r="DV5" s="1011" t="s">
        <v>
374</v>
      </c>
      <c r="DW5" s="1012"/>
      <c r="DX5" s="1012"/>
      <c r="DY5" s="1012"/>
      <c r="DZ5" s="1025"/>
      <c r="EA5" s="219"/>
    </row>
    <row r="6" spans="1:131" s="220" customFormat="1" ht="26.25" customHeight="1" thickBot="1" x14ac:dyDescent="0.25">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7"/>
      <c r="AG6" s="1015"/>
      <c r="AH6" s="1015"/>
      <c r="AI6" s="1015"/>
      <c r="AJ6" s="1026"/>
      <c r="AK6" s="1015"/>
      <c r="AL6" s="1015"/>
      <c r="AM6" s="1015"/>
      <c r="AN6" s="1015"/>
      <c r="AO6" s="1016"/>
      <c r="AP6" s="1014"/>
      <c r="AQ6" s="1015"/>
      <c r="AR6" s="1015"/>
      <c r="AS6" s="1015"/>
      <c r="AT6" s="1016"/>
      <c r="AU6" s="1014"/>
      <c r="AV6" s="1015"/>
      <c r="AW6" s="1015"/>
      <c r="AX6" s="1015"/>
      <c r="AY6" s="1026"/>
      <c r="AZ6" s="217"/>
      <c r="BA6" s="217"/>
      <c r="BB6" s="217"/>
      <c r="BC6" s="217"/>
      <c r="BD6" s="217"/>
      <c r="BE6" s="218"/>
      <c r="BF6" s="218"/>
      <c r="BG6" s="218"/>
      <c r="BH6" s="218"/>
      <c r="BI6" s="218"/>
      <c r="BJ6" s="218"/>
      <c r="BK6" s="218"/>
      <c r="BL6" s="218"/>
      <c r="BM6" s="218"/>
      <c r="BN6" s="218"/>
      <c r="BO6" s="218"/>
      <c r="BP6" s="218"/>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9"/>
      <c r="DH6" s="1100"/>
      <c r="DI6" s="1100"/>
      <c r="DJ6" s="1100"/>
      <c r="DK6" s="1101"/>
      <c r="DL6" s="1099"/>
      <c r="DM6" s="1100"/>
      <c r="DN6" s="1100"/>
      <c r="DO6" s="1100"/>
      <c r="DP6" s="1101"/>
      <c r="DQ6" s="1014"/>
      <c r="DR6" s="1015"/>
      <c r="DS6" s="1015"/>
      <c r="DT6" s="1015"/>
      <c r="DU6" s="1016"/>
      <c r="DV6" s="1014"/>
      <c r="DW6" s="1015"/>
      <c r="DX6" s="1015"/>
      <c r="DY6" s="1015"/>
      <c r="DZ6" s="1026"/>
      <c r="EA6" s="219"/>
    </row>
    <row r="7" spans="1:131" s="220" customFormat="1" ht="26.25" customHeight="1" thickTop="1" x14ac:dyDescent="0.2">
      <c r="A7" s="221">
        <v>
1</v>
      </c>
      <c r="B7" s="1058" t="s">
        <v>
384</v>
      </c>
      <c r="C7" s="1059"/>
      <c r="D7" s="1059"/>
      <c r="E7" s="1059"/>
      <c r="F7" s="1059"/>
      <c r="G7" s="1059"/>
      <c r="H7" s="1059"/>
      <c r="I7" s="1059"/>
      <c r="J7" s="1059"/>
      <c r="K7" s="1059"/>
      <c r="L7" s="1059"/>
      <c r="M7" s="1059"/>
      <c r="N7" s="1059"/>
      <c r="O7" s="1059"/>
      <c r="P7" s="1060"/>
      <c r="Q7" s="1115">
        <v>
59079</v>
      </c>
      <c r="R7" s="1116"/>
      <c r="S7" s="1116"/>
      <c r="T7" s="1116"/>
      <c r="U7" s="1116"/>
      <c r="V7" s="1116">
        <v>
55772</v>
      </c>
      <c r="W7" s="1116"/>
      <c r="X7" s="1116"/>
      <c r="Y7" s="1116"/>
      <c r="Z7" s="1116"/>
      <c r="AA7" s="1116">
        <v>
3307</v>
      </c>
      <c r="AB7" s="1116"/>
      <c r="AC7" s="1116"/>
      <c r="AD7" s="1116"/>
      <c r="AE7" s="1117"/>
      <c r="AF7" s="1118">
        <v>
2969</v>
      </c>
      <c r="AG7" s="1119"/>
      <c r="AH7" s="1119"/>
      <c r="AI7" s="1119"/>
      <c r="AJ7" s="1120"/>
      <c r="AK7" s="1121">
        <v>
612</v>
      </c>
      <c r="AL7" s="1122"/>
      <c r="AM7" s="1122"/>
      <c r="AN7" s="1122"/>
      <c r="AO7" s="1122"/>
      <c r="AP7" s="1122">
        <v>
31615</v>
      </c>
      <c r="AQ7" s="1122"/>
      <c r="AR7" s="1122"/>
      <c r="AS7" s="1122"/>
      <c r="AT7" s="1122"/>
      <c r="AU7" s="1123"/>
      <c r="AV7" s="1123"/>
      <c r="AW7" s="1123"/>
      <c r="AX7" s="1123"/>
      <c r="AY7" s="1124"/>
      <c r="AZ7" s="217"/>
      <c r="BA7" s="217"/>
      <c r="BB7" s="217"/>
      <c r="BC7" s="217"/>
      <c r="BD7" s="217"/>
      <c r="BE7" s="218"/>
      <c r="BF7" s="218"/>
      <c r="BG7" s="218"/>
      <c r="BH7" s="218"/>
      <c r="BI7" s="218"/>
      <c r="BJ7" s="218"/>
      <c r="BK7" s="218"/>
      <c r="BL7" s="218"/>
      <c r="BM7" s="218"/>
      <c r="BN7" s="218"/>
      <c r="BO7" s="218"/>
      <c r="BP7" s="218"/>
      <c r="BQ7" s="221">
        <v>
1</v>
      </c>
      <c r="BR7" s="222"/>
      <c r="BS7" s="1111" t="s">
        <v>
596</v>
      </c>
      <c r="BT7" s="1112"/>
      <c r="BU7" s="1112"/>
      <c r="BV7" s="1112"/>
      <c r="BW7" s="1112"/>
      <c r="BX7" s="1112"/>
      <c r="BY7" s="1112"/>
      <c r="BZ7" s="1112"/>
      <c r="CA7" s="1112"/>
      <c r="CB7" s="1112"/>
      <c r="CC7" s="1112"/>
      <c r="CD7" s="1112"/>
      <c r="CE7" s="1112"/>
      <c r="CF7" s="1112"/>
      <c r="CG7" s="1125"/>
      <c r="CH7" s="1108">
        <v>
0</v>
      </c>
      <c r="CI7" s="1109"/>
      <c r="CJ7" s="1109"/>
      <c r="CK7" s="1109"/>
      <c r="CL7" s="1110"/>
      <c r="CM7" s="1108">
        <v>
304</v>
      </c>
      <c r="CN7" s="1109"/>
      <c r="CO7" s="1109"/>
      <c r="CP7" s="1109"/>
      <c r="CQ7" s="1110"/>
      <c r="CR7" s="1108">
        <v>
285</v>
      </c>
      <c r="CS7" s="1109"/>
      <c r="CT7" s="1109"/>
      <c r="CU7" s="1109"/>
      <c r="CV7" s="1110"/>
      <c r="CW7" s="1114" t="s">
        <v>
610</v>
      </c>
      <c r="CX7" s="1109"/>
      <c r="CY7" s="1109"/>
      <c r="CZ7" s="1109"/>
      <c r="DA7" s="1110"/>
      <c r="DB7" s="1108" t="s">
        <v>
526</v>
      </c>
      <c r="DC7" s="1109"/>
      <c r="DD7" s="1109"/>
      <c r="DE7" s="1109"/>
      <c r="DF7" s="1110"/>
      <c r="DG7" s="1108" t="s">
        <v>
526</v>
      </c>
      <c r="DH7" s="1109"/>
      <c r="DI7" s="1109"/>
      <c r="DJ7" s="1109"/>
      <c r="DK7" s="1110"/>
      <c r="DL7" s="1108" t="s">
        <v>
526</v>
      </c>
      <c r="DM7" s="1109"/>
      <c r="DN7" s="1109"/>
      <c r="DO7" s="1109"/>
      <c r="DP7" s="1110"/>
      <c r="DQ7" s="1108" t="s">
        <v>
526</v>
      </c>
      <c r="DR7" s="1109"/>
      <c r="DS7" s="1109"/>
      <c r="DT7" s="1109"/>
      <c r="DU7" s="1110"/>
      <c r="DV7" s="1111"/>
      <c r="DW7" s="1112"/>
      <c r="DX7" s="1112"/>
      <c r="DY7" s="1112"/>
      <c r="DZ7" s="1113"/>
      <c r="EA7" s="219"/>
    </row>
    <row r="8" spans="1:131" s="220" customFormat="1" ht="26.25" customHeight="1" x14ac:dyDescent="0.2">
      <c r="A8" s="223">
        <v>
2</v>
      </c>
      <c r="B8" s="1040" t="s">
        <v>
385</v>
      </c>
      <c r="C8" s="1041"/>
      <c r="D8" s="1041"/>
      <c r="E8" s="1041"/>
      <c r="F8" s="1041"/>
      <c r="G8" s="1041"/>
      <c r="H8" s="1041"/>
      <c r="I8" s="1041"/>
      <c r="J8" s="1041"/>
      <c r="K8" s="1041"/>
      <c r="L8" s="1041"/>
      <c r="M8" s="1041"/>
      <c r="N8" s="1041"/>
      <c r="O8" s="1041"/>
      <c r="P8" s="1042"/>
      <c r="Q8" s="1048">
        <v>
3</v>
      </c>
      <c r="R8" s="1049"/>
      <c r="S8" s="1049"/>
      <c r="T8" s="1049"/>
      <c r="U8" s="1049"/>
      <c r="V8" s="1049">
        <v>
3</v>
      </c>
      <c r="W8" s="1049"/>
      <c r="X8" s="1049"/>
      <c r="Y8" s="1049"/>
      <c r="Z8" s="1049"/>
      <c r="AA8" s="1052" t="s">
        <v>
609</v>
      </c>
      <c r="AB8" s="1049"/>
      <c r="AC8" s="1049"/>
      <c r="AD8" s="1049"/>
      <c r="AE8" s="1050"/>
      <c r="AF8" s="1045" t="s">
        <v>
125</v>
      </c>
      <c r="AG8" s="1046"/>
      <c r="AH8" s="1046"/>
      <c r="AI8" s="1046"/>
      <c r="AJ8" s="1047"/>
      <c r="AK8" s="1091" t="s">
        <v>
526</v>
      </c>
      <c r="AL8" s="1092"/>
      <c r="AM8" s="1092"/>
      <c r="AN8" s="1092"/>
      <c r="AO8" s="1092"/>
      <c r="AP8" s="1095" t="s">
        <v>
526</v>
      </c>
      <c r="AQ8" s="1000"/>
      <c r="AR8" s="1000"/>
      <c r="AS8" s="1000"/>
      <c r="AT8" s="1091"/>
      <c r="AU8" s="1093"/>
      <c r="AV8" s="1093"/>
      <c r="AW8" s="1093"/>
      <c r="AX8" s="1093"/>
      <c r="AY8" s="1094"/>
      <c r="AZ8" s="217"/>
      <c r="BA8" s="217"/>
      <c r="BB8" s="217"/>
      <c r="BC8" s="217"/>
      <c r="BD8" s="217"/>
      <c r="BE8" s="218"/>
      <c r="BF8" s="218"/>
      <c r="BG8" s="218"/>
      <c r="BH8" s="218"/>
      <c r="BI8" s="218"/>
      <c r="BJ8" s="218"/>
      <c r="BK8" s="218"/>
      <c r="BL8" s="218"/>
      <c r="BM8" s="218"/>
      <c r="BN8" s="218"/>
      <c r="BO8" s="218"/>
      <c r="BP8" s="218"/>
      <c r="BQ8" s="223">
        <v>
2</v>
      </c>
      <c r="BR8" s="224"/>
      <c r="BS8" s="1002" t="s">
        <v>
597</v>
      </c>
      <c r="BT8" s="1003"/>
      <c r="BU8" s="1003"/>
      <c r="BV8" s="1003"/>
      <c r="BW8" s="1003"/>
      <c r="BX8" s="1003"/>
      <c r="BY8" s="1003"/>
      <c r="BZ8" s="1003"/>
      <c r="CA8" s="1003"/>
      <c r="CB8" s="1003"/>
      <c r="CC8" s="1003"/>
      <c r="CD8" s="1003"/>
      <c r="CE8" s="1003"/>
      <c r="CF8" s="1003"/>
      <c r="CG8" s="1024"/>
      <c r="CH8" s="999">
        <v>
-10</v>
      </c>
      <c r="CI8" s="1000"/>
      <c r="CJ8" s="1000"/>
      <c r="CK8" s="1000"/>
      <c r="CL8" s="1001"/>
      <c r="CM8" s="999">
        <v>
428</v>
      </c>
      <c r="CN8" s="1000"/>
      <c r="CO8" s="1000"/>
      <c r="CP8" s="1000"/>
      <c r="CQ8" s="1001"/>
      <c r="CR8" s="999">
        <v>
200</v>
      </c>
      <c r="CS8" s="1000"/>
      <c r="CT8" s="1000"/>
      <c r="CU8" s="1000"/>
      <c r="CV8" s="1001"/>
      <c r="CW8" s="999" t="s">
        <v>
526</v>
      </c>
      <c r="CX8" s="1000"/>
      <c r="CY8" s="1000"/>
      <c r="CZ8" s="1000"/>
      <c r="DA8" s="1001"/>
      <c r="DB8" s="999" t="s">
        <v>
526</v>
      </c>
      <c r="DC8" s="1000"/>
      <c r="DD8" s="1000"/>
      <c r="DE8" s="1000"/>
      <c r="DF8" s="1001"/>
      <c r="DG8" s="999" t="s">
        <v>
526</v>
      </c>
      <c r="DH8" s="1000"/>
      <c r="DI8" s="1000"/>
      <c r="DJ8" s="1000"/>
      <c r="DK8" s="1001"/>
      <c r="DL8" s="999" t="s">
        <v>
526</v>
      </c>
      <c r="DM8" s="1000"/>
      <c r="DN8" s="1000"/>
      <c r="DO8" s="1000"/>
      <c r="DP8" s="1001"/>
      <c r="DQ8" s="999" t="s">
        <v>
526</v>
      </c>
      <c r="DR8" s="1000"/>
      <c r="DS8" s="1000"/>
      <c r="DT8" s="1000"/>
      <c r="DU8" s="1001"/>
      <c r="DV8" s="1002"/>
      <c r="DW8" s="1003"/>
      <c r="DX8" s="1003"/>
      <c r="DY8" s="1003"/>
      <c r="DZ8" s="1004"/>
      <c r="EA8" s="219"/>
    </row>
    <row r="9" spans="1:131" s="220" customFormat="1" ht="26.25" customHeight="1" x14ac:dyDescent="0.2">
      <c r="A9" s="223">
        <v>
3</v>
      </c>
      <c r="B9" s="1040" t="s">
        <v>
386</v>
      </c>
      <c r="C9" s="1041"/>
      <c r="D9" s="1041"/>
      <c r="E9" s="1041"/>
      <c r="F9" s="1041"/>
      <c r="G9" s="1041"/>
      <c r="H9" s="1041"/>
      <c r="I9" s="1041"/>
      <c r="J9" s="1041"/>
      <c r="K9" s="1041"/>
      <c r="L9" s="1041"/>
      <c r="M9" s="1041"/>
      <c r="N9" s="1041"/>
      <c r="O9" s="1041"/>
      <c r="P9" s="1042"/>
      <c r="Q9" s="1048">
        <v>
5</v>
      </c>
      <c r="R9" s="1049"/>
      <c r="S9" s="1049"/>
      <c r="T9" s="1049"/>
      <c r="U9" s="1049"/>
      <c r="V9" s="1049">
        <v>
1</v>
      </c>
      <c r="W9" s="1049"/>
      <c r="X9" s="1049"/>
      <c r="Y9" s="1049"/>
      <c r="Z9" s="1049"/>
      <c r="AA9" s="1049">
        <v>
4</v>
      </c>
      <c r="AB9" s="1049"/>
      <c r="AC9" s="1049"/>
      <c r="AD9" s="1049"/>
      <c r="AE9" s="1050"/>
      <c r="AF9" s="1045">
        <v>
4</v>
      </c>
      <c r="AG9" s="1046"/>
      <c r="AH9" s="1046"/>
      <c r="AI9" s="1046"/>
      <c r="AJ9" s="1047"/>
      <c r="AK9" s="1091" t="s">
        <v>
526</v>
      </c>
      <c r="AL9" s="1092"/>
      <c r="AM9" s="1092"/>
      <c r="AN9" s="1092"/>
      <c r="AO9" s="1092"/>
      <c r="AP9" s="1095" t="s">
        <v>
526</v>
      </c>
      <c r="AQ9" s="1000"/>
      <c r="AR9" s="1000"/>
      <c r="AS9" s="1000"/>
      <c r="AT9" s="1091"/>
      <c r="AU9" s="1093"/>
      <c r="AV9" s="1093"/>
      <c r="AW9" s="1093"/>
      <c r="AX9" s="1093"/>
      <c r="AY9" s="1094"/>
      <c r="AZ9" s="217"/>
      <c r="BA9" s="217"/>
      <c r="BB9" s="217"/>
      <c r="BC9" s="217"/>
      <c r="BD9" s="217"/>
      <c r="BE9" s="218"/>
      <c r="BF9" s="218"/>
      <c r="BG9" s="218"/>
      <c r="BH9" s="218"/>
      <c r="BI9" s="218"/>
      <c r="BJ9" s="218"/>
      <c r="BK9" s="218"/>
      <c r="BL9" s="218"/>
      <c r="BM9" s="218"/>
      <c r="BN9" s="218"/>
      <c r="BO9" s="218"/>
      <c r="BP9" s="218"/>
      <c r="BQ9" s="223">
        <v>
3</v>
      </c>
      <c r="BR9" s="224"/>
      <c r="BS9" s="1002" t="s">
        <v>
598</v>
      </c>
      <c r="BT9" s="1003"/>
      <c r="BU9" s="1003"/>
      <c r="BV9" s="1003"/>
      <c r="BW9" s="1003"/>
      <c r="BX9" s="1003"/>
      <c r="BY9" s="1003"/>
      <c r="BZ9" s="1003"/>
      <c r="CA9" s="1003"/>
      <c r="CB9" s="1003"/>
      <c r="CC9" s="1003"/>
      <c r="CD9" s="1003"/>
      <c r="CE9" s="1003"/>
      <c r="CF9" s="1003"/>
      <c r="CG9" s="1024"/>
      <c r="CH9" s="999">
        <v>
-1</v>
      </c>
      <c r="CI9" s="1000"/>
      <c r="CJ9" s="1000"/>
      <c r="CK9" s="1000"/>
      <c r="CL9" s="1001"/>
      <c r="CM9" s="999">
        <v>
196</v>
      </c>
      <c r="CN9" s="1000"/>
      <c r="CO9" s="1000"/>
      <c r="CP9" s="1000"/>
      <c r="CQ9" s="1001"/>
      <c r="CR9" s="999">
        <v>
3</v>
      </c>
      <c r="CS9" s="1000"/>
      <c r="CT9" s="1000"/>
      <c r="CU9" s="1000"/>
      <c r="CV9" s="1001"/>
      <c r="CW9" s="999" t="s">
        <v>
526</v>
      </c>
      <c r="CX9" s="1000"/>
      <c r="CY9" s="1000"/>
      <c r="CZ9" s="1000"/>
      <c r="DA9" s="1001"/>
      <c r="DB9" s="999" t="s">
        <v>
526</v>
      </c>
      <c r="DC9" s="1000"/>
      <c r="DD9" s="1000"/>
      <c r="DE9" s="1000"/>
      <c r="DF9" s="1001"/>
      <c r="DG9" s="999" t="s">
        <v>
526</v>
      </c>
      <c r="DH9" s="1000"/>
      <c r="DI9" s="1000"/>
      <c r="DJ9" s="1000"/>
      <c r="DK9" s="1001"/>
      <c r="DL9" s="999" t="s">
        <v>
526</v>
      </c>
      <c r="DM9" s="1000"/>
      <c r="DN9" s="1000"/>
      <c r="DO9" s="1000"/>
      <c r="DP9" s="1001"/>
      <c r="DQ9" s="999" t="s">
        <v>
526</v>
      </c>
      <c r="DR9" s="1000"/>
      <c r="DS9" s="1000"/>
      <c r="DT9" s="1000"/>
      <c r="DU9" s="1001"/>
      <c r="DV9" s="1002"/>
      <c r="DW9" s="1003"/>
      <c r="DX9" s="1003"/>
      <c r="DY9" s="1003"/>
      <c r="DZ9" s="1004"/>
      <c r="EA9" s="219"/>
    </row>
    <row r="10" spans="1:131" s="220" customFormat="1" ht="26.25" customHeight="1" x14ac:dyDescent="0.2">
      <c r="A10" s="223">
        <v>
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1"/>
      <c r="AL10" s="1092"/>
      <c r="AM10" s="1092"/>
      <c r="AN10" s="1092"/>
      <c r="AO10" s="1092"/>
      <c r="AP10" s="1092"/>
      <c r="AQ10" s="1092"/>
      <c r="AR10" s="1092"/>
      <c r="AS10" s="1092"/>
      <c r="AT10" s="1092"/>
      <c r="AU10" s="1093"/>
      <c r="AV10" s="1093"/>
      <c r="AW10" s="1093"/>
      <c r="AX10" s="1093"/>
      <c r="AY10" s="1094"/>
      <c r="AZ10" s="217"/>
      <c r="BA10" s="217"/>
      <c r="BB10" s="217"/>
      <c r="BC10" s="217"/>
      <c r="BD10" s="217"/>
      <c r="BE10" s="218"/>
      <c r="BF10" s="218"/>
      <c r="BG10" s="218"/>
      <c r="BH10" s="218"/>
      <c r="BI10" s="218"/>
      <c r="BJ10" s="218"/>
      <c r="BK10" s="218"/>
      <c r="BL10" s="218"/>
      <c r="BM10" s="218"/>
      <c r="BN10" s="218"/>
      <c r="BO10" s="218"/>
      <c r="BP10" s="218"/>
      <c r="BQ10" s="223">
        <v>
4</v>
      </c>
      <c r="BR10" s="224"/>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19"/>
    </row>
    <row r="11" spans="1:131" s="220" customFormat="1" ht="26.25" customHeight="1" x14ac:dyDescent="0.2">
      <c r="A11" s="223">
        <v>
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1"/>
      <c r="AL11" s="1092"/>
      <c r="AM11" s="1092"/>
      <c r="AN11" s="1092"/>
      <c r="AO11" s="1092"/>
      <c r="AP11" s="1092"/>
      <c r="AQ11" s="1092"/>
      <c r="AR11" s="1092"/>
      <c r="AS11" s="1092"/>
      <c r="AT11" s="1092"/>
      <c r="AU11" s="1093"/>
      <c r="AV11" s="1093"/>
      <c r="AW11" s="1093"/>
      <c r="AX11" s="1093"/>
      <c r="AY11" s="1094"/>
      <c r="AZ11" s="217"/>
      <c r="BA11" s="217"/>
      <c r="BB11" s="217"/>
      <c r="BC11" s="217"/>
      <c r="BD11" s="217"/>
      <c r="BE11" s="218"/>
      <c r="BF11" s="218"/>
      <c r="BG11" s="218"/>
      <c r="BH11" s="218"/>
      <c r="BI11" s="218"/>
      <c r="BJ11" s="218"/>
      <c r="BK11" s="218"/>
      <c r="BL11" s="218"/>
      <c r="BM11" s="218"/>
      <c r="BN11" s="218"/>
      <c r="BO11" s="218"/>
      <c r="BP11" s="218"/>
      <c r="BQ11" s="223">
        <v>
5</v>
      </c>
      <c r="BR11" s="224"/>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19"/>
    </row>
    <row r="12" spans="1:131" s="220" customFormat="1" ht="26.25" customHeight="1" x14ac:dyDescent="0.2">
      <c r="A12" s="223">
        <v>
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1"/>
      <c r="AL12" s="1092"/>
      <c r="AM12" s="1092"/>
      <c r="AN12" s="1092"/>
      <c r="AO12" s="1092"/>
      <c r="AP12" s="1092"/>
      <c r="AQ12" s="1092"/>
      <c r="AR12" s="1092"/>
      <c r="AS12" s="1092"/>
      <c r="AT12" s="1092"/>
      <c r="AU12" s="1093"/>
      <c r="AV12" s="1093"/>
      <c r="AW12" s="1093"/>
      <c r="AX12" s="1093"/>
      <c r="AY12" s="1094"/>
      <c r="AZ12" s="217"/>
      <c r="BA12" s="217"/>
      <c r="BB12" s="217"/>
      <c r="BC12" s="217"/>
      <c r="BD12" s="217"/>
      <c r="BE12" s="218"/>
      <c r="BF12" s="218"/>
      <c r="BG12" s="218"/>
      <c r="BH12" s="218"/>
      <c r="BI12" s="218"/>
      <c r="BJ12" s="218"/>
      <c r="BK12" s="218"/>
      <c r="BL12" s="218"/>
      <c r="BM12" s="218"/>
      <c r="BN12" s="218"/>
      <c r="BO12" s="218"/>
      <c r="BP12" s="218"/>
      <c r="BQ12" s="223">
        <v>
6</v>
      </c>
      <c r="BR12" s="224"/>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19"/>
    </row>
    <row r="13" spans="1:131" s="220" customFormat="1" ht="26.25" customHeight="1" x14ac:dyDescent="0.2">
      <c r="A13" s="223">
        <v>
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1"/>
      <c r="AL13" s="1092"/>
      <c r="AM13" s="1092"/>
      <c r="AN13" s="1092"/>
      <c r="AO13" s="1092"/>
      <c r="AP13" s="1092"/>
      <c r="AQ13" s="1092"/>
      <c r="AR13" s="1092"/>
      <c r="AS13" s="1092"/>
      <c r="AT13" s="1092"/>
      <c r="AU13" s="1093"/>
      <c r="AV13" s="1093"/>
      <c r="AW13" s="1093"/>
      <c r="AX13" s="1093"/>
      <c r="AY13" s="1094"/>
      <c r="AZ13" s="217"/>
      <c r="BA13" s="217"/>
      <c r="BB13" s="217"/>
      <c r="BC13" s="217"/>
      <c r="BD13" s="217"/>
      <c r="BE13" s="218"/>
      <c r="BF13" s="218"/>
      <c r="BG13" s="218"/>
      <c r="BH13" s="218"/>
      <c r="BI13" s="218"/>
      <c r="BJ13" s="218"/>
      <c r="BK13" s="218"/>
      <c r="BL13" s="218"/>
      <c r="BM13" s="218"/>
      <c r="BN13" s="218"/>
      <c r="BO13" s="218"/>
      <c r="BP13" s="218"/>
      <c r="BQ13" s="223">
        <v>
7</v>
      </c>
      <c r="BR13" s="224"/>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19"/>
    </row>
    <row r="14" spans="1:131" s="220" customFormat="1" ht="26.25" customHeight="1" x14ac:dyDescent="0.2">
      <c r="A14" s="223">
        <v>
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1"/>
      <c r="AL14" s="1092"/>
      <c r="AM14" s="1092"/>
      <c r="AN14" s="1092"/>
      <c r="AO14" s="1092"/>
      <c r="AP14" s="1092"/>
      <c r="AQ14" s="1092"/>
      <c r="AR14" s="1092"/>
      <c r="AS14" s="1092"/>
      <c r="AT14" s="1092"/>
      <c r="AU14" s="1093"/>
      <c r="AV14" s="1093"/>
      <c r="AW14" s="1093"/>
      <c r="AX14" s="1093"/>
      <c r="AY14" s="1094"/>
      <c r="AZ14" s="217"/>
      <c r="BA14" s="217"/>
      <c r="BB14" s="217"/>
      <c r="BC14" s="217"/>
      <c r="BD14" s="217"/>
      <c r="BE14" s="218"/>
      <c r="BF14" s="218"/>
      <c r="BG14" s="218"/>
      <c r="BH14" s="218"/>
      <c r="BI14" s="218"/>
      <c r="BJ14" s="218"/>
      <c r="BK14" s="218"/>
      <c r="BL14" s="218"/>
      <c r="BM14" s="218"/>
      <c r="BN14" s="218"/>
      <c r="BO14" s="218"/>
      <c r="BP14" s="218"/>
      <c r="BQ14" s="223">
        <v>
8</v>
      </c>
      <c r="BR14" s="224"/>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19"/>
    </row>
    <row r="15" spans="1:131" s="220" customFormat="1" ht="26.25" customHeight="1" x14ac:dyDescent="0.2">
      <c r="A15" s="223">
        <v>
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1"/>
      <c r="AL15" s="1092"/>
      <c r="AM15" s="1092"/>
      <c r="AN15" s="1092"/>
      <c r="AO15" s="1092"/>
      <c r="AP15" s="1092"/>
      <c r="AQ15" s="1092"/>
      <c r="AR15" s="1092"/>
      <c r="AS15" s="1092"/>
      <c r="AT15" s="1092"/>
      <c r="AU15" s="1093"/>
      <c r="AV15" s="1093"/>
      <c r="AW15" s="1093"/>
      <c r="AX15" s="1093"/>
      <c r="AY15" s="1094"/>
      <c r="AZ15" s="217"/>
      <c r="BA15" s="217"/>
      <c r="BB15" s="217"/>
      <c r="BC15" s="217"/>
      <c r="BD15" s="217"/>
      <c r="BE15" s="218"/>
      <c r="BF15" s="218"/>
      <c r="BG15" s="218"/>
      <c r="BH15" s="218"/>
      <c r="BI15" s="218"/>
      <c r="BJ15" s="218"/>
      <c r="BK15" s="218"/>
      <c r="BL15" s="218"/>
      <c r="BM15" s="218"/>
      <c r="BN15" s="218"/>
      <c r="BO15" s="218"/>
      <c r="BP15" s="218"/>
      <c r="BQ15" s="223">
        <v>
9</v>
      </c>
      <c r="BR15" s="224"/>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19"/>
    </row>
    <row r="16" spans="1:131" s="220" customFormat="1" ht="26.25" customHeight="1" x14ac:dyDescent="0.2">
      <c r="A16" s="223">
        <v>
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1"/>
      <c r="AL16" s="1092"/>
      <c r="AM16" s="1092"/>
      <c r="AN16" s="1092"/>
      <c r="AO16" s="1092"/>
      <c r="AP16" s="1092"/>
      <c r="AQ16" s="1092"/>
      <c r="AR16" s="1092"/>
      <c r="AS16" s="1092"/>
      <c r="AT16" s="1092"/>
      <c r="AU16" s="1093"/>
      <c r="AV16" s="1093"/>
      <c r="AW16" s="1093"/>
      <c r="AX16" s="1093"/>
      <c r="AY16" s="1094"/>
      <c r="AZ16" s="217"/>
      <c r="BA16" s="217"/>
      <c r="BB16" s="217"/>
      <c r="BC16" s="217"/>
      <c r="BD16" s="217"/>
      <c r="BE16" s="218"/>
      <c r="BF16" s="218"/>
      <c r="BG16" s="218"/>
      <c r="BH16" s="218"/>
      <c r="BI16" s="218"/>
      <c r="BJ16" s="218"/>
      <c r="BK16" s="218"/>
      <c r="BL16" s="218"/>
      <c r="BM16" s="218"/>
      <c r="BN16" s="218"/>
      <c r="BO16" s="218"/>
      <c r="BP16" s="218"/>
      <c r="BQ16" s="223">
        <v>
10</v>
      </c>
      <c r="BR16" s="224"/>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19"/>
    </row>
    <row r="17" spans="1:131" s="220" customFormat="1" ht="26.25" customHeight="1" x14ac:dyDescent="0.2">
      <c r="A17" s="223">
        <v>
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1"/>
      <c r="AL17" s="1092"/>
      <c r="AM17" s="1092"/>
      <c r="AN17" s="1092"/>
      <c r="AO17" s="1092"/>
      <c r="AP17" s="1092"/>
      <c r="AQ17" s="1092"/>
      <c r="AR17" s="1092"/>
      <c r="AS17" s="1092"/>
      <c r="AT17" s="1092"/>
      <c r="AU17" s="1093"/>
      <c r="AV17" s="1093"/>
      <c r="AW17" s="1093"/>
      <c r="AX17" s="1093"/>
      <c r="AY17" s="1094"/>
      <c r="AZ17" s="217"/>
      <c r="BA17" s="217"/>
      <c r="BB17" s="217"/>
      <c r="BC17" s="217"/>
      <c r="BD17" s="217"/>
      <c r="BE17" s="218"/>
      <c r="BF17" s="218"/>
      <c r="BG17" s="218"/>
      <c r="BH17" s="218"/>
      <c r="BI17" s="218"/>
      <c r="BJ17" s="218"/>
      <c r="BK17" s="218"/>
      <c r="BL17" s="218"/>
      <c r="BM17" s="218"/>
      <c r="BN17" s="218"/>
      <c r="BO17" s="218"/>
      <c r="BP17" s="218"/>
      <c r="BQ17" s="223">
        <v>
11</v>
      </c>
      <c r="BR17" s="224"/>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19"/>
    </row>
    <row r="18" spans="1:131" s="220" customFormat="1" ht="26.25" customHeight="1" x14ac:dyDescent="0.2">
      <c r="A18" s="223">
        <v>
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1"/>
      <c r="AL18" s="1092"/>
      <c r="AM18" s="1092"/>
      <c r="AN18" s="1092"/>
      <c r="AO18" s="1092"/>
      <c r="AP18" s="1092"/>
      <c r="AQ18" s="1092"/>
      <c r="AR18" s="1092"/>
      <c r="AS18" s="1092"/>
      <c r="AT18" s="1092"/>
      <c r="AU18" s="1093"/>
      <c r="AV18" s="1093"/>
      <c r="AW18" s="1093"/>
      <c r="AX18" s="1093"/>
      <c r="AY18" s="1094"/>
      <c r="AZ18" s="217"/>
      <c r="BA18" s="217"/>
      <c r="BB18" s="217"/>
      <c r="BC18" s="217"/>
      <c r="BD18" s="217"/>
      <c r="BE18" s="218"/>
      <c r="BF18" s="218"/>
      <c r="BG18" s="218"/>
      <c r="BH18" s="218"/>
      <c r="BI18" s="218"/>
      <c r="BJ18" s="218"/>
      <c r="BK18" s="218"/>
      <c r="BL18" s="218"/>
      <c r="BM18" s="218"/>
      <c r="BN18" s="218"/>
      <c r="BO18" s="218"/>
      <c r="BP18" s="218"/>
      <c r="BQ18" s="223">
        <v>
12</v>
      </c>
      <c r="BR18" s="224"/>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19"/>
    </row>
    <row r="19" spans="1:131" s="220" customFormat="1" ht="26.25" customHeight="1" x14ac:dyDescent="0.2">
      <c r="A19" s="223">
        <v>
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1"/>
      <c r="AL19" s="1092"/>
      <c r="AM19" s="1092"/>
      <c r="AN19" s="1092"/>
      <c r="AO19" s="1092"/>
      <c r="AP19" s="1092"/>
      <c r="AQ19" s="1092"/>
      <c r="AR19" s="1092"/>
      <c r="AS19" s="1092"/>
      <c r="AT19" s="1092"/>
      <c r="AU19" s="1093"/>
      <c r="AV19" s="1093"/>
      <c r="AW19" s="1093"/>
      <c r="AX19" s="1093"/>
      <c r="AY19" s="1094"/>
      <c r="AZ19" s="217"/>
      <c r="BA19" s="217"/>
      <c r="BB19" s="217"/>
      <c r="BC19" s="217"/>
      <c r="BD19" s="217"/>
      <c r="BE19" s="218"/>
      <c r="BF19" s="218"/>
      <c r="BG19" s="218"/>
      <c r="BH19" s="218"/>
      <c r="BI19" s="218"/>
      <c r="BJ19" s="218"/>
      <c r="BK19" s="218"/>
      <c r="BL19" s="218"/>
      <c r="BM19" s="218"/>
      <c r="BN19" s="218"/>
      <c r="BO19" s="218"/>
      <c r="BP19" s="218"/>
      <c r="BQ19" s="223">
        <v>
13</v>
      </c>
      <c r="BR19" s="224"/>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19"/>
    </row>
    <row r="20" spans="1:131" s="220" customFormat="1" ht="26.25" customHeight="1" x14ac:dyDescent="0.2">
      <c r="A20" s="223">
        <v>
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1"/>
      <c r="AL20" s="1092"/>
      <c r="AM20" s="1092"/>
      <c r="AN20" s="1092"/>
      <c r="AO20" s="1092"/>
      <c r="AP20" s="1092"/>
      <c r="AQ20" s="1092"/>
      <c r="AR20" s="1092"/>
      <c r="AS20" s="1092"/>
      <c r="AT20" s="1092"/>
      <c r="AU20" s="1093"/>
      <c r="AV20" s="1093"/>
      <c r="AW20" s="1093"/>
      <c r="AX20" s="1093"/>
      <c r="AY20" s="1094"/>
      <c r="AZ20" s="217"/>
      <c r="BA20" s="217"/>
      <c r="BB20" s="217"/>
      <c r="BC20" s="217"/>
      <c r="BD20" s="217"/>
      <c r="BE20" s="218"/>
      <c r="BF20" s="218"/>
      <c r="BG20" s="218"/>
      <c r="BH20" s="218"/>
      <c r="BI20" s="218"/>
      <c r="BJ20" s="218"/>
      <c r="BK20" s="218"/>
      <c r="BL20" s="218"/>
      <c r="BM20" s="218"/>
      <c r="BN20" s="218"/>
      <c r="BO20" s="218"/>
      <c r="BP20" s="218"/>
      <c r="BQ20" s="223">
        <v>
14</v>
      </c>
      <c r="BR20" s="224"/>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19"/>
    </row>
    <row r="21" spans="1:131" s="220" customFormat="1" ht="26.25" customHeight="1" thickBot="1" x14ac:dyDescent="0.25">
      <c r="A21" s="223">
        <v>
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1"/>
      <c r="AL21" s="1092"/>
      <c r="AM21" s="1092"/>
      <c r="AN21" s="1092"/>
      <c r="AO21" s="1092"/>
      <c r="AP21" s="1092"/>
      <c r="AQ21" s="1092"/>
      <c r="AR21" s="1092"/>
      <c r="AS21" s="1092"/>
      <c r="AT21" s="1092"/>
      <c r="AU21" s="1093"/>
      <c r="AV21" s="1093"/>
      <c r="AW21" s="1093"/>
      <c r="AX21" s="1093"/>
      <c r="AY21" s="1094"/>
      <c r="AZ21" s="217"/>
      <c r="BA21" s="217"/>
      <c r="BB21" s="217"/>
      <c r="BC21" s="217"/>
      <c r="BD21" s="217"/>
      <c r="BE21" s="218"/>
      <c r="BF21" s="218"/>
      <c r="BG21" s="218"/>
      <c r="BH21" s="218"/>
      <c r="BI21" s="218"/>
      <c r="BJ21" s="218"/>
      <c r="BK21" s="218"/>
      <c r="BL21" s="218"/>
      <c r="BM21" s="218"/>
      <c r="BN21" s="218"/>
      <c r="BO21" s="218"/>
      <c r="BP21" s="218"/>
      <c r="BQ21" s="223">
        <v>
15</v>
      </c>
      <c r="BR21" s="224"/>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19"/>
    </row>
    <row r="22" spans="1:131" s="220" customFormat="1" ht="26.25" customHeight="1" x14ac:dyDescent="0.2">
      <c r="A22" s="223">
        <v>
16</v>
      </c>
      <c r="B22" s="1040"/>
      <c r="C22" s="1041"/>
      <c r="D22" s="1041"/>
      <c r="E22" s="1041"/>
      <c r="F22" s="1041"/>
      <c r="G22" s="1041"/>
      <c r="H22" s="1041"/>
      <c r="I22" s="1041"/>
      <c r="J22" s="1041"/>
      <c r="K22" s="1041"/>
      <c r="L22" s="1041"/>
      <c r="M22" s="1041"/>
      <c r="N22" s="1041"/>
      <c r="O22" s="1041"/>
      <c r="P22" s="1042"/>
      <c r="Q22" s="1084"/>
      <c r="R22" s="1085"/>
      <c r="S22" s="1085"/>
      <c r="T22" s="1085"/>
      <c r="U22" s="1085"/>
      <c r="V22" s="1085"/>
      <c r="W22" s="1085"/>
      <c r="X22" s="1085"/>
      <c r="Y22" s="1085"/>
      <c r="Z22" s="1085"/>
      <c r="AA22" s="1085"/>
      <c r="AB22" s="1085"/>
      <c r="AC22" s="1085"/>
      <c r="AD22" s="1085"/>
      <c r="AE22" s="1086"/>
      <c r="AF22" s="1045"/>
      <c r="AG22" s="1046"/>
      <c r="AH22" s="1046"/>
      <c r="AI22" s="1046"/>
      <c r="AJ22" s="1047"/>
      <c r="AK22" s="1087"/>
      <c r="AL22" s="1088"/>
      <c r="AM22" s="1088"/>
      <c r="AN22" s="1088"/>
      <c r="AO22" s="1088"/>
      <c r="AP22" s="1088"/>
      <c r="AQ22" s="1088"/>
      <c r="AR22" s="1088"/>
      <c r="AS22" s="1088"/>
      <c r="AT22" s="1088"/>
      <c r="AU22" s="1089"/>
      <c r="AV22" s="1089"/>
      <c r="AW22" s="1089"/>
      <c r="AX22" s="1089"/>
      <c r="AY22" s="1090"/>
      <c r="AZ22" s="1038" t="s">
        <v>
387</v>
      </c>
      <c r="BA22" s="1038"/>
      <c r="BB22" s="1038"/>
      <c r="BC22" s="1038"/>
      <c r="BD22" s="1039"/>
      <c r="BE22" s="218"/>
      <c r="BF22" s="218"/>
      <c r="BG22" s="218"/>
      <c r="BH22" s="218"/>
      <c r="BI22" s="218"/>
      <c r="BJ22" s="218"/>
      <c r="BK22" s="218"/>
      <c r="BL22" s="218"/>
      <c r="BM22" s="218"/>
      <c r="BN22" s="218"/>
      <c r="BO22" s="218"/>
      <c r="BP22" s="218"/>
      <c r="BQ22" s="223">
        <v>
16</v>
      </c>
      <c r="BR22" s="224"/>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19"/>
    </row>
    <row r="23" spans="1:131" s="220" customFormat="1" ht="26.25" customHeight="1" thickBot="1" x14ac:dyDescent="0.25">
      <c r="A23" s="225" t="s">
        <v>
388</v>
      </c>
      <c r="B23" s="946" t="s">
        <v>
389</v>
      </c>
      <c r="C23" s="947"/>
      <c r="D23" s="947"/>
      <c r="E23" s="947"/>
      <c r="F23" s="947"/>
      <c r="G23" s="947"/>
      <c r="H23" s="947"/>
      <c r="I23" s="947"/>
      <c r="J23" s="947"/>
      <c r="K23" s="947"/>
      <c r="L23" s="947"/>
      <c r="M23" s="947"/>
      <c r="N23" s="947"/>
      <c r="O23" s="947"/>
      <c r="P23" s="957"/>
      <c r="Q23" s="1078">
        <v>
59087</v>
      </c>
      <c r="R23" s="1072"/>
      <c r="S23" s="1072"/>
      <c r="T23" s="1072"/>
      <c r="U23" s="1072"/>
      <c r="V23" s="1072">
        <v>
55776</v>
      </c>
      <c r="W23" s="1072"/>
      <c r="X23" s="1072"/>
      <c r="Y23" s="1072"/>
      <c r="Z23" s="1072"/>
      <c r="AA23" s="1072">
        <v>
3311</v>
      </c>
      <c r="AB23" s="1072"/>
      <c r="AC23" s="1072"/>
      <c r="AD23" s="1072"/>
      <c r="AE23" s="1079"/>
      <c r="AF23" s="1080">
        <v>
2973</v>
      </c>
      <c r="AG23" s="1072"/>
      <c r="AH23" s="1072"/>
      <c r="AI23" s="1072"/>
      <c r="AJ23" s="1081"/>
      <c r="AK23" s="1082"/>
      <c r="AL23" s="1083"/>
      <c r="AM23" s="1083"/>
      <c r="AN23" s="1083"/>
      <c r="AO23" s="1083"/>
      <c r="AP23" s="1072">
        <v>
31615</v>
      </c>
      <c r="AQ23" s="1072"/>
      <c r="AR23" s="1072"/>
      <c r="AS23" s="1072"/>
      <c r="AT23" s="1072"/>
      <c r="AU23" s="1073"/>
      <c r="AV23" s="1073"/>
      <c r="AW23" s="1073"/>
      <c r="AX23" s="1073"/>
      <c r="AY23" s="1074"/>
      <c r="AZ23" s="1075" t="s">
        <v>
390</v>
      </c>
      <c r="BA23" s="1076"/>
      <c r="BB23" s="1076"/>
      <c r="BC23" s="1076"/>
      <c r="BD23" s="1077"/>
      <c r="BE23" s="218"/>
      <c r="BF23" s="218"/>
      <c r="BG23" s="218"/>
      <c r="BH23" s="218"/>
      <c r="BI23" s="218"/>
      <c r="BJ23" s="218"/>
      <c r="BK23" s="218"/>
      <c r="BL23" s="218"/>
      <c r="BM23" s="218"/>
      <c r="BN23" s="218"/>
      <c r="BO23" s="218"/>
      <c r="BP23" s="218"/>
      <c r="BQ23" s="223">
        <v>
17</v>
      </c>
      <c r="BR23" s="224"/>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19"/>
    </row>
    <row r="24" spans="1:131" s="220" customFormat="1" ht="26.25" customHeight="1" x14ac:dyDescent="0.2">
      <c r="A24" s="1071" t="s">
        <v>
391</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17"/>
      <c r="BA24" s="217"/>
      <c r="BB24" s="217"/>
      <c r="BC24" s="217"/>
      <c r="BD24" s="217"/>
      <c r="BE24" s="218"/>
      <c r="BF24" s="218"/>
      <c r="BG24" s="218"/>
      <c r="BH24" s="218"/>
      <c r="BI24" s="218"/>
      <c r="BJ24" s="218"/>
      <c r="BK24" s="218"/>
      <c r="BL24" s="218"/>
      <c r="BM24" s="218"/>
      <c r="BN24" s="218"/>
      <c r="BO24" s="218"/>
      <c r="BP24" s="218"/>
      <c r="BQ24" s="223">
        <v>
18</v>
      </c>
      <c r="BR24" s="224"/>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19"/>
    </row>
    <row r="25" spans="1:131" ht="26.25" customHeight="1" thickBot="1" x14ac:dyDescent="0.25">
      <c r="A25" s="1070" t="s">
        <v>
392</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17"/>
      <c r="BK25" s="217"/>
      <c r="BL25" s="217"/>
      <c r="BM25" s="217"/>
      <c r="BN25" s="217"/>
      <c r="BO25" s="226"/>
      <c r="BP25" s="226"/>
      <c r="BQ25" s="223">
        <v>
19</v>
      </c>
      <c r="BR25" s="224"/>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15"/>
    </row>
    <row r="26" spans="1:131" ht="26.25" customHeight="1" x14ac:dyDescent="0.2">
      <c r="A26" s="1005" t="s">
        <v>
367</v>
      </c>
      <c r="B26" s="1006"/>
      <c r="C26" s="1006"/>
      <c r="D26" s="1006"/>
      <c r="E26" s="1006"/>
      <c r="F26" s="1006"/>
      <c r="G26" s="1006"/>
      <c r="H26" s="1006"/>
      <c r="I26" s="1006"/>
      <c r="J26" s="1006"/>
      <c r="K26" s="1006"/>
      <c r="L26" s="1006"/>
      <c r="M26" s="1006"/>
      <c r="N26" s="1006"/>
      <c r="O26" s="1006"/>
      <c r="P26" s="1007"/>
      <c r="Q26" s="1011" t="s">
        <v>
393</v>
      </c>
      <c r="R26" s="1012"/>
      <c r="S26" s="1012"/>
      <c r="T26" s="1012"/>
      <c r="U26" s="1013"/>
      <c r="V26" s="1011" t="s">
        <v>
394</v>
      </c>
      <c r="W26" s="1012"/>
      <c r="X26" s="1012"/>
      <c r="Y26" s="1012"/>
      <c r="Z26" s="1013"/>
      <c r="AA26" s="1011" t="s">
        <v>
395</v>
      </c>
      <c r="AB26" s="1012"/>
      <c r="AC26" s="1012"/>
      <c r="AD26" s="1012"/>
      <c r="AE26" s="1012"/>
      <c r="AF26" s="1066" t="s">
        <v>
396</v>
      </c>
      <c r="AG26" s="1018"/>
      <c r="AH26" s="1018"/>
      <c r="AI26" s="1018"/>
      <c r="AJ26" s="1067"/>
      <c r="AK26" s="1012" t="s">
        <v>
397</v>
      </c>
      <c r="AL26" s="1012"/>
      <c r="AM26" s="1012"/>
      <c r="AN26" s="1012"/>
      <c r="AO26" s="1013"/>
      <c r="AP26" s="1011" t="s">
        <v>
398</v>
      </c>
      <c r="AQ26" s="1012"/>
      <c r="AR26" s="1012"/>
      <c r="AS26" s="1012"/>
      <c r="AT26" s="1013"/>
      <c r="AU26" s="1011" t="s">
        <v>
399</v>
      </c>
      <c r="AV26" s="1012"/>
      <c r="AW26" s="1012"/>
      <c r="AX26" s="1012"/>
      <c r="AY26" s="1013"/>
      <c r="AZ26" s="1011" t="s">
        <v>
400</v>
      </c>
      <c r="BA26" s="1012"/>
      <c r="BB26" s="1012"/>
      <c r="BC26" s="1012"/>
      <c r="BD26" s="1013"/>
      <c r="BE26" s="1011" t="s">
        <v>
374</v>
      </c>
      <c r="BF26" s="1012"/>
      <c r="BG26" s="1012"/>
      <c r="BH26" s="1012"/>
      <c r="BI26" s="1025"/>
      <c r="BJ26" s="217"/>
      <c r="BK26" s="217"/>
      <c r="BL26" s="217"/>
      <c r="BM26" s="217"/>
      <c r="BN26" s="217"/>
      <c r="BO26" s="226"/>
      <c r="BP26" s="226"/>
      <c r="BQ26" s="223">
        <v>
20</v>
      </c>
      <c r="BR26" s="224"/>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15"/>
    </row>
    <row r="27" spans="1:131" ht="26.25" customHeight="1" thickBot="1" x14ac:dyDescent="0.25">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8"/>
      <c r="AG27" s="1021"/>
      <c r="AH27" s="1021"/>
      <c r="AI27" s="1021"/>
      <c r="AJ27" s="1069"/>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17"/>
      <c r="BK27" s="217"/>
      <c r="BL27" s="217"/>
      <c r="BM27" s="217"/>
      <c r="BN27" s="217"/>
      <c r="BO27" s="226"/>
      <c r="BP27" s="226"/>
      <c r="BQ27" s="223">
        <v>
21</v>
      </c>
      <c r="BR27" s="224"/>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15"/>
    </row>
    <row r="28" spans="1:131" ht="26.25" customHeight="1" thickTop="1" x14ac:dyDescent="0.2">
      <c r="A28" s="227">
        <v>
1</v>
      </c>
      <c r="B28" s="1058" t="s">
        <v>
401</v>
      </c>
      <c r="C28" s="1059"/>
      <c r="D28" s="1059"/>
      <c r="E28" s="1059"/>
      <c r="F28" s="1059"/>
      <c r="G28" s="1059"/>
      <c r="H28" s="1059"/>
      <c r="I28" s="1059"/>
      <c r="J28" s="1059"/>
      <c r="K28" s="1059"/>
      <c r="L28" s="1059"/>
      <c r="M28" s="1059"/>
      <c r="N28" s="1059"/>
      <c r="O28" s="1059"/>
      <c r="P28" s="1060"/>
      <c r="Q28" s="1061">
        <v>
18170</v>
      </c>
      <c r="R28" s="1062"/>
      <c r="S28" s="1062"/>
      <c r="T28" s="1062"/>
      <c r="U28" s="1062"/>
      <c r="V28" s="1062">
        <v>
18163</v>
      </c>
      <c r="W28" s="1062"/>
      <c r="X28" s="1062"/>
      <c r="Y28" s="1062"/>
      <c r="Z28" s="1062"/>
      <c r="AA28" s="1062">
        <v>
8</v>
      </c>
      <c r="AB28" s="1062"/>
      <c r="AC28" s="1062"/>
      <c r="AD28" s="1062"/>
      <c r="AE28" s="1063"/>
      <c r="AF28" s="1064">
        <v>
8</v>
      </c>
      <c r="AG28" s="1062"/>
      <c r="AH28" s="1062"/>
      <c r="AI28" s="1062"/>
      <c r="AJ28" s="1065"/>
      <c r="AK28" s="1053">
        <v>
1174</v>
      </c>
      <c r="AL28" s="1054"/>
      <c r="AM28" s="1054"/>
      <c r="AN28" s="1054"/>
      <c r="AO28" s="1054"/>
      <c r="AP28" s="1054" t="s">
        <v>
526</v>
      </c>
      <c r="AQ28" s="1054"/>
      <c r="AR28" s="1054"/>
      <c r="AS28" s="1054"/>
      <c r="AT28" s="1054"/>
      <c r="AU28" s="1054" t="s">
        <v>
526</v>
      </c>
      <c r="AV28" s="1054"/>
      <c r="AW28" s="1054"/>
      <c r="AX28" s="1054"/>
      <c r="AY28" s="1054"/>
      <c r="AZ28" s="1055"/>
      <c r="BA28" s="1055"/>
      <c r="BB28" s="1055"/>
      <c r="BC28" s="1055"/>
      <c r="BD28" s="1055"/>
      <c r="BE28" s="1056"/>
      <c r="BF28" s="1056"/>
      <c r="BG28" s="1056"/>
      <c r="BH28" s="1056"/>
      <c r="BI28" s="1057"/>
      <c r="BJ28" s="217"/>
      <c r="BK28" s="217"/>
      <c r="BL28" s="217"/>
      <c r="BM28" s="217"/>
      <c r="BN28" s="217"/>
      <c r="BO28" s="226"/>
      <c r="BP28" s="226"/>
      <c r="BQ28" s="223">
        <v>
22</v>
      </c>
      <c r="BR28" s="224"/>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15"/>
    </row>
    <row r="29" spans="1:131" ht="26.25" customHeight="1" x14ac:dyDescent="0.2">
      <c r="A29" s="227">
        <v>
2</v>
      </c>
      <c r="B29" s="1040" t="s">
        <v>
402</v>
      </c>
      <c r="C29" s="1041"/>
      <c r="D29" s="1041"/>
      <c r="E29" s="1041"/>
      <c r="F29" s="1041"/>
      <c r="G29" s="1041"/>
      <c r="H29" s="1041"/>
      <c r="I29" s="1041"/>
      <c r="J29" s="1041"/>
      <c r="K29" s="1041"/>
      <c r="L29" s="1041"/>
      <c r="M29" s="1041"/>
      <c r="N29" s="1041"/>
      <c r="O29" s="1041"/>
      <c r="P29" s="1042"/>
      <c r="Q29" s="1048">
        <v>
13358</v>
      </c>
      <c r="R29" s="1049"/>
      <c r="S29" s="1049"/>
      <c r="T29" s="1049"/>
      <c r="U29" s="1049"/>
      <c r="V29" s="1049">
        <v>
13149</v>
      </c>
      <c r="W29" s="1049"/>
      <c r="X29" s="1049"/>
      <c r="Y29" s="1049"/>
      <c r="Z29" s="1049"/>
      <c r="AA29" s="1049">
        <v>
209</v>
      </c>
      <c r="AB29" s="1049"/>
      <c r="AC29" s="1049"/>
      <c r="AD29" s="1049"/>
      <c r="AE29" s="1050"/>
      <c r="AF29" s="1045">
        <v>
209</v>
      </c>
      <c r="AG29" s="1046"/>
      <c r="AH29" s="1046"/>
      <c r="AI29" s="1046"/>
      <c r="AJ29" s="1047"/>
      <c r="AK29" s="989">
        <v>
2052</v>
      </c>
      <c r="AL29" s="980"/>
      <c r="AM29" s="980"/>
      <c r="AN29" s="980"/>
      <c r="AO29" s="980"/>
      <c r="AP29" s="980" t="s">
        <v>
526</v>
      </c>
      <c r="AQ29" s="980"/>
      <c r="AR29" s="980"/>
      <c r="AS29" s="980"/>
      <c r="AT29" s="980"/>
      <c r="AU29" s="980" t="s">
        <v>
526</v>
      </c>
      <c r="AV29" s="980"/>
      <c r="AW29" s="980"/>
      <c r="AX29" s="980"/>
      <c r="AY29" s="980"/>
      <c r="AZ29" s="1051"/>
      <c r="BA29" s="1051"/>
      <c r="BB29" s="1051"/>
      <c r="BC29" s="1051"/>
      <c r="BD29" s="1051"/>
      <c r="BE29" s="981"/>
      <c r="BF29" s="981"/>
      <c r="BG29" s="981"/>
      <c r="BH29" s="981"/>
      <c r="BI29" s="982"/>
      <c r="BJ29" s="217"/>
      <c r="BK29" s="217"/>
      <c r="BL29" s="217"/>
      <c r="BM29" s="217"/>
      <c r="BN29" s="217"/>
      <c r="BO29" s="226"/>
      <c r="BP29" s="226"/>
      <c r="BQ29" s="223">
        <v>
23</v>
      </c>
      <c r="BR29" s="224"/>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15"/>
    </row>
    <row r="30" spans="1:131" ht="26.25" customHeight="1" x14ac:dyDescent="0.2">
      <c r="A30" s="227">
        <v>
3</v>
      </c>
      <c r="B30" s="1040" t="s">
        <v>
403</v>
      </c>
      <c r="C30" s="1041"/>
      <c r="D30" s="1041"/>
      <c r="E30" s="1041"/>
      <c r="F30" s="1041"/>
      <c r="G30" s="1041"/>
      <c r="H30" s="1041"/>
      <c r="I30" s="1041"/>
      <c r="J30" s="1041"/>
      <c r="K30" s="1041"/>
      <c r="L30" s="1041"/>
      <c r="M30" s="1041"/>
      <c r="N30" s="1041"/>
      <c r="O30" s="1041"/>
      <c r="P30" s="1042"/>
      <c r="Q30" s="1048">
        <v>
2771</v>
      </c>
      <c r="R30" s="1049"/>
      <c r="S30" s="1049"/>
      <c r="T30" s="1049"/>
      <c r="U30" s="1049"/>
      <c r="V30" s="1049">
        <v>
2763</v>
      </c>
      <c r="W30" s="1049"/>
      <c r="X30" s="1049"/>
      <c r="Y30" s="1049"/>
      <c r="Z30" s="1049"/>
      <c r="AA30" s="1049">
        <v>
8</v>
      </c>
      <c r="AB30" s="1049"/>
      <c r="AC30" s="1049"/>
      <c r="AD30" s="1049"/>
      <c r="AE30" s="1050"/>
      <c r="AF30" s="1045">
        <v>
8</v>
      </c>
      <c r="AG30" s="1046"/>
      <c r="AH30" s="1046"/>
      <c r="AI30" s="1046"/>
      <c r="AJ30" s="1047"/>
      <c r="AK30" s="989">
        <v>
356</v>
      </c>
      <c r="AL30" s="980"/>
      <c r="AM30" s="980"/>
      <c r="AN30" s="980"/>
      <c r="AO30" s="980"/>
      <c r="AP30" s="980" t="s">
        <v>
526</v>
      </c>
      <c r="AQ30" s="980"/>
      <c r="AR30" s="980"/>
      <c r="AS30" s="980"/>
      <c r="AT30" s="980"/>
      <c r="AU30" s="980" t="s">
        <v>
526</v>
      </c>
      <c r="AV30" s="980"/>
      <c r="AW30" s="980"/>
      <c r="AX30" s="980"/>
      <c r="AY30" s="980"/>
      <c r="AZ30" s="1051"/>
      <c r="BA30" s="1051"/>
      <c r="BB30" s="1051"/>
      <c r="BC30" s="1051"/>
      <c r="BD30" s="1051"/>
      <c r="BE30" s="981"/>
      <c r="BF30" s="981"/>
      <c r="BG30" s="981"/>
      <c r="BH30" s="981"/>
      <c r="BI30" s="982"/>
      <c r="BJ30" s="217"/>
      <c r="BK30" s="217"/>
      <c r="BL30" s="217"/>
      <c r="BM30" s="217"/>
      <c r="BN30" s="217"/>
      <c r="BO30" s="226"/>
      <c r="BP30" s="226"/>
      <c r="BQ30" s="223">
        <v>
24</v>
      </c>
      <c r="BR30" s="224"/>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15"/>
    </row>
    <row r="31" spans="1:131" ht="26.25" customHeight="1" x14ac:dyDescent="0.2">
      <c r="A31" s="227">
        <v>
4</v>
      </c>
      <c r="B31" s="1040" t="s">
        <v>
404</v>
      </c>
      <c r="C31" s="1041"/>
      <c r="D31" s="1041"/>
      <c r="E31" s="1041"/>
      <c r="F31" s="1041"/>
      <c r="G31" s="1041"/>
      <c r="H31" s="1041"/>
      <c r="I31" s="1041"/>
      <c r="J31" s="1041"/>
      <c r="K31" s="1041"/>
      <c r="L31" s="1041"/>
      <c r="M31" s="1041"/>
      <c r="N31" s="1041"/>
      <c r="O31" s="1041"/>
      <c r="P31" s="1042"/>
      <c r="Q31" s="1048">
        <v>
3834</v>
      </c>
      <c r="R31" s="1049"/>
      <c r="S31" s="1049"/>
      <c r="T31" s="1049"/>
      <c r="U31" s="1049"/>
      <c r="V31" s="1049">
        <v>
3679</v>
      </c>
      <c r="W31" s="1049"/>
      <c r="X31" s="1049"/>
      <c r="Y31" s="1049"/>
      <c r="Z31" s="1049"/>
      <c r="AA31" s="1049">
        <v>
155</v>
      </c>
      <c r="AB31" s="1049"/>
      <c r="AC31" s="1049"/>
      <c r="AD31" s="1049"/>
      <c r="AE31" s="1050"/>
      <c r="AF31" s="1045">
        <v>
4185</v>
      </c>
      <c r="AG31" s="1046"/>
      <c r="AH31" s="1046"/>
      <c r="AI31" s="1046"/>
      <c r="AJ31" s="1047"/>
      <c r="AK31" s="989">
        <v>
3</v>
      </c>
      <c r="AL31" s="980"/>
      <c r="AM31" s="980"/>
      <c r="AN31" s="980"/>
      <c r="AO31" s="980"/>
      <c r="AP31" s="980">
        <v>
1546</v>
      </c>
      <c r="AQ31" s="980"/>
      <c r="AR31" s="980"/>
      <c r="AS31" s="980"/>
      <c r="AT31" s="980"/>
      <c r="AU31" s="980">
        <v>
2</v>
      </c>
      <c r="AV31" s="980"/>
      <c r="AW31" s="980"/>
      <c r="AX31" s="980"/>
      <c r="AY31" s="980"/>
      <c r="AZ31" s="1051"/>
      <c r="BA31" s="1051"/>
      <c r="BB31" s="1051"/>
      <c r="BC31" s="1051"/>
      <c r="BD31" s="1051"/>
      <c r="BE31" s="981" t="s">
        <v>
405</v>
      </c>
      <c r="BF31" s="981"/>
      <c r="BG31" s="981"/>
      <c r="BH31" s="981"/>
      <c r="BI31" s="982"/>
      <c r="BJ31" s="217"/>
      <c r="BK31" s="217"/>
      <c r="BL31" s="217"/>
      <c r="BM31" s="217"/>
      <c r="BN31" s="217"/>
      <c r="BO31" s="226"/>
      <c r="BP31" s="226"/>
      <c r="BQ31" s="223">
        <v>
25</v>
      </c>
      <c r="BR31" s="224"/>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15"/>
    </row>
    <row r="32" spans="1:131" ht="26.25" customHeight="1" x14ac:dyDescent="0.2">
      <c r="A32" s="227">
        <v>
5</v>
      </c>
      <c r="B32" s="1040" t="s">
        <v>
406</v>
      </c>
      <c r="C32" s="1041"/>
      <c r="D32" s="1041"/>
      <c r="E32" s="1041"/>
      <c r="F32" s="1041"/>
      <c r="G32" s="1041"/>
      <c r="H32" s="1041"/>
      <c r="I32" s="1041"/>
      <c r="J32" s="1041"/>
      <c r="K32" s="1041"/>
      <c r="L32" s="1041"/>
      <c r="M32" s="1041"/>
      <c r="N32" s="1041"/>
      <c r="O32" s="1041"/>
      <c r="P32" s="1042"/>
      <c r="Q32" s="1048">
        <v>
3896</v>
      </c>
      <c r="R32" s="1049"/>
      <c r="S32" s="1049"/>
      <c r="T32" s="1049"/>
      <c r="U32" s="1049"/>
      <c r="V32" s="1049">
        <v>
3306</v>
      </c>
      <c r="W32" s="1049"/>
      <c r="X32" s="1049"/>
      <c r="Y32" s="1049"/>
      <c r="Z32" s="1049"/>
      <c r="AA32" s="1049">
        <v>
590</v>
      </c>
      <c r="AB32" s="1049"/>
      <c r="AC32" s="1049"/>
      <c r="AD32" s="1049"/>
      <c r="AE32" s="1050"/>
      <c r="AF32" s="1045">
        <v>
2861</v>
      </c>
      <c r="AG32" s="1046"/>
      <c r="AH32" s="1046"/>
      <c r="AI32" s="1046"/>
      <c r="AJ32" s="1047"/>
      <c r="AK32" s="989">
        <v>
236</v>
      </c>
      <c r="AL32" s="980"/>
      <c r="AM32" s="980"/>
      <c r="AN32" s="980"/>
      <c r="AO32" s="980"/>
      <c r="AP32" s="980">
        <v>
2791</v>
      </c>
      <c r="AQ32" s="980"/>
      <c r="AR32" s="980"/>
      <c r="AS32" s="980"/>
      <c r="AT32" s="980"/>
      <c r="AU32" s="980">
        <v>
826</v>
      </c>
      <c r="AV32" s="980"/>
      <c r="AW32" s="980"/>
      <c r="AX32" s="980"/>
      <c r="AY32" s="980"/>
      <c r="AZ32" s="1051"/>
      <c r="BA32" s="1051"/>
      <c r="BB32" s="1051"/>
      <c r="BC32" s="1051"/>
      <c r="BD32" s="1051"/>
      <c r="BE32" s="981" t="s">
        <v>
405</v>
      </c>
      <c r="BF32" s="981"/>
      <c r="BG32" s="981"/>
      <c r="BH32" s="981"/>
      <c r="BI32" s="982"/>
      <c r="BJ32" s="217"/>
      <c r="BK32" s="217"/>
      <c r="BL32" s="217"/>
      <c r="BM32" s="217"/>
      <c r="BN32" s="217"/>
      <c r="BO32" s="226"/>
      <c r="BP32" s="226"/>
      <c r="BQ32" s="223">
        <v>
26</v>
      </c>
      <c r="BR32" s="224"/>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15"/>
    </row>
    <row r="33" spans="1:131" ht="26.25" customHeight="1" x14ac:dyDescent="0.2">
      <c r="A33" s="227">
        <v>
6</v>
      </c>
      <c r="B33" s="1040" t="s">
        <v>
407</v>
      </c>
      <c r="C33" s="1041"/>
      <c r="D33" s="1041"/>
      <c r="E33" s="1041"/>
      <c r="F33" s="1041"/>
      <c r="G33" s="1041"/>
      <c r="H33" s="1041"/>
      <c r="I33" s="1041"/>
      <c r="J33" s="1041"/>
      <c r="K33" s="1041"/>
      <c r="L33" s="1041"/>
      <c r="M33" s="1041"/>
      <c r="N33" s="1041"/>
      <c r="O33" s="1041"/>
      <c r="P33" s="1042"/>
      <c r="Q33" s="1048">
        <v>
16</v>
      </c>
      <c r="R33" s="1049"/>
      <c r="S33" s="1049"/>
      <c r="T33" s="1049"/>
      <c r="U33" s="1049"/>
      <c r="V33" s="1049">
        <v>
16</v>
      </c>
      <c r="W33" s="1049"/>
      <c r="X33" s="1049"/>
      <c r="Y33" s="1049"/>
      <c r="Z33" s="1049"/>
      <c r="AA33" s="1052" t="s">
        <v>
610</v>
      </c>
      <c r="AB33" s="1049"/>
      <c r="AC33" s="1049"/>
      <c r="AD33" s="1049"/>
      <c r="AE33" s="1050"/>
      <c r="AF33" s="1045" t="s">
        <v>
408</v>
      </c>
      <c r="AG33" s="1046"/>
      <c r="AH33" s="1046"/>
      <c r="AI33" s="1046"/>
      <c r="AJ33" s="1047"/>
      <c r="AK33" s="989">
        <v>
14</v>
      </c>
      <c r="AL33" s="980"/>
      <c r="AM33" s="980"/>
      <c r="AN33" s="980"/>
      <c r="AO33" s="980"/>
      <c r="AP33" s="980">
        <v>
6</v>
      </c>
      <c r="AQ33" s="980"/>
      <c r="AR33" s="980"/>
      <c r="AS33" s="980"/>
      <c r="AT33" s="980"/>
      <c r="AU33" s="980">
        <v>
6</v>
      </c>
      <c r="AV33" s="980"/>
      <c r="AW33" s="980"/>
      <c r="AX33" s="980"/>
      <c r="AY33" s="980"/>
      <c r="AZ33" s="1051"/>
      <c r="BA33" s="1051"/>
      <c r="BB33" s="1051"/>
      <c r="BC33" s="1051"/>
      <c r="BD33" s="1051"/>
      <c r="BE33" s="981" t="s">
        <v>
409</v>
      </c>
      <c r="BF33" s="981"/>
      <c r="BG33" s="981"/>
      <c r="BH33" s="981"/>
      <c r="BI33" s="982"/>
      <c r="BJ33" s="217"/>
      <c r="BK33" s="217"/>
      <c r="BL33" s="217"/>
      <c r="BM33" s="217"/>
      <c r="BN33" s="217"/>
      <c r="BO33" s="226"/>
      <c r="BP33" s="226"/>
      <c r="BQ33" s="223">
        <v>
27</v>
      </c>
      <c r="BR33" s="224"/>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15"/>
    </row>
    <row r="34" spans="1:131" ht="26.25" customHeight="1" x14ac:dyDescent="0.2">
      <c r="A34" s="227">
        <v>
7</v>
      </c>
      <c r="B34" s="1040"/>
      <c r="C34" s="1041"/>
      <c r="D34" s="1041"/>
      <c r="E34" s="1041"/>
      <c r="F34" s="1041"/>
      <c r="G34" s="1041"/>
      <c r="H34" s="1041"/>
      <c r="I34" s="1041"/>
      <c r="J34" s="1041"/>
      <c r="K34" s="1041"/>
      <c r="L34" s="1041"/>
      <c r="M34" s="1041"/>
      <c r="N34" s="1041"/>
      <c r="O34" s="1041"/>
      <c r="P34" s="1042"/>
      <c r="Q34" s="1048"/>
      <c r="R34" s="1049"/>
      <c r="S34" s="1049"/>
      <c r="T34" s="1049"/>
      <c r="U34" s="1049"/>
      <c r="V34" s="1049"/>
      <c r="W34" s="1049"/>
      <c r="X34" s="1049"/>
      <c r="Y34" s="1049"/>
      <c r="Z34" s="1049"/>
      <c r="AA34" s="1049"/>
      <c r="AB34" s="1049"/>
      <c r="AC34" s="1049"/>
      <c r="AD34" s="1049"/>
      <c r="AE34" s="1050"/>
      <c r="AF34" s="1045"/>
      <c r="AG34" s="1046"/>
      <c r="AH34" s="1046"/>
      <c r="AI34" s="1046"/>
      <c r="AJ34" s="1047"/>
      <c r="AK34" s="989"/>
      <c r="AL34" s="980"/>
      <c r="AM34" s="980"/>
      <c r="AN34" s="980"/>
      <c r="AO34" s="980"/>
      <c r="AP34" s="980"/>
      <c r="AQ34" s="980"/>
      <c r="AR34" s="980"/>
      <c r="AS34" s="980"/>
      <c r="AT34" s="980"/>
      <c r="AU34" s="980"/>
      <c r="AV34" s="980"/>
      <c r="AW34" s="980"/>
      <c r="AX34" s="980"/>
      <c r="AY34" s="980"/>
      <c r="AZ34" s="1051"/>
      <c r="BA34" s="1051"/>
      <c r="BB34" s="1051"/>
      <c r="BC34" s="1051"/>
      <c r="BD34" s="1051"/>
      <c r="BE34" s="981"/>
      <c r="BF34" s="981"/>
      <c r="BG34" s="981"/>
      <c r="BH34" s="981"/>
      <c r="BI34" s="982"/>
      <c r="BJ34" s="217"/>
      <c r="BK34" s="217"/>
      <c r="BL34" s="217"/>
      <c r="BM34" s="217"/>
      <c r="BN34" s="217"/>
      <c r="BO34" s="226"/>
      <c r="BP34" s="226"/>
      <c r="BQ34" s="223">
        <v>
28</v>
      </c>
      <c r="BR34" s="224"/>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15"/>
    </row>
    <row r="35" spans="1:131" ht="26.25" customHeight="1" x14ac:dyDescent="0.2">
      <c r="A35" s="227">
        <v>
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89"/>
      <c r="AL35" s="980"/>
      <c r="AM35" s="980"/>
      <c r="AN35" s="980"/>
      <c r="AO35" s="980"/>
      <c r="AP35" s="980"/>
      <c r="AQ35" s="980"/>
      <c r="AR35" s="980"/>
      <c r="AS35" s="980"/>
      <c r="AT35" s="980"/>
      <c r="AU35" s="980"/>
      <c r="AV35" s="980"/>
      <c r="AW35" s="980"/>
      <c r="AX35" s="980"/>
      <c r="AY35" s="980"/>
      <c r="AZ35" s="1051"/>
      <c r="BA35" s="1051"/>
      <c r="BB35" s="1051"/>
      <c r="BC35" s="1051"/>
      <c r="BD35" s="1051"/>
      <c r="BE35" s="981"/>
      <c r="BF35" s="981"/>
      <c r="BG35" s="981"/>
      <c r="BH35" s="981"/>
      <c r="BI35" s="982"/>
      <c r="BJ35" s="217"/>
      <c r="BK35" s="217"/>
      <c r="BL35" s="217"/>
      <c r="BM35" s="217"/>
      <c r="BN35" s="217"/>
      <c r="BO35" s="226"/>
      <c r="BP35" s="226"/>
      <c r="BQ35" s="223">
        <v>
29</v>
      </c>
      <c r="BR35" s="224"/>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15"/>
    </row>
    <row r="36" spans="1:131" ht="26.25" customHeight="1" x14ac:dyDescent="0.2">
      <c r="A36" s="227">
        <v>
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89"/>
      <c r="AL36" s="980"/>
      <c r="AM36" s="980"/>
      <c r="AN36" s="980"/>
      <c r="AO36" s="980"/>
      <c r="AP36" s="980"/>
      <c r="AQ36" s="980"/>
      <c r="AR36" s="980"/>
      <c r="AS36" s="980"/>
      <c r="AT36" s="980"/>
      <c r="AU36" s="980"/>
      <c r="AV36" s="980"/>
      <c r="AW36" s="980"/>
      <c r="AX36" s="980"/>
      <c r="AY36" s="980"/>
      <c r="AZ36" s="1051"/>
      <c r="BA36" s="1051"/>
      <c r="BB36" s="1051"/>
      <c r="BC36" s="1051"/>
      <c r="BD36" s="1051"/>
      <c r="BE36" s="981"/>
      <c r="BF36" s="981"/>
      <c r="BG36" s="981"/>
      <c r="BH36" s="981"/>
      <c r="BI36" s="982"/>
      <c r="BJ36" s="217"/>
      <c r="BK36" s="217"/>
      <c r="BL36" s="217"/>
      <c r="BM36" s="217"/>
      <c r="BN36" s="217"/>
      <c r="BO36" s="226"/>
      <c r="BP36" s="226"/>
      <c r="BQ36" s="223">
        <v>
30</v>
      </c>
      <c r="BR36" s="224"/>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15"/>
    </row>
    <row r="37" spans="1:131" ht="26.25" customHeight="1" x14ac:dyDescent="0.2">
      <c r="A37" s="227">
        <v>
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89"/>
      <c r="AL37" s="980"/>
      <c r="AM37" s="980"/>
      <c r="AN37" s="980"/>
      <c r="AO37" s="980"/>
      <c r="AP37" s="980"/>
      <c r="AQ37" s="980"/>
      <c r="AR37" s="980"/>
      <c r="AS37" s="980"/>
      <c r="AT37" s="980"/>
      <c r="AU37" s="980"/>
      <c r="AV37" s="980"/>
      <c r="AW37" s="980"/>
      <c r="AX37" s="980"/>
      <c r="AY37" s="980"/>
      <c r="AZ37" s="1051"/>
      <c r="BA37" s="1051"/>
      <c r="BB37" s="1051"/>
      <c r="BC37" s="1051"/>
      <c r="BD37" s="1051"/>
      <c r="BE37" s="981"/>
      <c r="BF37" s="981"/>
      <c r="BG37" s="981"/>
      <c r="BH37" s="981"/>
      <c r="BI37" s="982"/>
      <c r="BJ37" s="217"/>
      <c r="BK37" s="217"/>
      <c r="BL37" s="217"/>
      <c r="BM37" s="217"/>
      <c r="BN37" s="217"/>
      <c r="BO37" s="226"/>
      <c r="BP37" s="226"/>
      <c r="BQ37" s="223">
        <v>
31</v>
      </c>
      <c r="BR37" s="224"/>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15"/>
    </row>
    <row r="38" spans="1:131" ht="26.25" customHeight="1" x14ac:dyDescent="0.2">
      <c r="A38" s="227">
        <v>
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89"/>
      <c r="AL38" s="980"/>
      <c r="AM38" s="980"/>
      <c r="AN38" s="980"/>
      <c r="AO38" s="980"/>
      <c r="AP38" s="980"/>
      <c r="AQ38" s="980"/>
      <c r="AR38" s="980"/>
      <c r="AS38" s="980"/>
      <c r="AT38" s="980"/>
      <c r="AU38" s="980"/>
      <c r="AV38" s="980"/>
      <c r="AW38" s="980"/>
      <c r="AX38" s="980"/>
      <c r="AY38" s="980"/>
      <c r="AZ38" s="1051"/>
      <c r="BA38" s="1051"/>
      <c r="BB38" s="1051"/>
      <c r="BC38" s="1051"/>
      <c r="BD38" s="1051"/>
      <c r="BE38" s="981"/>
      <c r="BF38" s="981"/>
      <c r="BG38" s="981"/>
      <c r="BH38" s="981"/>
      <c r="BI38" s="982"/>
      <c r="BJ38" s="217"/>
      <c r="BK38" s="217"/>
      <c r="BL38" s="217"/>
      <c r="BM38" s="217"/>
      <c r="BN38" s="217"/>
      <c r="BO38" s="226"/>
      <c r="BP38" s="226"/>
      <c r="BQ38" s="223">
        <v>
32</v>
      </c>
      <c r="BR38" s="224"/>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15"/>
    </row>
    <row r="39" spans="1:131" ht="26.25" customHeight="1" x14ac:dyDescent="0.2">
      <c r="A39" s="227">
        <v>
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89"/>
      <c r="AL39" s="980"/>
      <c r="AM39" s="980"/>
      <c r="AN39" s="980"/>
      <c r="AO39" s="980"/>
      <c r="AP39" s="980"/>
      <c r="AQ39" s="980"/>
      <c r="AR39" s="980"/>
      <c r="AS39" s="980"/>
      <c r="AT39" s="980"/>
      <c r="AU39" s="980"/>
      <c r="AV39" s="980"/>
      <c r="AW39" s="980"/>
      <c r="AX39" s="980"/>
      <c r="AY39" s="980"/>
      <c r="AZ39" s="1051"/>
      <c r="BA39" s="1051"/>
      <c r="BB39" s="1051"/>
      <c r="BC39" s="1051"/>
      <c r="BD39" s="1051"/>
      <c r="BE39" s="981"/>
      <c r="BF39" s="981"/>
      <c r="BG39" s="981"/>
      <c r="BH39" s="981"/>
      <c r="BI39" s="982"/>
      <c r="BJ39" s="217"/>
      <c r="BK39" s="217"/>
      <c r="BL39" s="217"/>
      <c r="BM39" s="217"/>
      <c r="BN39" s="217"/>
      <c r="BO39" s="226"/>
      <c r="BP39" s="226"/>
      <c r="BQ39" s="223">
        <v>
33</v>
      </c>
      <c r="BR39" s="224"/>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15"/>
    </row>
    <row r="40" spans="1:131" ht="26.25" customHeight="1" x14ac:dyDescent="0.2">
      <c r="A40" s="223">
        <v>
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89"/>
      <c r="AL40" s="980"/>
      <c r="AM40" s="980"/>
      <c r="AN40" s="980"/>
      <c r="AO40" s="980"/>
      <c r="AP40" s="980"/>
      <c r="AQ40" s="980"/>
      <c r="AR40" s="980"/>
      <c r="AS40" s="980"/>
      <c r="AT40" s="980"/>
      <c r="AU40" s="980"/>
      <c r="AV40" s="980"/>
      <c r="AW40" s="980"/>
      <c r="AX40" s="980"/>
      <c r="AY40" s="980"/>
      <c r="AZ40" s="1051"/>
      <c r="BA40" s="1051"/>
      <c r="BB40" s="1051"/>
      <c r="BC40" s="1051"/>
      <c r="BD40" s="1051"/>
      <c r="BE40" s="981"/>
      <c r="BF40" s="981"/>
      <c r="BG40" s="981"/>
      <c r="BH40" s="981"/>
      <c r="BI40" s="982"/>
      <c r="BJ40" s="217"/>
      <c r="BK40" s="217"/>
      <c r="BL40" s="217"/>
      <c r="BM40" s="217"/>
      <c r="BN40" s="217"/>
      <c r="BO40" s="226"/>
      <c r="BP40" s="226"/>
      <c r="BQ40" s="223">
        <v>
34</v>
      </c>
      <c r="BR40" s="224"/>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15"/>
    </row>
    <row r="41" spans="1:131" ht="26.25" customHeight="1" x14ac:dyDescent="0.2">
      <c r="A41" s="223">
        <v>
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89"/>
      <c r="AL41" s="980"/>
      <c r="AM41" s="980"/>
      <c r="AN41" s="980"/>
      <c r="AO41" s="980"/>
      <c r="AP41" s="980"/>
      <c r="AQ41" s="980"/>
      <c r="AR41" s="980"/>
      <c r="AS41" s="980"/>
      <c r="AT41" s="980"/>
      <c r="AU41" s="980"/>
      <c r="AV41" s="980"/>
      <c r="AW41" s="980"/>
      <c r="AX41" s="980"/>
      <c r="AY41" s="980"/>
      <c r="AZ41" s="1051"/>
      <c r="BA41" s="1051"/>
      <c r="BB41" s="1051"/>
      <c r="BC41" s="1051"/>
      <c r="BD41" s="1051"/>
      <c r="BE41" s="981"/>
      <c r="BF41" s="981"/>
      <c r="BG41" s="981"/>
      <c r="BH41" s="981"/>
      <c r="BI41" s="982"/>
      <c r="BJ41" s="217"/>
      <c r="BK41" s="217"/>
      <c r="BL41" s="217"/>
      <c r="BM41" s="217"/>
      <c r="BN41" s="217"/>
      <c r="BO41" s="226"/>
      <c r="BP41" s="226"/>
      <c r="BQ41" s="223">
        <v>
35</v>
      </c>
      <c r="BR41" s="224"/>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15"/>
    </row>
    <row r="42" spans="1:131" ht="26.25" customHeight="1" x14ac:dyDescent="0.2">
      <c r="A42" s="223">
        <v>
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89"/>
      <c r="AL42" s="980"/>
      <c r="AM42" s="980"/>
      <c r="AN42" s="980"/>
      <c r="AO42" s="980"/>
      <c r="AP42" s="980"/>
      <c r="AQ42" s="980"/>
      <c r="AR42" s="980"/>
      <c r="AS42" s="980"/>
      <c r="AT42" s="980"/>
      <c r="AU42" s="980"/>
      <c r="AV42" s="980"/>
      <c r="AW42" s="980"/>
      <c r="AX42" s="980"/>
      <c r="AY42" s="980"/>
      <c r="AZ42" s="1051"/>
      <c r="BA42" s="1051"/>
      <c r="BB42" s="1051"/>
      <c r="BC42" s="1051"/>
      <c r="BD42" s="1051"/>
      <c r="BE42" s="981"/>
      <c r="BF42" s="981"/>
      <c r="BG42" s="981"/>
      <c r="BH42" s="981"/>
      <c r="BI42" s="982"/>
      <c r="BJ42" s="217"/>
      <c r="BK42" s="217"/>
      <c r="BL42" s="217"/>
      <c r="BM42" s="217"/>
      <c r="BN42" s="217"/>
      <c r="BO42" s="226"/>
      <c r="BP42" s="226"/>
      <c r="BQ42" s="223">
        <v>
36</v>
      </c>
      <c r="BR42" s="224"/>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15"/>
    </row>
    <row r="43" spans="1:131" ht="26.25" customHeight="1" x14ac:dyDescent="0.2">
      <c r="A43" s="223">
        <v>
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89"/>
      <c r="AL43" s="980"/>
      <c r="AM43" s="980"/>
      <c r="AN43" s="980"/>
      <c r="AO43" s="980"/>
      <c r="AP43" s="980"/>
      <c r="AQ43" s="980"/>
      <c r="AR43" s="980"/>
      <c r="AS43" s="980"/>
      <c r="AT43" s="980"/>
      <c r="AU43" s="980"/>
      <c r="AV43" s="980"/>
      <c r="AW43" s="980"/>
      <c r="AX43" s="980"/>
      <c r="AY43" s="980"/>
      <c r="AZ43" s="1051"/>
      <c r="BA43" s="1051"/>
      <c r="BB43" s="1051"/>
      <c r="BC43" s="1051"/>
      <c r="BD43" s="1051"/>
      <c r="BE43" s="981"/>
      <c r="BF43" s="981"/>
      <c r="BG43" s="981"/>
      <c r="BH43" s="981"/>
      <c r="BI43" s="982"/>
      <c r="BJ43" s="217"/>
      <c r="BK43" s="217"/>
      <c r="BL43" s="217"/>
      <c r="BM43" s="217"/>
      <c r="BN43" s="217"/>
      <c r="BO43" s="226"/>
      <c r="BP43" s="226"/>
      <c r="BQ43" s="223">
        <v>
37</v>
      </c>
      <c r="BR43" s="224"/>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15"/>
    </row>
    <row r="44" spans="1:131" ht="26.25" customHeight="1" x14ac:dyDescent="0.2">
      <c r="A44" s="223">
        <v>
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89"/>
      <c r="AL44" s="980"/>
      <c r="AM44" s="980"/>
      <c r="AN44" s="980"/>
      <c r="AO44" s="980"/>
      <c r="AP44" s="980"/>
      <c r="AQ44" s="980"/>
      <c r="AR44" s="980"/>
      <c r="AS44" s="980"/>
      <c r="AT44" s="980"/>
      <c r="AU44" s="980"/>
      <c r="AV44" s="980"/>
      <c r="AW44" s="980"/>
      <c r="AX44" s="980"/>
      <c r="AY44" s="980"/>
      <c r="AZ44" s="1051"/>
      <c r="BA44" s="1051"/>
      <c r="BB44" s="1051"/>
      <c r="BC44" s="1051"/>
      <c r="BD44" s="1051"/>
      <c r="BE44" s="981"/>
      <c r="BF44" s="981"/>
      <c r="BG44" s="981"/>
      <c r="BH44" s="981"/>
      <c r="BI44" s="982"/>
      <c r="BJ44" s="217"/>
      <c r="BK44" s="217"/>
      <c r="BL44" s="217"/>
      <c r="BM44" s="217"/>
      <c r="BN44" s="217"/>
      <c r="BO44" s="226"/>
      <c r="BP44" s="226"/>
      <c r="BQ44" s="223">
        <v>
38</v>
      </c>
      <c r="BR44" s="224"/>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15"/>
    </row>
    <row r="45" spans="1:131" ht="26.25" customHeight="1" x14ac:dyDescent="0.2">
      <c r="A45" s="223">
        <v>
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89"/>
      <c r="AL45" s="980"/>
      <c r="AM45" s="980"/>
      <c r="AN45" s="980"/>
      <c r="AO45" s="980"/>
      <c r="AP45" s="980"/>
      <c r="AQ45" s="980"/>
      <c r="AR45" s="980"/>
      <c r="AS45" s="980"/>
      <c r="AT45" s="980"/>
      <c r="AU45" s="980"/>
      <c r="AV45" s="980"/>
      <c r="AW45" s="980"/>
      <c r="AX45" s="980"/>
      <c r="AY45" s="980"/>
      <c r="AZ45" s="1051"/>
      <c r="BA45" s="1051"/>
      <c r="BB45" s="1051"/>
      <c r="BC45" s="1051"/>
      <c r="BD45" s="1051"/>
      <c r="BE45" s="981"/>
      <c r="BF45" s="981"/>
      <c r="BG45" s="981"/>
      <c r="BH45" s="981"/>
      <c r="BI45" s="982"/>
      <c r="BJ45" s="217"/>
      <c r="BK45" s="217"/>
      <c r="BL45" s="217"/>
      <c r="BM45" s="217"/>
      <c r="BN45" s="217"/>
      <c r="BO45" s="226"/>
      <c r="BP45" s="226"/>
      <c r="BQ45" s="223">
        <v>
39</v>
      </c>
      <c r="BR45" s="224"/>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15"/>
    </row>
    <row r="46" spans="1:131" ht="26.25" customHeight="1" x14ac:dyDescent="0.2">
      <c r="A46" s="223">
        <v>
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89"/>
      <c r="AL46" s="980"/>
      <c r="AM46" s="980"/>
      <c r="AN46" s="980"/>
      <c r="AO46" s="980"/>
      <c r="AP46" s="980"/>
      <c r="AQ46" s="980"/>
      <c r="AR46" s="980"/>
      <c r="AS46" s="980"/>
      <c r="AT46" s="980"/>
      <c r="AU46" s="980"/>
      <c r="AV46" s="980"/>
      <c r="AW46" s="980"/>
      <c r="AX46" s="980"/>
      <c r="AY46" s="980"/>
      <c r="AZ46" s="1051"/>
      <c r="BA46" s="1051"/>
      <c r="BB46" s="1051"/>
      <c r="BC46" s="1051"/>
      <c r="BD46" s="1051"/>
      <c r="BE46" s="981"/>
      <c r="BF46" s="981"/>
      <c r="BG46" s="981"/>
      <c r="BH46" s="981"/>
      <c r="BI46" s="982"/>
      <c r="BJ46" s="217"/>
      <c r="BK46" s="217"/>
      <c r="BL46" s="217"/>
      <c r="BM46" s="217"/>
      <c r="BN46" s="217"/>
      <c r="BO46" s="226"/>
      <c r="BP46" s="226"/>
      <c r="BQ46" s="223">
        <v>
40</v>
      </c>
      <c r="BR46" s="224"/>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15"/>
    </row>
    <row r="47" spans="1:131" ht="26.25" customHeight="1" x14ac:dyDescent="0.2">
      <c r="A47" s="223">
        <v>
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89"/>
      <c r="AL47" s="980"/>
      <c r="AM47" s="980"/>
      <c r="AN47" s="980"/>
      <c r="AO47" s="980"/>
      <c r="AP47" s="980"/>
      <c r="AQ47" s="980"/>
      <c r="AR47" s="980"/>
      <c r="AS47" s="980"/>
      <c r="AT47" s="980"/>
      <c r="AU47" s="980"/>
      <c r="AV47" s="980"/>
      <c r="AW47" s="980"/>
      <c r="AX47" s="980"/>
      <c r="AY47" s="980"/>
      <c r="AZ47" s="1051"/>
      <c r="BA47" s="1051"/>
      <c r="BB47" s="1051"/>
      <c r="BC47" s="1051"/>
      <c r="BD47" s="1051"/>
      <c r="BE47" s="981"/>
      <c r="BF47" s="981"/>
      <c r="BG47" s="981"/>
      <c r="BH47" s="981"/>
      <c r="BI47" s="982"/>
      <c r="BJ47" s="217"/>
      <c r="BK47" s="217"/>
      <c r="BL47" s="217"/>
      <c r="BM47" s="217"/>
      <c r="BN47" s="217"/>
      <c r="BO47" s="226"/>
      <c r="BP47" s="226"/>
      <c r="BQ47" s="223">
        <v>
41</v>
      </c>
      <c r="BR47" s="224"/>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15"/>
    </row>
    <row r="48" spans="1:131" ht="26.25" customHeight="1" x14ac:dyDescent="0.2">
      <c r="A48" s="223">
        <v>
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89"/>
      <c r="AL48" s="980"/>
      <c r="AM48" s="980"/>
      <c r="AN48" s="980"/>
      <c r="AO48" s="980"/>
      <c r="AP48" s="980"/>
      <c r="AQ48" s="980"/>
      <c r="AR48" s="980"/>
      <c r="AS48" s="980"/>
      <c r="AT48" s="980"/>
      <c r="AU48" s="980"/>
      <c r="AV48" s="980"/>
      <c r="AW48" s="980"/>
      <c r="AX48" s="980"/>
      <c r="AY48" s="980"/>
      <c r="AZ48" s="1051"/>
      <c r="BA48" s="1051"/>
      <c r="BB48" s="1051"/>
      <c r="BC48" s="1051"/>
      <c r="BD48" s="1051"/>
      <c r="BE48" s="981"/>
      <c r="BF48" s="981"/>
      <c r="BG48" s="981"/>
      <c r="BH48" s="981"/>
      <c r="BI48" s="982"/>
      <c r="BJ48" s="217"/>
      <c r="BK48" s="217"/>
      <c r="BL48" s="217"/>
      <c r="BM48" s="217"/>
      <c r="BN48" s="217"/>
      <c r="BO48" s="226"/>
      <c r="BP48" s="226"/>
      <c r="BQ48" s="223">
        <v>
42</v>
      </c>
      <c r="BR48" s="224"/>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15"/>
    </row>
    <row r="49" spans="1:131" ht="26.25" customHeight="1" x14ac:dyDescent="0.2">
      <c r="A49" s="223">
        <v>
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89"/>
      <c r="AL49" s="980"/>
      <c r="AM49" s="980"/>
      <c r="AN49" s="980"/>
      <c r="AO49" s="980"/>
      <c r="AP49" s="980"/>
      <c r="AQ49" s="980"/>
      <c r="AR49" s="980"/>
      <c r="AS49" s="980"/>
      <c r="AT49" s="980"/>
      <c r="AU49" s="980"/>
      <c r="AV49" s="980"/>
      <c r="AW49" s="980"/>
      <c r="AX49" s="980"/>
      <c r="AY49" s="980"/>
      <c r="AZ49" s="1051"/>
      <c r="BA49" s="1051"/>
      <c r="BB49" s="1051"/>
      <c r="BC49" s="1051"/>
      <c r="BD49" s="1051"/>
      <c r="BE49" s="981"/>
      <c r="BF49" s="981"/>
      <c r="BG49" s="981"/>
      <c r="BH49" s="981"/>
      <c r="BI49" s="982"/>
      <c r="BJ49" s="217"/>
      <c r="BK49" s="217"/>
      <c r="BL49" s="217"/>
      <c r="BM49" s="217"/>
      <c r="BN49" s="217"/>
      <c r="BO49" s="226"/>
      <c r="BP49" s="226"/>
      <c r="BQ49" s="223">
        <v>
43</v>
      </c>
      <c r="BR49" s="224"/>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15"/>
    </row>
    <row r="50" spans="1:131" ht="26.25" customHeight="1" x14ac:dyDescent="0.2">
      <c r="A50" s="223">
        <v>
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1"/>
      <c r="BF50" s="981"/>
      <c r="BG50" s="981"/>
      <c r="BH50" s="981"/>
      <c r="BI50" s="982"/>
      <c r="BJ50" s="217"/>
      <c r="BK50" s="217"/>
      <c r="BL50" s="217"/>
      <c r="BM50" s="217"/>
      <c r="BN50" s="217"/>
      <c r="BO50" s="226"/>
      <c r="BP50" s="226"/>
      <c r="BQ50" s="223">
        <v>
44</v>
      </c>
      <c r="BR50" s="224"/>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15"/>
    </row>
    <row r="51" spans="1:131" ht="26.25" customHeight="1" x14ac:dyDescent="0.2">
      <c r="A51" s="223">
        <v>
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1"/>
      <c r="BF51" s="981"/>
      <c r="BG51" s="981"/>
      <c r="BH51" s="981"/>
      <c r="BI51" s="982"/>
      <c r="BJ51" s="217"/>
      <c r="BK51" s="217"/>
      <c r="BL51" s="217"/>
      <c r="BM51" s="217"/>
      <c r="BN51" s="217"/>
      <c r="BO51" s="226"/>
      <c r="BP51" s="226"/>
      <c r="BQ51" s="223">
        <v>
45</v>
      </c>
      <c r="BR51" s="224"/>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15"/>
    </row>
    <row r="52" spans="1:131" ht="26.25" customHeight="1" x14ac:dyDescent="0.2">
      <c r="A52" s="223">
        <v>
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1"/>
      <c r="BF52" s="981"/>
      <c r="BG52" s="981"/>
      <c r="BH52" s="981"/>
      <c r="BI52" s="982"/>
      <c r="BJ52" s="217"/>
      <c r="BK52" s="217"/>
      <c r="BL52" s="217"/>
      <c r="BM52" s="217"/>
      <c r="BN52" s="217"/>
      <c r="BO52" s="226"/>
      <c r="BP52" s="226"/>
      <c r="BQ52" s="223">
        <v>
46</v>
      </c>
      <c r="BR52" s="224"/>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15"/>
    </row>
    <row r="53" spans="1:131" ht="26.25" customHeight="1" x14ac:dyDescent="0.2">
      <c r="A53" s="223">
        <v>
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1"/>
      <c r="BF53" s="981"/>
      <c r="BG53" s="981"/>
      <c r="BH53" s="981"/>
      <c r="BI53" s="982"/>
      <c r="BJ53" s="217"/>
      <c r="BK53" s="217"/>
      <c r="BL53" s="217"/>
      <c r="BM53" s="217"/>
      <c r="BN53" s="217"/>
      <c r="BO53" s="226"/>
      <c r="BP53" s="226"/>
      <c r="BQ53" s="223">
        <v>
47</v>
      </c>
      <c r="BR53" s="224"/>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15"/>
    </row>
    <row r="54" spans="1:131" ht="26.25" customHeight="1" x14ac:dyDescent="0.2">
      <c r="A54" s="223">
        <v>
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1"/>
      <c r="BF54" s="981"/>
      <c r="BG54" s="981"/>
      <c r="BH54" s="981"/>
      <c r="BI54" s="982"/>
      <c r="BJ54" s="217"/>
      <c r="BK54" s="217"/>
      <c r="BL54" s="217"/>
      <c r="BM54" s="217"/>
      <c r="BN54" s="217"/>
      <c r="BO54" s="226"/>
      <c r="BP54" s="226"/>
      <c r="BQ54" s="223">
        <v>
48</v>
      </c>
      <c r="BR54" s="224"/>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15"/>
    </row>
    <row r="55" spans="1:131" ht="26.25" customHeight="1" x14ac:dyDescent="0.2">
      <c r="A55" s="223">
        <v>
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1"/>
      <c r="BF55" s="981"/>
      <c r="BG55" s="981"/>
      <c r="BH55" s="981"/>
      <c r="BI55" s="982"/>
      <c r="BJ55" s="217"/>
      <c r="BK55" s="217"/>
      <c r="BL55" s="217"/>
      <c r="BM55" s="217"/>
      <c r="BN55" s="217"/>
      <c r="BO55" s="226"/>
      <c r="BP55" s="226"/>
      <c r="BQ55" s="223">
        <v>
49</v>
      </c>
      <c r="BR55" s="224"/>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15"/>
    </row>
    <row r="56" spans="1:131" ht="26.25" customHeight="1" x14ac:dyDescent="0.2">
      <c r="A56" s="223">
        <v>
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1"/>
      <c r="BF56" s="981"/>
      <c r="BG56" s="981"/>
      <c r="BH56" s="981"/>
      <c r="BI56" s="982"/>
      <c r="BJ56" s="217"/>
      <c r="BK56" s="217"/>
      <c r="BL56" s="217"/>
      <c r="BM56" s="217"/>
      <c r="BN56" s="217"/>
      <c r="BO56" s="226"/>
      <c r="BP56" s="226"/>
      <c r="BQ56" s="223">
        <v>
50</v>
      </c>
      <c r="BR56" s="224"/>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15"/>
    </row>
    <row r="57" spans="1:131" ht="26.25" customHeight="1" x14ac:dyDescent="0.2">
      <c r="A57" s="223">
        <v>
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1"/>
      <c r="BF57" s="981"/>
      <c r="BG57" s="981"/>
      <c r="BH57" s="981"/>
      <c r="BI57" s="982"/>
      <c r="BJ57" s="217"/>
      <c r="BK57" s="217"/>
      <c r="BL57" s="217"/>
      <c r="BM57" s="217"/>
      <c r="BN57" s="217"/>
      <c r="BO57" s="226"/>
      <c r="BP57" s="226"/>
      <c r="BQ57" s="223">
        <v>
51</v>
      </c>
      <c r="BR57" s="224"/>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15"/>
    </row>
    <row r="58" spans="1:131" ht="26.25" customHeight="1" x14ac:dyDescent="0.2">
      <c r="A58" s="223">
        <v>
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1"/>
      <c r="BF58" s="981"/>
      <c r="BG58" s="981"/>
      <c r="BH58" s="981"/>
      <c r="BI58" s="982"/>
      <c r="BJ58" s="217"/>
      <c r="BK58" s="217"/>
      <c r="BL58" s="217"/>
      <c r="BM58" s="217"/>
      <c r="BN58" s="217"/>
      <c r="BO58" s="226"/>
      <c r="BP58" s="226"/>
      <c r="BQ58" s="223">
        <v>
52</v>
      </c>
      <c r="BR58" s="224"/>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15"/>
    </row>
    <row r="59" spans="1:131" ht="26.25" customHeight="1" x14ac:dyDescent="0.2">
      <c r="A59" s="223">
        <v>
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1"/>
      <c r="BF59" s="981"/>
      <c r="BG59" s="981"/>
      <c r="BH59" s="981"/>
      <c r="BI59" s="982"/>
      <c r="BJ59" s="217"/>
      <c r="BK59" s="217"/>
      <c r="BL59" s="217"/>
      <c r="BM59" s="217"/>
      <c r="BN59" s="217"/>
      <c r="BO59" s="226"/>
      <c r="BP59" s="226"/>
      <c r="BQ59" s="223">
        <v>
53</v>
      </c>
      <c r="BR59" s="224"/>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15"/>
    </row>
    <row r="60" spans="1:131" ht="26.25" customHeight="1" x14ac:dyDescent="0.2">
      <c r="A60" s="223">
        <v>
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1"/>
      <c r="BF60" s="981"/>
      <c r="BG60" s="981"/>
      <c r="BH60" s="981"/>
      <c r="BI60" s="982"/>
      <c r="BJ60" s="217"/>
      <c r="BK60" s="217"/>
      <c r="BL60" s="217"/>
      <c r="BM60" s="217"/>
      <c r="BN60" s="217"/>
      <c r="BO60" s="226"/>
      <c r="BP60" s="226"/>
      <c r="BQ60" s="223">
        <v>
54</v>
      </c>
      <c r="BR60" s="224"/>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15"/>
    </row>
    <row r="61" spans="1:131" ht="26.25" customHeight="1" thickBot="1" x14ac:dyDescent="0.25">
      <c r="A61" s="223">
        <v>
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1"/>
      <c r="BF61" s="981"/>
      <c r="BG61" s="981"/>
      <c r="BH61" s="981"/>
      <c r="BI61" s="982"/>
      <c r="BJ61" s="217"/>
      <c r="BK61" s="217"/>
      <c r="BL61" s="217"/>
      <c r="BM61" s="217"/>
      <c r="BN61" s="217"/>
      <c r="BO61" s="226"/>
      <c r="BP61" s="226"/>
      <c r="BQ61" s="223">
        <v>
55</v>
      </c>
      <c r="BR61" s="224"/>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15"/>
    </row>
    <row r="62" spans="1:131" ht="26.25" customHeight="1" x14ac:dyDescent="0.2">
      <c r="A62" s="223">
        <v>
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1"/>
      <c r="BF62" s="981"/>
      <c r="BG62" s="981"/>
      <c r="BH62" s="981"/>
      <c r="BI62" s="982"/>
      <c r="BJ62" s="1037" t="s">
        <v>
410</v>
      </c>
      <c r="BK62" s="1038"/>
      <c r="BL62" s="1038"/>
      <c r="BM62" s="1038"/>
      <c r="BN62" s="1039"/>
      <c r="BO62" s="226"/>
      <c r="BP62" s="226"/>
      <c r="BQ62" s="223">
        <v>
56</v>
      </c>
      <c r="BR62" s="224"/>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15"/>
    </row>
    <row r="63" spans="1:131" ht="26.25" customHeight="1" thickBot="1" x14ac:dyDescent="0.25">
      <c r="A63" s="225" t="s">
        <v>
388</v>
      </c>
      <c r="B63" s="946" t="s">
        <v>
411</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30"/>
      <c r="AF63" s="1031">
        <v>
7270</v>
      </c>
      <c r="AG63" s="968"/>
      <c r="AH63" s="968"/>
      <c r="AI63" s="968"/>
      <c r="AJ63" s="1032"/>
      <c r="AK63" s="1033"/>
      <c r="AL63" s="972"/>
      <c r="AM63" s="972"/>
      <c r="AN63" s="972"/>
      <c r="AO63" s="972"/>
      <c r="AP63" s="968">
        <v>
4343</v>
      </c>
      <c r="AQ63" s="968"/>
      <c r="AR63" s="968"/>
      <c r="AS63" s="968"/>
      <c r="AT63" s="968"/>
      <c r="AU63" s="968">
        <v>
834</v>
      </c>
      <c r="AV63" s="968"/>
      <c r="AW63" s="968"/>
      <c r="AX63" s="968"/>
      <c r="AY63" s="968"/>
      <c r="AZ63" s="1027"/>
      <c r="BA63" s="1027"/>
      <c r="BB63" s="1027"/>
      <c r="BC63" s="1027"/>
      <c r="BD63" s="1027"/>
      <c r="BE63" s="969"/>
      <c r="BF63" s="969"/>
      <c r="BG63" s="969"/>
      <c r="BH63" s="969"/>
      <c r="BI63" s="970"/>
      <c r="BJ63" s="1028" t="s">
        <v>
412</v>
      </c>
      <c r="BK63" s="962"/>
      <c r="BL63" s="962"/>
      <c r="BM63" s="962"/>
      <c r="BN63" s="1029"/>
      <c r="BO63" s="226"/>
      <c r="BP63" s="226"/>
      <c r="BQ63" s="223">
        <v>
57</v>
      </c>
      <c r="BR63" s="224"/>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15"/>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
58</v>
      </c>
      <c r="BR64" s="224"/>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15"/>
    </row>
    <row r="65" spans="1:131" ht="26.25" customHeight="1" thickBot="1" x14ac:dyDescent="0.25">
      <c r="A65" s="217" t="s">
        <v>
413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
59</v>
      </c>
      <c r="BR65" s="224"/>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15"/>
    </row>
    <row r="66" spans="1:131" ht="26.25" customHeight="1" x14ac:dyDescent="0.2">
      <c r="A66" s="1005" t="s">
        <v>
414</v>
      </c>
      <c r="B66" s="1006"/>
      <c r="C66" s="1006"/>
      <c r="D66" s="1006"/>
      <c r="E66" s="1006"/>
      <c r="F66" s="1006"/>
      <c r="G66" s="1006"/>
      <c r="H66" s="1006"/>
      <c r="I66" s="1006"/>
      <c r="J66" s="1006"/>
      <c r="K66" s="1006"/>
      <c r="L66" s="1006"/>
      <c r="M66" s="1006"/>
      <c r="N66" s="1006"/>
      <c r="O66" s="1006"/>
      <c r="P66" s="1007"/>
      <c r="Q66" s="1011" t="s">
        <v>
415</v>
      </c>
      <c r="R66" s="1012"/>
      <c r="S66" s="1012"/>
      <c r="T66" s="1012"/>
      <c r="U66" s="1013"/>
      <c r="V66" s="1011" t="s">
        <v>
416</v>
      </c>
      <c r="W66" s="1012"/>
      <c r="X66" s="1012"/>
      <c r="Y66" s="1012"/>
      <c r="Z66" s="1013"/>
      <c r="AA66" s="1011" t="s">
        <v>
417</v>
      </c>
      <c r="AB66" s="1012"/>
      <c r="AC66" s="1012"/>
      <c r="AD66" s="1012"/>
      <c r="AE66" s="1013"/>
      <c r="AF66" s="1017" t="s">
        <v>
418</v>
      </c>
      <c r="AG66" s="1018"/>
      <c r="AH66" s="1018"/>
      <c r="AI66" s="1018"/>
      <c r="AJ66" s="1019"/>
      <c r="AK66" s="1011" t="s">
        <v>
419</v>
      </c>
      <c r="AL66" s="1006"/>
      <c r="AM66" s="1006"/>
      <c r="AN66" s="1006"/>
      <c r="AO66" s="1007"/>
      <c r="AP66" s="1011" t="s">
        <v>
420</v>
      </c>
      <c r="AQ66" s="1012"/>
      <c r="AR66" s="1012"/>
      <c r="AS66" s="1012"/>
      <c r="AT66" s="1013"/>
      <c r="AU66" s="1011" t="s">
        <v>
421</v>
      </c>
      <c r="AV66" s="1012"/>
      <c r="AW66" s="1012"/>
      <c r="AX66" s="1012"/>
      <c r="AY66" s="1013"/>
      <c r="AZ66" s="1011" t="s">
        <v>
374</v>
      </c>
      <c r="BA66" s="1012"/>
      <c r="BB66" s="1012"/>
      <c r="BC66" s="1012"/>
      <c r="BD66" s="1025"/>
      <c r="BE66" s="226"/>
      <c r="BF66" s="226"/>
      <c r="BG66" s="226"/>
      <c r="BH66" s="226"/>
      <c r="BI66" s="226"/>
      <c r="BJ66" s="226"/>
      <c r="BK66" s="226"/>
      <c r="BL66" s="226"/>
      <c r="BM66" s="226"/>
      <c r="BN66" s="226"/>
      <c r="BO66" s="226"/>
      <c r="BP66" s="226"/>
      <c r="BQ66" s="223">
        <v>
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5"/>
    </row>
    <row r="67" spans="1:131" ht="26.25" customHeight="1" thickBot="1" x14ac:dyDescent="0.25">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26"/>
      <c r="BF67" s="226"/>
      <c r="BG67" s="226"/>
      <c r="BH67" s="226"/>
      <c r="BI67" s="226"/>
      <c r="BJ67" s="226"/>
      <c r="BK67" s="226"/>
      <c r="BL67" s="226"/>
      <c r="BM67" s="226"/>
      <c r="BN67" s="226"/>
      <c r="BO67" s="226"/>
      <c r="BP67" s="226"/>
      <c r="BQ67" s="223">
        <v>
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5"/>
    </row>
    <row r="68" spans="1:131" ht="26.25" customHeight="1" thickTop="1" x14ac:dyDescent="0.2">
      <c r="A68" s="221">
        <v>
1</v>
      </c>
      <c r="B68" s="995" t="s">
        <v>
599</v>
      </c>
      <c r="C68" s="996"/>
      <c r="D68" s="996"/>
      <c r="E68" s="996"/>
      <c r="F68" s="996"/>
      <c r="G68" s="996"/>
      <c r="H68" s="996"/>
      <c r="I68" s="996"/>
      <c r="J68" s="996"/>
      <c r="K68" s="996"/>
      <c r="L68" s="996"/>
      <c r="M68" s="996"/>
      <c r="N68" s="996"/>
      <c r="O68" s="996"/>
      <c r="P68" s="997"/>
      <c r="Q68" s="998">
        <v>
21139</v>
      </c>
      <c r="R68" s="992"/>
      <c r="S68" s="992"/>
      <c r="T68" s="992"/>
      <c r="U68" s="992"/>
      <c r="V68" s="992">
        <v>
20676</v>
      </c>
      <c r="W68" s="992"/>
      <c r="X68" s="992"/>
      <c r="Y68" s="992"/>
      <c r="Z68" s="992"/>
      <c r="AA68" s="992">
        <v>
463</v>
      </c>
      <c r="AB68" s="992"/>
      <c r="AC68" s="992"/>
      <c r="AD68" s="992"/>
      <c r="AE68" s="992"/>
      <c r="AF68" s="992">
        <v>
463</v>
      </c>
      <c r="AG68" s="992"/>
      <c r="AH68" s="992"/>
      <c r="AI68" s="992"/>
      <c r="AJ68" s="992"/>
      <c r="AK68" s="992">
        <v>
132</v>
      </c>
      <c r="AL68" s="992"/>
      <c r="AM68" s="992"/>
      <c r="AN68" s="992"/>
      <c r="AO68" s="992"/>
      <c r="AP68" s="991" t="s">
        <v>
606</v>
      </c>
      <c r="AQ68" s="992"/>
      <c r="AR68" s="992"/>
      <c r="AS68" s="992"/>
      <c r="AT68" s="992"/>
      <c r="AU68" s="991" t="s">
        <v>
606</v>
      </c>
      <c r="AV68" s="992"/>
      <c r="AW68" s="992"/>
      <c r="AX68" s="992"/>
      <c r="AY68" s="992"/>
      <c r="AZ68" s="993"/>
      <c r="BA68" s="993"/>
      <c r="BB68" s="993"/>
      <c r="BC68" s="993"/>
      <c r="BD68" s="994"/>
      <c r="BE68" s="226"/>
      <c r="BF68" s="226"/>
      <c r="BG68" s="226"/>
      <c r="BH68" s="226"/>
      <c r="BI68" s="226"/>
      <c r="BJ68" s="226"/>
      <c r="BK68" s="226"/>
      <c r="BL68" s="226"/>
      <c r="BM68" s="226"/>
      <c r="BN68" s="226"/>
      <c r="BO68" s="226"/>
      <c r="BP68" s="226"/>
      <c r="BQ68" s="223">
        <v>
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5"/>
    </row>
    <row r="69" spans="1:131" ht="26.25" customHeight="1" x14ac:dyDescent="0.2">
      <c r="A69" s="223">
        <v>
2</v>
      </c>
      <c r="B69" s="983" t="s">
        <v>
600</v>
      </c>
      <c r="C69" s="984"/>
      <c r="D69" s="984"/>
      <c r="E69" s="984"/>
      <c r="F69" s="984"/>
      <c r="G69" s="984"/>
      <c r="H69" s="984"/>
      <c r="I69" s="984"/>
      <c r="J69" s="984"/>
      <c r="K69" s="984"/>
      <c r="L69" s="984"/>
      <c r="M69" s="984"/>
      <c r="N69" s="984"/>
      <c r="O69" s="984"/>
      <c r="P69" s="985"/>
      <c r="Q69" s="986">
        <v>
194</v>
      </c>
      <c r="R69" s="980"/>
      <c r="S69" s="980"/>
      <c r="T69" s="980"/>
      <c r="U69" s="980"/>
      <c r="V69" s="980">
        <v>
153</v>
      </c>
      <c r="W69" s="980"/>
      <c r="X69" s="980"/>
      <c r="Y69" s="980"/>
      <c r="Z69" s="980"/>
      <c r="AA69" s="980">
        <v>
40</v>
      </c>
      <c r="AB69" s="980"/>
      <c r="AC69" s="980"/>
      <c r="AD69" s="980"/>
      <c r="AE69" s="980"/>
      <c r="AF69" s="980">
        <v>
40</v>
      </c>
      <c r="AG69" s="980"/>
      <c r="AH69" s="980"/>
      <c r="AI69" s="980"/>
      <c r="AJ69" s="980"/>
      <c r="AK69" s="987" t="s">
        <v>
605</v>
      </c>
      <c r="AL69" s="988"/>
      <c r="AM69" s="988"/>
      <c r="AN69" s="988"/>
      <c r="AO69" s="989"/>
      <c r="AP69" s="987" t="s">
        <v>
605</v>
      </c>
      <c r="AQ69" s="988"/>
      <c r="AR69" s="988"/>
      <c r="AS69" s="988"/>
      <c r="AT69" s="989"/>
      <c r="AU69" s="987" t="s">
        <v>
605</v>
      </c>
      <c r="AV69" s="988"/>
      <c r="AW69" s="988"/>
      <c r="AX69" s="988"/>
      <c r="AY69" s="989"/>
      <c r="AZ69" s="981"/>
      <c r="BA69" s="981"/>
      <c r="BB69" s="981"/>
      <c r="BC69" s="981"/>
      <c r="BD69" s="982"/>
      <c r="BE69" s="226"/>
      <c r="BF69" s="226"/>
      <c r="BG69" s="226"/>
      <c r="BH69" s="226"/>
      <c r="BI69" s="226"/>
      <c r="BJ69" s="226"/>
      <c r="BK69" s="226"/>
      <c r="BL69" s="226"/>
      <c r="BM69" s="226"/>
      <c r="BN69" s="226"/>
      <c r="BO69" s="226"/>
      <c r="BP69" s="226"/>
      <c r="BQ69" s="223">
        <v>
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5"/>
    </row>
    <row r="70" spans="1:131" ht="26.25" customHeight="1" x14ac:dyDescent="0.2">
      <c r="A70" s="223">
        <v>
3</v>
      </c>
      <c r="B70" s="983" t="s">
        <v>
601</v>
      </c>
      <c r="C70" s="984"/>
      <c r="D70" s="984"/>
      <c r="E70" s="984"/>
      <c r="F70" s="984"/>
      <c r="G70" s="984"/>
      <c r="H70" s="984"/>
      <c r="I70" s="984"/>
      <c r="J70" s="984"/>
      <c r="K70" s="984"/>
      <c r="L70" s="984"/>
      <c r="M70" s="984"/>
      <c r="N70" s="984"/>
      <c r="O70" s="984"/>
      <c r="P70" s="985"/>
      <c r="Q70" s="986">
        <v>
111</v>
      </c>
      <c r="R70" s="980"/>
      <c r="S70" s="980"/>
      <c r="T70" s="980"/>
      <c r="U70" s="980"/>
      <c r="V70" s="980">
        <v>
109</v>
      </c>
      <c r="W70" s="980"/>
      <c r="X70" s="980"/>
      <c r="Y70" s="980"/>
      <c r="Z70" s="980"/>
      <c r="AA70" s="980">
        <v>
2</v>
      </c>
      <c r="AB70" s="980"/>
      <c r="AC70" s="980"/>
      <c r="AD70" s="980"/>
      <c r="AE70" s="980"/>
      <c r="AF70" s="980">
        <v>
2</v>
      </c>
      <c r="AG70" s="980"/>
      <c r="AH70" s="980"/>
      <c r="AI70" s="980"/>
      <c r="AJ70" s="980"/>
      <c r="AK70" s="980">
        <v>
15</v>
      </c>
      <c r="AL70" s="980"/>
      <c r="AM70" s="980"/>
      <c r="AN70" s="980"/>
      <c r="AO70" s="980"/>
      <c r="AP70" s="987" t="s">
        <v>
605</v>
      </c>
      <c r="AQ70" s="988"/>
      <c r="AR70" s="988"/>
      <c r="AS70" s="988"/>
      <c r="AT70" s="989"/>
      <c r="AU70" s="987" t="s">
        <v>
605</v>
      </c>
      <c r="AV70" s="988"/>
      <c r="AW70" s="988"/>
      <c r="AX70" s="988"/>
      <c r="AY70" s="989"/>
      <c r="AZ70" s="981"/>
      <c r="BA70" s="981"/>
      <c r="BB70" s="981"/>
      <c r="BC70" s="981"/>
      <c r="BD70" s="982"/>
      <c r="BE70" s="226"/>
      <c r="BF70" s="226"/>
      <c r="BG70" s="226"/>
      <c r="BH70" s="226"/>
      <c r="BI70" s="226"/>
      <c r="BJ70" s="226"/>
      <c r="BK70" s="226"/>
      <c r="BL70" s="226"/>
      <c r="BM70" s="226"/>
      <c r="BN70" s="226"/>
      <c r="BO70" s="226"/>
      <c r="BP70" s="226"/>
      <c r="BQ70" s="223">
        <v>
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5"/>
    </row>
    <row r="71" spans="1:131" ht="26.25" customHeight="1" x14ac:dyDescent="0.2">
      <c r="A71" s="223">
        <v>
4</v>
      </c>
      <c r="B71" s="983" t="s">
        <v>
602</v>
      </c>
      <c r="C71" s="984"/>
      <c r="D71" s="984"/>
      <c r="E71" s="984"/>
      <c r="F71" s="984"/>
      <c r="G71" s="984"/>
      <c r="H71" s="984"/>
      <c r="I71" s="984"/>
      <c r="J71" s="984"/>
      <c r="K71" s="984"/>
      <c r="L71" s="984"/>
      <c r="M71" s="984"/>
      <c r="N71" s="984"/>
      <c r="O71" s="984"/>
      <c r="P71" s="985"/>
      <c r="Q71" s="986">
        <v>
110</v>
      </c>
      <c r="R71" s="980"/>
      <c r="S71" s="980"/>
      <c r="T71" s="980"/>
      <c r="U71" s="980"/>
      <c r="V71" s="980">
        <v>
77</v>
      </c>
      <c r="W71" s="980"/>
      <c r="X71" s="980"/>
      <c r="Y71" s="980"/>
      <c r="Z71" s="980"/>
      <c r="AA71" s="980">
        <v>
34</v>
      </c>
      <c r="AB71" s="980"/>
      <c r="AC71" s="980"/>
      <c r="AD71" s="980"/>
      <c r="AE71" s="980"/>
      <c r="AF71" s="980">
        <v>
34</v>
      </c>
      <c r="AG71" s="980"/>
      <c r="AH71" s="980"/>
      <c r="AI71" s="980"/>
      <c r="AJ71" s="980"/>
      <c r="AK71" s="987" t="s">
        <v>
605</v>
      </c>
      <c r="AL71" s="988"/>
      <c r="AM71" s="988"/>
      <c r="AN71" s="988"/>
      <c r="AO71" s="989"/>
      <c r="AP71" s="987" t="s">
        <v>
605</v>
      </c>
      <c r="AQ71" s="988"/>
      <c r="AR71" s="988"/>
      <c r="AS71" s="988"/>
      <c r="AT71" s="989"/>
      <c r="AU71" s="987" t="s">
        <v>
605</v>
      </c>
      <c r="AV71" s="988"/>
      <c r="AW71" s="988"/>
      <c r="AX71" s="988"/>
      <c r="AY71" s="989"/>
      <c r="AZ71" s="981"/>
      <c r="BA71" s="981"/>
      <c r="BB71" s="981"/>
      <c r="BC71" s="981"/>
      <c r="BD71" s="982"/>
      <c r="BE71" s="226"/>
      <c r="BF71" s="226"/>
      <c r="BG71" s="226"/>
      <c r="BH71" s="226"/>
      <c r="BI71" s="226"/>
      <c r="BJ71" s="226"/>
      <c r="BK71" s="226"/>
      <c r="BL71" s="226"/>
      <c r="BM71" s="226"/>
      <c r="BN71" s="226"/>
      <c r="BO71" s="226"/>
      <c r="BP71" s="226"/>
      <c r="BQ71" s="223">
        <v>
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5"/>
    </row>
    <row r="72" spans="1:131" ht="26.25" customHeight="1" x14ac:dyDescent="0.2">
      <c r="A72" s="223">
        <v>
5</v>
      </c>
      <c r="B72" s="983" t="s">
        <v>
603</v>
      </c>
      <c r="C72" s="984"/>
      <c r="D72" s="984"/>
      <c r="E72" s="984"/>
      <c r="F72" s="984"/>
      <c r="G72" s="984"/>
      <c r="H72" s="984"/>
      <c r="I72" s="984"/>
      <c r="J72" s="984"/>
      <c r="K72" s="984"/>
      <c r="L72" s="984"/>
      <c r="M72" s="984"/>
      <c r="N72" s="984"/>
      <c r="O72" s="984"/>
      <c r="P72" s="985"/>
      <c r="Q72" s="986">
        <v>
2584</v>
      </c>
      <c r="R72" s="980"/>
      <c r="S72" s="980"/>
      <c r="T72" s="980"/>
      <c r="U72" s="980"/>
      <c r="V72" s="980">
        <v>
2324</v>
      </c>
      <c r="W72" s="980"/>
      <c r="X72" s="980"/>
      <c r="Y72" s="980"/>
      <c r="Z72" s="980"/>
      <c r="AA72" s="980">
        <v>
261</v>
      </c>
      <c r="AB72" s="980"/>
      <c r="AC72" s="980"/>
      <c r="AD72" s="980"/>
      <c r="AE72" s="980"/>
      <c r="AF72" s="980">
        <v>
261</v>
      </c>
      <c r="AG72" s="980"/>
      <c r="AH72" s="980"/>
      <c r="AI72" s="980"/>
      <c r="AJ72" s="980"/>
      <c r="AK72" s="980">
        <v>
168</v>
      </c>
      <c r="AL72" s="980"/>
      <c r="AM72" s="980"/>
      <c r="AN72" s="980"/>
      <c r="AO72" s="980"/>
      <c r="AP72" s="987" t="s">
        <v>
605</v>
      </c>
      <c r="AQ72" s="988"/>
      <c r="AR72" s="988"/>
      <c r="AS72" s="988"/>
      <c r="AT72" s="989"/>
      <c r="AU72" s="987" t="s">
        <v>
605</v>
      </c>
      <c r="AV72" s="988"/>
      <c r="AW72" s="988"/>
      <c r="AX72" s="988"/>
      <c r="AY72" s="989"/>
      <c r="AZ72" s="981"/>
      <c r="BA72" s="981"/>
      <c r="BB72" s="981"/>
      <c r="BC72" s="981"/>
      <c r="BD72" s="982"/>
      <c r="BE72" s="226"/>
      <c r="BF72" s="226"/>
      <c r="BG72" s="226"/>
      <c r="BH72" s="226"/>
      <c r="BI72" s="226"/>
      <c r="BJ72" s="226"/>
      <c r="BK72" s="226"/>
      <c r="BL72" s="226"/>
      <c r="BM72" s="226"/>
      <c r="BN72" s="226"/>
      <c r="BO72" s="226"/>
      <c r="BP72" s="226"/>
      <c r="BQ72" s="223">
        <v>
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5"/>
    </row>
    <row r="73" spans="1:131" ht="26.25" customHeight="1" x14ac:dyDescent="0.2">
      <c r="A73" s="223">
        <v>
6</v>
      </c>
      <c r="B73" s="983" t="s">
        <v>
604</v>
      </c>
      <c r="C73" s="984"/>
      <c r="D73" s="984"/>
      <c r="E73" s="984"/>
      <c r="F73" s="984"/>
      <c r="G73" s="984"/>
      <c r="H73" s="984"/>
      <c r="I73" s="984"/>
      <c r="J73" s="984"/>
      <c r="K73" s="984"/>
      <c r="L73" s="984"/>
      <c r="M73" s="984"/>
      <c r="N73" s="984"/>
      <c r="O73" s="984"/>
      <c r="P73" s="985"/>
      <c r="Q73" s="986">
        <v>
698021</v>
      </c>
      <c r="R73" s="980"/>
      <c r="S73" s="980"/>
      <c r="T73" s="980"/>
      <c r="U73" s="980"/>
      <c r="V73" s="980">
        <v>
682226</v>
      </c>
      <c r="W73" s="980"/>
      <c r="X73" s="980"/>
      <c r="Y73" s="980"/>
      <c r="Z73" s="980"/>
      <c r="AA73" s="980">
        <v>
15795</v>
      </c>
      <c r="AB73" s="980"/>
      <c r="AC73" s="980"/>
      <c r="AD73" s="980"/>
      <c r="AE73" s="980"/>
      <c r="AF73" s="980">
        <v>
15795</v>
      </c>
      <c r="AG73" s="980"/>
      <c r="AH73" s="980"/>
      <c r="AI73" s="980"/>
      <c r="AJ73" s="980"/>
      <c r="AK73" s="980">
        <v>
3838</v>
      </c>
      <c r="AL73" s="980"/>
      <c r="AM73" s="980"/>
      <c r="AN73" s="980"/>
      <c r="AO73" s="980"/>
      <c r="AP73" s="987" t="s">
        <v>
605</v>
      </c>
      <c r="AQ73" s="988"/>
      <c r="AR73" s="988"/>
      <c r="AS73" s="988"/>
      <c r="AT73" s="989"/>
      <c r="AU73" s="987" t="s">
        <v>
605</v>
      </c>
      <c r="AV73" s="988"/>
      <c r="AW73" s="988"/>
      <c r="AX73" s="988"/>
      <c r="AY73" s="989"/>
      <c r="AZ73" s="981"/>
      <c r="BA73" s="981"/>
      <c r="BB73" s="981"/>
      <c r="BC73" s="981"/>
      <c r="BD73" s="982"/>
      <c r="BE73" s="226"/>
      <c r="BF73" s="226"/>
      <c r="BG73" s="226"/>
      <c r="BH73" s="226"/>
      <c r="BI73" s="226"/>
      <c r="BJ73" s="226"/>
      <c r="BK73" s="226"/>
      <c r="BL73" s="226"/>
      <c r="BM73" s="226"/>
      <c r="BN73" s="226"/>
      <c r="BO73" s="226"/>
      <c r="BP73" s="226"/>
      <c r="BQ73" s="223">
        <v>
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5"/>
    </row>
    <row r="74" spans="1:131" ht="26.25" customHeight="1" x14ac:dyDescent="0.2">
      <c r="A74" s="223">
        <v>
7</v>
      </c>
      <c r="B74" s="983" t="s">
        <v>
591</v>
      </c>
      <c r="C74" s="984"/>
      <c r="D74" s="984"/>
      <c r="E74" s="984"/>
      <c r="F74" s="984"/>
      <c r="G74" s="984"/>
      <c r="H74" s="984"/>
      <c r="I74" s="984"/>
      <c r="J74" s="984"/>
      <c r="K74" s="984"/>
      <c r="L74" s="984"/>
      <c r="M74" s="984"/>
      <c r="N74" s="984"/>
      <c r="O74" s="984"/>
      <c r="P74" s="985"/>
      <c r="Q74" s="986">
        <v>
1728</v>
      </c>
      <c r="R74" s="980"/>
      <c r="S74" s="980"/>
      <c r="T74" s="980"/>
      <c r="U74" s="980"/>
      <c r="V74" s="980">
        <v>
1611</v>
      </c>
      <c r="W74" s="980"/>
      <c r="X74" s="980"/>
      <c r="Y74" s="980"/>
      <c r="Z74" s="980"/>
      <c r="AA74" s="980">
        <v>
117</v>
      </c>
      <c r="AB74" s="980"/>
      <c r="AC74" s="980"/>
      <c r="AD74" s="980"/>
      <c r="AE74" s="980"/>
      <c r="AF74" s="980">
        <v>
98</v>
      </c>
      <c r="AG74" s="980"/>
      <c r="AH74" s="980"/>
      <c r="AI74" s="980"/>
      <c r="AJ74" s="980"/>
      <c r="AK74" s="987" t="s">
        <v>
605</v>
      </c>
      <c r="AL74" s="988"/>
      <c r="AM74" s="988"/>
      <c r="AN74" s="988"/>
      <c r="AO74" s="989"/>
      <c r="AP74" s="980">
        <v>
2990</v>
      </c>
      <c r="AQ74" s="980"/>
      <c r="AR74" s="980"/>
      <c r="AS74" s="980"/>
      <c r="AT74" s="980"/>
      <c r="AU74" s="980">
        <v>
2672</v>
      </c>
      <c r="AV74" s="980"/>
      <c r="AW74" s="980"/>
      <c r="AX74" s="980"/>
      <c r="AY74" s="980"/>
      <c r="AZ74" s="981"/>
      <c r="BA74" s="981"/>
      <c r="BB74" s="981"/>
      <c r="BC74" s="981"/>
      <c r="BD74" s="982"/>
      <c r="BE74" s="226"/>
      <c r="BF74" s="226"/>
      <c r="BG74" s="226"/>
      <c r="BH74" s="226"/>
      <c r="BI74" s="226"/>
      <c r="BJ74" s="226"/>
      <c r="BK74" s="226"/>
      <c r="BL74" s="226"/>
      <c r="BM74" s="226"/>
      <c r="BN74" s="226"/>
      <c r="BO74" s="226"/>
      <c r="BP74" s="226"/>
      <c r="BQ74" s="223">
        <v>
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5"/>
    </row>
    <row r="75" spans="1:131" ht="26.25" customHeight="1" x14ac:dyDescent="0.2">
      <c r="A75" s="223">
        <v>
8</v>
      </c>
      <c r="B75" s="983" t="s">
        <v>
592</v>
      </c>
      <c r="C75" s="984"/>
      <c r="D75" s="984"/>
      <c r="E75" s="984"/>
      <c r="F75" s="984"/>
      <c r="G75" s="984"/>
      <c r="H75" s="984"/>
      <c r="I75" s="984"/>
      <c r="J75" s="984"/>
      <c r="K75" s="984"/>
      <c r="L75" s="984"/>
      <c r="M75" s="984"/>
      <c r="N75" s="984"/>
      <c r="O75" s="984"/>
      <c r="P75" s="985"/>
      <c r="Q75" s="990">
        <v>
4767</v>
      </c>
      <c r="R75" s="988"/>
      <c r="S75" s="988"/>
      <c r="T75" s="988"/>
      <c r="U75" s="989"/>
      <c r="V75" s="987">
        <v>
4725</v>
      </c>
      <c r="W75" s="988"/>
      <c r="X75" s="988"/>
      <c r="Y75" s="988"/>
      <c r="Z75" s="989"/>
      <c r="AA75" s="987">
        <v>
42</v>
      </c>
      <c r="AB75" s="988"/>
      <c r="AC75" s="988"/>
      <c r="AD75" s="988"/>
      <c r="AE75" s="989"/>
      <c r="AF75" s="987">
        <v>
40</v>
      </c>
      <c r="AG75" s="988"/>
      <c r="AH75" s="988"/>
      <c r="AI75" s="988"/>
      <c r="AJ75" s="989"/>
      <c r="AK75" s="987" t="s">
        <v>
605</v>
      </c>
      <c r="AL75" s="988"/>
      <c r="AM75" s="988"/>
      <c r="AN75" s="988"/>
      <c r="AO75" s="989"/>
      <c r="AP75" s="987">
        <v>
1781</v>
      </c>
      <c r="AQ75" s="988"/>
      <c r="AR75" s="988"/>
      <c r="AS75" s="988"/>
      <c r="AT75" s="989"/>
      <c r="AU75" s="987">
        <v>
1166</v>
      </c>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
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5"/>
    </row>
    <row r="76" spans="1:131" ht="26.25" customHeight="1" x14ac:dyDescent="0.2">
      <c r="A76" s="223">
        <v>
9</v>
      </c>
      <c r="B76" s="983" t="s">
        <v>
607</v>
      </c>
      <c r="C76" s="984"/>
      <c r="D76" s="984"/>
      <c r="E76" s="984"/>
      <c r="F76" s="984"/>
      <c r="G76" s="984"/>
      <c r="H76" s="984"/>
      <c r="I76" s="984"/>
      <c r="J76" s="984"/>
      <c r="K76" s="984"/>
      <c r="L76" s="984"/>
      <c r="M76" s="984"/>
      <c r="N76" s="984"/>
      <c r="O76" s="984"/>
      <c r="P76" s="985"/>
      <c r="Q76" s="990">
        <v>
359</v>
      </c>
      <c r="R76" s="988"/>
      <c r="S76" s="988"/>
      <c r="T76" s="988"/>
      <c r="U76" s="989"/>
      <c r="V76" s="987">
        <v>
350</v>
      </c>
      <c r="W76" s="988"/>
      <c r="X76" s="988"/>
      <c r="Y76" s="988"/>
      <c r="Z76" s="989"/>
      <c r="AA76" s="987">
        <v>
9</v>
      </c>
      <c r="AB76" s="988"/>
      <c r="AC76" s="988"/>
      <c r="AD76" s="988"/>
      <c r="AE76" s="989"/>
      <c r="AF76" s="987">
        <v>
9</v>
      </c>
      <c r="AG76" s="988"/>
      <c r="AH76" s="988"/>
      <c r="AI76" s="988"/>
      <c r="AJ76" s="989"/>
      <c r="AK76" s="987" t="s">
        <v>
605</v>
      </c>
      <c r="AL76" s="988"/>
      <c r="AM76" s="988"/>
      <c r="AN76" s="988"/>
      <c r="AO76" s="989"/>
      <c r="AP76" s="987" t="s">
        <v>
605</v>
      </c>
      <c r="AQ76" s="988"/>
      <c r="AR76" s="988"/>
      <c r="AS76" s="988"/>
      <c r="AT76" s="989"/>
      <c r="AU76" s="987" t="s">
        <v>
605</v>
      </c>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
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5"/>
    </row>
    <row r="77" spans="1:131" ht="26.25" customHeight="1" x14ac:dyDescent="0.2">
      <c r="A77" s="223">
        <v>
10</v>
      </c>
      <c r="B77" s="983" t="s">
        <v>
608</v>
      </c>
      <c r="C77" s="984"/>
      <c r="D77" s="984"/>
      <c r="E77" s="984"/>
      <c r="F77" s="984"/>
      <c r="G77" s="984"/>
      <c r="H77" s="984"/>
      <c r="I77" s="984"/>
      <c r="J77" s="984"/>
      <c r="K77" s="984"/>
      <c r="L77" s="984"/>
      <c r="M77" s="984"/>
      <c r="N77" s="984"/>
      <c r="O77" s="984"/>
      <c r="P77" s="985"/>
      <c r="Q77" s="990">
        <v>
309</v>
      </c>
      <c r="R77" s="988"/>
      <c r="S77" s="988"/>
      <c r="T77" s="988"/>
      <c r="U77" s="989"/>
      <c r="V77" s="987">
        <v>
281</v>
      </c>
      <c r="W77" s="988"/>
      <c r="X77" s="988"/>
      <c r="Y77" s="988"/>
      <c r="Z77" s="989"/>
      <c r="AA77" s="987">
        <v>
28</v>
      </c>
      <c r="AB77" s="988"/>
      <c r="AC77" s="988"/>
      <c r="AD77" s="988"/>
      <c r="AE77" s="989"/>
      <c r="AF77" s="987">
        <v>
28</v>
      </c>
      <c r="AG77" s="988"/>
      <c r="AH77" s="988"/>
      <c r="AI77" s="988"/>
      <c r="AJ77" s="989"/>
      <c r="AK77" s="987">
        <v>
6</v>
      </c>
      <c r="AL77" s="988"/>
      <c r="AM77" s="988"/>
      <c r="AN77" s="988"/>
      <c r="AO77" s="989"/>
      <c r="AP77" s="987" t="s">
        <v>
605</v>
      </c>
      <c r="AQ77" s="988"/>
      <c r="AR77" s="988"/>
      <c r="AS77" s="988"/>
      <c r="AT77" s="989"/>
      <c r="AU77" s="987" t="s">
        <v>
605</v>
      </c>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
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5"/>
    </row>
    <row r="78" spans="1:131" ht="26.25" customHeight="1" x14ac:dyDescent="0.2">
      <c r="A78" s="223">
        <v>
11</v>
      </c>
      <c r="B78" s="983" t="s">
        <v>
593</v>
      </c>
      <c r="C78" s="984"/>
      <c r="D78" s="984"/>
      <c r="E78" s="984"/>
      <c r="F78" s="984"/>
      <c r="G78" s="984"/>
      <c r="H78" s="984"/>
      <c r="I78" s="984"/>
      <c r="J78" s="984"/>
      <c r="K78" s="984"/>
      <c r="L78" s="984"/>
      <c r="M78" s="984"/>
      <c r="N78" s="984"/>
      <c r="O78" s="984"/>
      <c r="P78" s="985"/>
      <c r="Q78" s="986">
        <v>
19</v>
      </c>
      <c r="R78" s="980"/>
      <c r="S78" s="980"/>
      <c r="T78" s="980"/>
      <c r="U78" s="980"/>
      <c r="V78" s="980">
        <v>
16</v>
      </c>
      <c r="W78" s="980"/>
      <c r="X78" s="980"/>
      <c r="Y78" s="980"/>
      <c r="Z78" s="980"/>
      <c r="AA78" s="980">
        <v>
3</v>
      </c>
      <c r="AB78" s="980"/>
      <c r="AC78" s="980"/>
      <c r="AD78" s="980"/>
      <c r="AE78" s="980"/>
      <c r="AF78" s="980">
        <v>
3</v>
      </c>
      <c r="AG78" s="980"/>
      <c r="AH78" s="980"/>
      <c r="AI78" s="980"/>
      <c r="AJ78" s="980"/>
      <c r="AK78" s="980">
        <v>
6</v>
      </c>
      <c r="AL78" s="980"/>
      <c r="AM78" s="980"/>
      <c r="AN78" s="980"/>
      <c r="AO78" s="980"/>
      <c r="AP78" s="987" t="s">
        <v>
605</v>
      </c>
      <c r="AQ78" s="988"/>
      <c r="AR78" s="988"/>
      <c r="AS78" s="988"/>
      <c r="AT78" s="989"/>
      <c r="AU78" s="987" t="s">
        <v>
605</v>
      </c>
      <c r="AV78" s="988"/>
      <c r="AW78" s="988"/>
      <c r="AX78" s="988"/>
      <c r="AY78" s="989"/>
      <c r="AZ78" s="981"/>
      <c r="BA78" s="981"/>
      <c r="BB78" s="981"/>
      <c r="BC78" s="981"/>
      <c r="BD78" s="982"/>
      <c r="BE78" s="226"/>
      <c r="BF78" s="226"/>
      <c r="BG78" s="226"/>
      <c r="BH78" s="226"/>
      <c r="BI78" s="226"/>
      <c r="BJ78" s="215"/>
      <c r="BK78" s="215"/>
      <c r="BL78" s="215"/>
      <c r="BM78" s="215"/>
      <c r="BN78" s="215"/>
      <c r="BO78" s="226"/>
      <c r="BP78" s="226"/>
      <c r="BQ78" s="223">
        <v>
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5"/>
    </row>
    <row r="79" spans="1:131" ht="26.25" customHeight="1" x14ac:dyDescent="0.2">
      <c r="A79" s="223">
        <v>
12</v>
      </c>
      <c r="B79" s="983" t="s">
        <v>
594</v>
      </c>
      <c r="C79" s="984"/>
      <c r="D79" s="984"/>
      <c r="E79" s="984"/>
      <c r="F79" s="984"/>
      <c r="G79" s="984"/>
      <c r="H79" s="984"/>
      <c r="I79" s="984"/>
      <c r="J79" s="984"/>
      <c r="K79" s="984"/>
      <c r="L79" s="984"/>
      <c r="M79" s="984"/>
      <c r="N79" s="984"/>
      <c r="O79" s="984"/>
      <c r="P79" s="985"/>
      <c r="Q79" s="986">
        <v>
186</v>
      </c>
      <c r="R79" s="980"/>
      <c r="S79" s="980"/>
      <c r="T79" s="980"/>
      <c r="U79" s="980"/>
      <c r="V79" s="980">
        <v>
180</v>
      </c>
      <c r="W79" s="980"/>
      <c r="X79" s="980"/>
      <c r="Y79" s="980"/>
      <c r="Z79" s="980"/>
      <c r="AA79" s="980">
        <v>
6</v>
      </c>
      <c r="AB79" s="980"/>
      <c r="AC79" s="980"/>
      <c r="AD79" s="980"/>
      <c r="AE79" s="980"/>
      <c r="AF79" s="980">
        <v>
6</v>
      </c>
      <c r="AG79" s="980"/>
      <c r="AH79" s="980"/>
      <c r="AI79" s="980"/>
      <c r="AJ79" s="980"/>
      <c r="AK79" s="980">
        <v>
30</v>
      </c>
      <c r="AL79" s="980"/>
      <c r="AM79" s="980"/>
      <c r="AN79" s="980"/>
      <c r="AO79" s="980"/>
      <c r="AP79" s="987" t="s">
        <v>
605</v>
      </c>
      <c r="AQ79" s="988"/>
      <c r="AR79" s="988"/>
      <c r="AS79" s="988"/>
      <c r="AT79" s="989"/>
      <c r="AU79" s="987" t="s">
        <v>
605</v>
      </c>
      <c r="AV79" s="988"/>
      <c r="AW79" s="988"/>
      <c r="AX79" s="988"/>
      <c r="AY79" s="989"/>
      <c r="AZ79" s="981"/>
      <c r="BA79" s="981"/>
      <c r="BB79" s="981"/>
      <c r="BC79" s="981"/>
      <c r="BD79" s="982"/>
      <c r="BE79" s="226"/>
      <c r="BF79" s="226"/>
      <c r="BG79" s="226"/>
      <c r="BH79" s="226"/>
      <c r="BI79" s="226"/>
      <c r="BJ79" s="215"/>
      <c r="BK79" s="215"/>
      <c r="BL79" s="215"/>
      <c r="BM79" s="215"/>
      <c r="BN79" s="215"/>
      <c r="BO79" s="226"/>
      <c r="BP79" s="226"/>
      <c r="BQ79" s="223">
        <v>
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5"/>
    </row>
    <row r="80" spans="1:131" ht="26.25" customHeight="1" x14ac:dyDescent="0.2">
      <c r="A80" s="223">
        <v>
13</v>
      </c>
      <c r="B80" s="983" t="s">
        <v>
595</v>
      </c>
      <c r="C80" s="984"/>
      <c r="D80" s="984"/>
      <c r="E80" s="984"/>
      <c r="F80" s="984"/>
      <c r="G80" s="984"/>
      <c r="H80" s="984"/>
      <c r="I80" s="984"/>
      <c r="J80" s="984"/>
      <c r="K80" s="984"/>
      <c r="L80" s="984"/>
      <c r="M80" s="984"/>
      <c r="N80" s="984"/>
      <c r="O80" s="984"/>
      <c r="P80" s="985"/>
      <c r="Q80" s="986">
        <v>
3770</v>
      </c>
      <c r="R80" s="980"/>
      <c r="S80" s="980"/>
      <c r="T80" s="980"/>
      <c r="U80" s="980"/>
      <c r="V80" s="980">
        <v>
3246</v>
      </c>
      <c r="W80" s="980"/>
      <c r="X80" s="980"/>
      <c r="Y80" s="980"/>
      <c r="Z80" s="980"/>
      <c r="AA80" s="980">
        <v>
524</v>
      </c>
      <c r="AB80" s="980"/>
      <c r="AC80" s="980"/>
      <c r="AD80" s="980"/>
      <c r="AE80" s="980"/>
      <c r="AF80" s="980">
        <v>
5277</v>
      </c>
      <c r="AG80" s="980"/>
      <c r="AH80" s="980"/>
      <c r="AI80" s="980"/>
      <c r="AJ80" s="980"/>
      <c r="AK80" s="987" t="s">
        <v>
605</v>
      </c>
      <c r="AL80" s="988"/>
      <c r="AM80" s="988"/>
      <c r="AN80" s="988"/>
      <c r="AO80" s="989"/>
      <c r="AP80" s="980">
        <v>
3131</v>
      </c>
      <c r="AQ80" s="980"/>
      <c r="AR80" s="980"/>
      <c r="AS80" s="980"/>
      <c r="AT80" s="980"/>
      <c r="AU80" s="987" t="s">
        <v>
605</v>
      </c>
      <c r="AV80" s="988"/>
      <c r="AW80" s="988"/>
      <c r="AX80" s="988"/>
      <c r="AY80" s="989"/>
      <c r="AZ80" s="981"/>
      <c r="BA80" s="981"/>
      <c r="BB80" s="981"/>
      <c r="BC80" s="981"/>
      <c r="BD80" s="982"/>
      <c r="BE80" s="226"/>
      <c r="BF80" s="226"/>
      <c r="BG80" s="226"/>
      <c r="BH80" s="226"/>
      <c r="BI80" s="226"/>
      <c r="BJ80" s="226"/>
      <c r="BK80" s="226"/>
      <c r="BL80" s="226"/>
      <c r="BM80" s="226"/>
      <c r="BN80" s="226"/>
      <c r="BO80" s="226"/>
      <c r="BP80" s="226"/>
      <c r="BQ80" s="223">
        <v>
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5"/>
    </row>
    <row r="81" spans="1:131" ht="26.25" customHeight="1" x14ac:dyDescent="0.2">
      <c r="A81" s="223">
        <v>
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
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5"/>
    </row>
    <row r="82" spans="1:131" ht="26.25" customHeight="1" x14ac:dyDescent="0.2">
      <c r="A82" s="223">
        <v>
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
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5"/>
    </row>
    <row r="83" spans="1:131" ht="26.25" customHeight="1" x14ac:dyDescent="0.2">
      <c r="A83" s="223">
        <v>
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
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5"/>
    </row>
    <row r="84" spans="1:131" ht="26.25" customHeight="1" x14ac:dyDescent="0.2">
      <c r="A84" s="223">
        <v>
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
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5"/>
    </row>
    <row r="85" spans="1:131" ht="26.25" customHeight="1" x14ac:dyDescent="0.2">
      <c r="A85" s="223">
        <v>
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
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5"/>
    </row>
    <row r="86" spans="1:131" ht="26.25" customHeight="1" x14ac:dyDescent="0.2">
      <c r="A86" s="223">
        <v>
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
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5"/>
    </row>
    <row r="87" spans="1:131" ht="26.25" customHeight="1" x14ac:dyDescent="0.2">
      <c r="A87" s="229">
        <v>
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
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5"/>
    </row>
    <row r="88" spans="1:131" ht="26.25" customHeight="1" thickBot="1" x14ac:dyDescent="0.25">
      <c r="A88" s="225" t="s">
        <v>
388</v>
      </c>
      <c r="B88" s="946" t="s">
        <v>
422</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
22056</v>
      </c>
      <c r="AG88" s="968"/>
      <c r="AH88" s="968"/>
      <c r="AI88" s="968"/>
      <c r="AJ88" s="968"/>
      <c r="AK88" s="972"/>
      <c r="AL88" s="972"/>
      <c r="AM88" s="972"/>
      <c r="AN88" s="972"/>
      <c r="AO88" s="972"/>
      <c r="AP88" s="968">
        <v>
7902</v>
      </c>
      <c r="AQ88" s="968"/>
      <c r="AR88" s="968"/>
      <c r="AS88" s="968"/>
      <c r="AT88" s="968"/>
      <c r="AU88" s="968">
        <v>
3838</v>
      </c>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
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5"/>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
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5"/>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
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5"/>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
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5"/>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
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5"/>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
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5"/>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
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5"/>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
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5"/>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
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5"/>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
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5"/>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
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5"/>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
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5"/>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
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5"/>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
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5"/>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
388</v>
      </c>
      <c r="BR102" s="946" t="s">
        <v>
423</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
488</v>
      </c>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5"/>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
424</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5"/>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
425</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5"/>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34" t="s">
        <v>
426</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
427</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51" t="s">
        <v>
428</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
429</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5" customFormat="1" ht="26.25" customHeight="1" x14ac:dyDescent="0.2">
      <c r="A109" s="904" t="s">
        <v>
430</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
431</v>
      </c>
      <c r="AB109" s="905"/>
      <c r="AC109" s="905"/>
      <c r="AD109" s="905"/>
      <c r="AE109" s="906"/>
      <c r="AF109" s="907" t="s">
        <v>
432</v>
      </c>
      <c r="AG109" s="905"/>
      <c r="AH109" s="905"/>
      <c r="AI109" s="905"/>
      <c r="AJ109" s="906"/>
      <c r="AK109" s="907" t="s">
        <v>
301</v>
      </c>
      <c r="AL109" s="905"/>
      <c r="AM109" s="905"/>
      <c r="AN109" s="905"/>
      <c r="AO109" s="906"/>
      <c r="AP109" s="907" t="s">
        <v>
433</v>
      </c>
      <c r="AQ109" s="905"/>
      <c r="AR109" s="905"/>
      <c r="AS109" s="905"/>
      <c r="AT109" s="938"/>
      <c r="AU109" s="904" t="s">
        <v>
430</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
431</v>
      </c>
      <c r="BR109" s="905"/>
      <c r="BS109" s="905"/>
      <c r="BT109" s="905"/>
      <c r="BU109" s="906"/>
      <c r="BV109" s="907" t="s">
        <v>
432</v>
      </c>
      <c r="BW109" s="905"/>
      <c r="BX109" s="905"/>
      <c r="BY109" s="905"/>
      <c r="BZ109" s="906"/>
      <c r="CA109" s="907" t="s">
        <v>
301</v>
      </c>
      <c r="CB109" s="905"/>
      <c r="CC109" s="905"/>
      <c r="CD109" s="905"/>
      <c r="CE109" s="906"/>
      <c r="CF109" s="945" t="s">
        <v>
433</v>
      </c>
      <c r="CG109" s="945"/>
      <c r="CH109" s="945"/>
      <c r="CI109" s="945"/>
      <c r="CJ109" s="945"/>
      <c r="CK109" s="907" t="s">
        <v>
434</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
431</v>
      </c>
      <c r="DH109" s="905"/>
      <c r="DI109" s="905"/>
      <c r="DJ109" s="905"/>
      <c r="DK109" s="906"/>
      <c r="DL109" s="907" t="s">
        <v>
432</v>
      </c>
      <c r="DM109" s="905"/>
      <c r="DN109" s="905"/>
      <c r="DO109" s="905"/>
      <c r="DP109" s="906"/>
      <c r="DQ109" s="907" t="s">
        <v>
301</v>
      </c>
      <c r="DR109" s="905"/>
      <c r="DS109" s="905"/>
      <c r="DT109" s="905"/>
      <c r="DU109" s="906"/>
      <c r="DV109" s="907" t="s">
        <v>
433</v>
      </c>
      <c r="DW109" s="905"/>
      <c r="DX109" s="905"/>
      <c r="DY109" s="905"/>
      <c r="DZ109" s="938"/>
    </row>
    <row r="110" spans="1:131" s="215" customFormat="1" ht="26.25" customHeight="1" x14ac:dyDescent="0.2">
      <c r="A110" s="816" t="s">
        <v>
435</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
2850975</v>
      </c>
      <c r="AB110" s="898"/>
      <c r="AC110" s="898"/>
      <c r="AD110" s="898"/>
      <c r="AE110" s="899"/>
      <c r="AF110" s="900">
        <v>
2877671</v>
      </c>
      <c r="AG110" s="898"/>
      <c r="AH110" s="898"/>
      <c r="AI110" s="898"/>
      <c r="AJ110" s="899"/>
      <c r="AK110" s="900">
        <v>
2855721</v>
      </c>
      <c r="AL110" s="898"/>
      <c r="AM110" s="898"/>
      <c r="AN110" s="898"/>
      <c r="AO110" s="899"/>
      <c r="AP110" s="901">
        <v>
9.5</v>
      </c>
      <c r="AQ110" s="902"/>
      <c r="AR110" s="902"/>
      <c r="AS110" s="902"/>
      <c r="AT110" s="903"/>
      <c r="AU110" s="939" t="s">
        <v>
72</v>
      </c>
      <c r="AV110" s="940"/>
      <c r="AW110" s="940"/>
      <c r="AX110" s="940"/>
      <c r="AY110" s="940"/>
      <c r="AZ110" s="869" t="s">
        <v>
436</v>
      </c>
      <c r="BA110" s="817"/>
      <c r="BB110" s="817"/>
      <c r="BC110" s="817"/>
      <c r="BD110" s="817"/>
      <c r="BE110" s="817"/>
      <c r="BF110" s="817"/>
      <c r="BG110" s="817"/>
      <c r="BH110" s="817"/>
      <c r="BI110" s="817"/>
      <c r="BJ110" s="817"/>
      <c r="BK110" s="817"/>
      <c r="BL110" s="817"/>
      <c r="BM110" s="817"/>
      <c r="BN110" s="817"/>
      <c r="BO110" s="817"/>
      <c r="BP110" s="818"/>
      <c r="BQ110" s="870">
        <v>
31023511</v>
      </c>
      <c r="BR110" s="851"/>
      <c r="BS110" s="851"/>
      <c r="BT110" s="851"/>
      <c r="BU110" s="851"/>
      <c r="BV110" s="851">
        <v>
31054677</v>
      </c>
      <c r="BW110" s="851"/>
      <c r="BX110" s="851"/>
      <c r="BY110" s="851"/>
      <c r="BZ110" s="851"/>
      <c r="CA110" s="851">
        <v>
31614573</v>
      </c>
      <c r="CB110" s="851"/>
      <c r="CC110" s="851"/>
      <c r="CD110" s="851"/>
      <c r="CE110" s="851"/>
      <c r="CF110" s="875">
        <v>
105.7</v>
      </c>
      <c r="CG110" s="876"/>
      <c r="CH110" s="876"/>
      <c r="CI110" s="876"/>
      <c r="CJ110" s="876"/>
      <c r="CK110" s="935" t="s">
        <v>
437</v>
      </c>
      <c r="CL110" s="828"/>
      <c r="CM110" s="869" t="s">
        <v>
438</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v>
777976</v>
      </c>
      <c r="DH110" s="851"/>
      <c r="DI110" s="851"/>
      <c r="DJ110" s="851"/>
      <c r="DK110" s="851"/>
      <c r="DL110" s="851">
        <v>
708405</v>
      </c>
      <c r="DM110" s="851"/>
      <c r="DN110" s="851"/>
      <c r="DO110" s="851"/>
      <c r="DP110" s="851"/>
      <c r="DQ110" s="851">
        <v>
644005</v>
      </c>
      <c r="DR110" s="851"/>
      <c r="DS110" s="851"/>
      <c r="DT110" s="851"/>
      <c r="DU110" s="851"/>
      <c r="DV110" s="852">
        <v>
2.2000000000000002</v>
      </c>
      <c r="DW110" s="852"/>
      <c r="DX110" s="852"/>
      <c r="DY110" s="852"/>
      <c r="DZ110" s="853"/>
    </row>
    <row r="111" spans="1:131" s="215" customFormat="1" ht="26.25" customHeight="1" x14ac:dyDescent="0.2">
      <c r="A111" s="783" t="s">
        <v>
439</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
440</v>
      </c>
      <c r="AB111" s="928"/>
      <c r="AC111" s="928"/>
      <c r="AD111" s="928"/>
      <c r="AE111" s="929"/>
      <c r="AF111" s="930" t="s">
        <v>
408</v>
      </c>
      <c r="AG111" s="928"/>
      <c r="AH111" s="928"/>
      <c r="AI111" s="928"/>
      <c r="AJ111" s="929"/>
      <c r="AK111" s="930" t="s">
        <v>
408</v>
      </c>
      <c r="AL111" s="928"/>
      <c r="AM111" s="928"/>
      <c r="AN111" s="928"/>
      <c r="AO111" s="929"/>
      <c r="AP111" s="931" t="s">
        <v>
440</v>
      </c>
      <c r="AQ111" s="932"/>
      <c r="AR111" s="932"/>
      <c r="AS111" s="932"/>
      <c r="AT111" s="933"/>
      <c r="AU111" s="941"/>
      <c r="AV111" s="942"/>
      <c r="AW111" s="942"/>
      <c r="AX111" s="942"/>
      <c r="AY111" s="942"/>
      <c r="AZ111" s="824" t="s">
        <v>
441</v>
      </c>
      <c r="BA111" s="761"/>
      <c r="BB111" s="761"/>
      <c r="BC111" s="761"/>
      <c r="BD111" s="761"/>
      <c r="BE111" s="761"/>
      <c r="BF111" s="761"/>
      <c r="BG111" s="761"/>
      <c r="BH111" s="761"/>
      <c r="BI111" s="761"/>
      <c r="BJ111" s="761"/>
      <c r="BK111" s="761"/>
      <c r="BL111" s="761"/>
      <c r="BM111" s="761"/>
      <c r="BN111" s="761"/>
      <c r="BO111" s="761"/>
      <c r="BP111" s="762"/>
      <c r="BQ111" s="825">
        <v>
1234107</v>
      </c>
      <c r="BR111" s="826"/>
      <c r="BS111" s="826"/>
      <c r="BT111" s="826"/>
      <c r="BU111" s="826"/>
      <c r="BV111" s="826">
        <v>
1154847</v>
      </c>
      <c r="BW111" s="826"/>
      <c r="BX111" s="826"/>
      <c r="BY111" s="826"/>
      <c r="BZ111" s="826"/>
      <c r="CA111" s="826">
        <v>
1080759</v>
      </c>
      <c r="CB111" s="826"/>
      <c r="CC111" s="826"/>
      <c r="CD111" s="826"/>
      <c r="CE111" s="826"/>
      <c r="CF111" s="884">
        <v>
3.6</v>
      </c>
      <c r="CG111" s="885"/>
      <c r="CH111" s="885"/>
      <c r="CI111" s="885"/>
      <c r="CJ111" s="885"/>
      <c r="CK111" s="936"/>
      <c r="CL111" s="830"/>
      <c r="CM111" s="824" t="s">
        <v>
442</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
440</v>
      </c>
      <c r="DH111" s="826"/>
      <c r="DI111" s="826"/>
      <c r="DJ111" s="826"/>
      <c r="DK111" s="826"/>
      <c r="DL111" s="826" t="s">
        <v>
408</v>
      </c>
      <c r="DM111" s="826"/>
      <c r="DN111" s="826"/>
      <c r="DO111" s="826"/>
      <c r="DP111" s="826"/>
      <c r="DQ111" s="826" t="s">
        <v>
440</v>
      </c>
      <c r="DR111" s="826"/>
      <c r="DS111" s="826"/>
      <c r="DT111" s="826"/>
      <c r="DU111" s="826"/>
      <c r="DV111" s="803" t="s">
        <v>
443</v>
      </c>
      <c r="DW111" s="803"/>
      <c r="DX111" s="803"/>
      <c r="DY111" s="803"/>
      <c r="DZ111" s="804"/>
    </row>
    <row r="112" spans="1:131" s="215" customFormat="1" ht="26.25" customHeight="1" x14ac:dyDescent="0.2">
      <c r="A112" s="921" t="s">
        <v>
444</v>
      </c>
      <c r="B112" s="922"/>
      <c r="C112" s="761" t="s">
        <v>
445</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
443</v>
      </c>
      <c r="AB112" s="789"/>
      <c r="AC112" s="789"/>
      <c r="AD112" s="789"/>
      <c r="AE112" s="790"/>
      <c r="AF112" s="791" t="s">
        <v>
408</v>
      </c>
      <c r="AG112" s="789"/>
      <c r="AH112" s="789"/>
      <c r="AI112" s="789"/>
      <c r="AJ112" s="790"/>
      <c r="AK112" s="791" t="s">
        <v>
440</v>
      </c>
      <c r="AL112" s="789"/>
      <c r="AM112" s="789"/>
      <c r="AN112" s="789"/>
      <c r="AO112" s="790"/>
      <c r="AP112" s="833" t="s">
        <v>
440</v>
      </c>
      <c r="AQ112" s="834"/>
      <c r="AR112" s="834"/>
      <c r="AS112" s="834"/>
      <c r="AT112" s="835"/>
      <c r="AU112" s="941"/>
      <c r="AV112" s="942"/>
      <c r="AW112" s="942"/>
      <c r="AX112" s="942"/>
      <c r="AY112" s="942"/>
      <c r="AZ112" s="824" t="s">
        <v>
446</v>
      </c>
      <c r="BA112" s="761"/>
      <c r="BB112" s="761"/>
      <c r="BC112" s="761"/>
      <c r="BD112" s="761"/>
      <c r="BE112" s="761"/>
      <c r="BF112" s="761"/>
      <c r="BG112" s="761"/>
      <c r="BH112" s="761"/>
      <c r="BI112" s="761"/>
      <c r="BJ112" s="761"/>
      <c r="BK112" s="761"/>
      <c r="BL112" s="761"/>
      <c r="BM112" s="761"/>
      <c r="BN112" s="761"/>
      <c r="BO112" s="761"/>
      <c r="BP112" s="762"/>
      <c r="BQ112" s="825">
        <v>
942109</v>
      </c>
      <c r="BR112" s="826"/>
      <c r="BS112" s="826"/>
      <c r="BT112" s="826"/>
      <c r="BU112" s="826"/>
      <c r="BV112" s="826">
        <v>
851696</v>
      </c>
      <c r="BW112" s="826"/>
      <c r="BX112" s="826"/>
      <c r="BY112" s="826"/>
      <c r="BZ112" s="826"/>
      <c r="CA112" s="826">
        <v>
834078</v>
      </c>
      <c r="CB112" s="826"/>
      <c r="CC112" s="826"/>
      <c r="CD112" s="826"/>
      <c r="CE112" s="826"/>
      <c r="CF112" s="884">
        <v>
2.8</v>
      </c>
      <c r="CG112" s="885"/>
      <c r="CH112" s="885"/>
      <c r="CI112" s="885"/>
      <c r="CJ112" s="885"/>
      <c r="CK112" s="936"/>
      <c r="CL112" s="830"/>
      <c r="CM112" s="824" t="s">
        <v>
447</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v>
398000</v>
      </c>
      <c r="DH112" s="826"/>
      <c r="DI112" s="826"/>
      <c r="DJ112" s="826"/>
      <c r="DK112" s="826"/>
      <c r="DL112" s="826">
        <v>
398000</v>
      </c>
      <c r="DM112" s="826"/>
      <c r="DN112" s="826"/>
      <c r="DO112" s="826"/>
      <c r="DP112" s="826"/>
      <c r="DQ112" s="826">
        <v>
398000</v>
      </c>
      <c r="DR112" s="826"/>
      <c r="DS112" s="826"/>
      <c r="DT112" s="826"/>
      <c r="DU112" s="826"/>
      <c r="DV112" s="803">
        <v>
1.3</v>
      </c>
      <c r="DW112" s="803"/>
      <c r="DX112" s="803"/>
      <c r="DY112" s="803"/>
      <c r="DZ112" s="804"/>
    </row>
    <row r="113" spans="1:130" s="215" customFormat="1" ht="26.25" customHeight="1" x14ac:dyDescent="0.2">
      <c r="A113" s="923"/>
      <c r="B113" s="924"/>
      <c r="C113" s="761" t="s">
        <v>
448</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
99113</v>
      </c>
      <c r="AB113" s="928"/>
      <c r="AC113" s="928"/>
      <c r="AD113" s="928"/>
      <c r="AE113" s="929"/>
      <c r="AF113" s="930">
        <v>
95810</v>
      </c>
      <c r="AG113" s="928"/>
      <c r="AH113" s="928"/>
      <c r="AI113" s="928"/>
      <c r="AJ113" s="929"/>
      <c r="AK113" s="930">
        <v>
94634</v>
      </c>
      <c r="AL113" s="928"/>
      <c r="AM113" s="928"/>
      <c r="AN113" s="928"/>
      <c r="AO113" s="929"/>
      <c r="AP113" s="931">
        <v>
0.3</v>
      </c>
      <c r="AQ113" s="932"/>
      <c r="AR113" s="932"/>
      <c r="AS113" s="932"/>
      <c r="AT113" s="933"/>
      <c r="AU113" s="941"/>
      <c r="AV113" s="942"/>
      <c r="AW113" s="942"/>
      <c r="AX113" s="942"/>
      <c r="AY113" s="942"/>
      <c r="AZ113" s="824" t="s">
        <v>
449</v>
      </c>
      <c r="BA113" s="761"/>
      <c r="BB113" s="761"/>
      <c r="BC113" s="761"/>
      <c r="BD113" s="761"/>
      <c r="BE113" s="761"/>
      <c r="BF113" s="761"/>
      <c r="BG113" s="761"/>
      <c r="BH113" s="761"/>
      <c r="BI113" s="761"/>
      <c r="BJ113" s="761"/>
      <c r="BK113" s="761"/>
      <c r="BL113" s="761"/>
      <c r="BM113" s="761"/>
      <c r="BN113" s="761"/>
      <c r="BO113" s="761"/>
      <c r="BP113" s="762"/>
      <c r="BQ113" s="825">
        <v>
4281025</v>
      </c>
      <c r="BR113" s="826"/>
      <c r="BS113" s="826"/>
      <c r="BT113" s="826"/>
      <c r="BU113" s="826"/>
      <c r="BV113" s="826">
        <v>
4051141</v>
      </c>
      <c r="BW113" s="826"/>
      <c r="BX113" s="826"/>
      <c r="BY113" s="826"/>
      <c r="BZ113" s="826"/>
      <c r="CA113" s="826">
        <v>
3839328</v>
      </c>
      <c r="CB113" s="826"/>
      <c r="CC113" s="826"/>
      <c r="CD113" s="826"/>
      <c r="CE113" s="826"/>
      <c r="CF113" s="884">
        <v>
12.8</v>
      </c>
      <c r="CG113" s="885"/>
      <c r="CH113" s="885"/>
      <c r="CI113" s="885"/>
      <c r="CJ113" s="885"/>
      <c r="CK113" s="936"/>
      <c r="CL113" s="830"/>
      <c r="CM113" s="824" t="s">
        <v>
450</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v>
58131</v>
      </c>
      <c r="DH113" s="789"/>
      <c r="DI113" s="789"/>
      <c r="DJ113" s="789"/>
      <c r="DK113" s="790"/>
      <c r="DL113" s="791">
        <v>
48442</v>
      </c>
      <c r="DM113" s="789"/>
      <c r="DN113" s="789"/>
      <c r="DO113" s="789"/>
      <c r="DP113" s="790"/>
      <c r="DQ113" s="791">
        <v>
38754</v>
      </c>
      <c r="DR113" s="789"/>
      <c r="DS113" s="789"/>
      <c r="DT113" s="789"/>
      <c r="DU113" s="790"/>
      <c r="DV113" s="833">
        <v>
0.1</v>
      </c>
      <c r="DW113" s="834"/>
      <c r="DX113" s="834"/>
      <c r="DY113" s="834"/>
      <c r="DZ113" s="835"/>
    </row>
    <row r="114" spans="1:130" s="215" customFormat="1" ht="26.25" customHeight="1" x14ac:dyDescent="0.2">
      <c r="A114" s="923"/>
      <c r="B114" s="924"/>
      <c r="C114" s="761" t="s">
        <v>
451</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
391700</v>
      </c>
      <c r="AB114" s="789"/>
      <c r="AC114" s="789"/>
      <c r="AD114" s="789"/>
      <c r="AE114" s="790"/>
      <c r="AF114" s="791">
        <v>
338544</v>
      </c>
      <c r="AG114" s="789"/>
      <c r="AH114" s="789"/>
      <c r="AI114" s="789"/>
      <c r="AJ114" s="790"/>
      <c r="AK114" s="791">
        <v>
358558</v>
      </c>
      <c r="AL114" s="789"/>
      <c r="AM114" s="789"/>
      <c r="AN114" s="789"/>
      <c r="AO114" s="790"/>
      <c r="AP114" s="833">
        <v>
1.2</v>
      </c>
      <c r="AQ114" s="834"/>
      <c r="AR114" s="834"/>
      <c r="AS114" s="834"/>
      <c r="AT114" s="835"/>
      <c r="AU114" s="941"/>
      <c r="AV114" s="942"/>
      <c r="AW114" s="942"/>
      <c r="AX114" s="942"/>
      <c r="AY114" s="942"/>
      <c r="AZ114" s="824" t="s">
        <v>
452</v>
      </c>
      <c r="BA114" s="761"/>
      <c r="BB114" s="761"/>
      <c r="BC114" s="761"/>
      <c r="BD114" s="761"/>
      <c r="BE114" s="761"/>
      <c r="BF114" s="761"/>
      <c r="BG114" s="761"/>
      <c r="BH114" s="761"/>
      <c r="BI114" s="761"/>
      <c r="BJ114" s="761"/>
      <c r="BK114" s="761"/>
      <c r="BL114" s="761"/>
      <c r="BM114" s="761"/>
      <c r="BN114" s="761"/>
      <c r="BO114" s="761"/>
      <c r="BP114" s="762"/>
      <c r="BQ114" s="825">
        <v>
4649853</v>
      </c>
      <c r="BR114" s="826"/>
      <c r="BS114" s="826"/>
      <c r="BT114" s="826"/>
      <c r="BU114" s="826"/>
      <c r="BV114" s="826">
        <v>
4773653</v>
      </c>
      <c r="BW114" s="826"/>
      <c r="BX114" s="826"/>
      <c r="BY114" s="826"/>
      <c r="BZ114" s="826"/>
      <c r="CA114" s="826">
        <v>
5075398</v>
      </c>
      <c r="CB114" s="826"/>
      <c r="CC114" s="826"/>
      <c r="CD114" s="826"/>
      <c r="CE114" s="826"/>
      <c r="CF114" s="884">
        <v>
17</v>
      </c>
      <c r="CG114" s="885"/>
      <c r="CH114" s="885"/>
      <c r="CI114" s="885"/>
      <c r="CJ114" s="885"/>
      <c r="CK114" s="936"/>
      <c r="CL114" s="830"/>
      <c r="CM114" s="824" t="s">
        <v>
453</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
443</v>
      </c>
      <c r="DH114" s="789"/>
      <c r="DI114" s="789"/>
      <c r="DJ114" s="789"/>
      <c r="DK114" s="790"/>
      <c r="DL114" s="791" t="s">
        <v>
443</v>
      </c>
      <c r="DM114" s="789"/>
      <c r="DN114" s="789"/>
      <c r="DO114" s="789"/>
      <c r="DP114" s="790"/>
      <c r="DQ114" s="791" t="s">
        <v>
440</v>
      </c>
      <c r="DR114" s="789"/>
      <c r="DS114" s="789"/>
      <c r="DT114" s="789"/>
      <c r="DU114" s="790"/>
      <c r="DV114" s="833" t="s">
        <v>
440</v>
      </c>
      <c r="DW114" s="834"/>
      <c r="DX114" s="834"/>
      <c r="DY114" s="834"/>
      <c r="DZ114" s="835"/>
    </row>
    <row r="115" spans="1:130" s="215" customFormat="1" ht="26.25" customHeight="1" x14ac:dyDescent="0.2">
      <c r="A115" s="923"/>
      <c r="B115" s="924"/>
      <c r="C115" s="761" t="s">
        <v>
454</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
42156</v>
      </c>
      <c r="AB115" s="928"/>
      <c r="AC115" s="928"/>
      <c r="AD115" s="928"/>
      <c r="AE115" s="929"/>
      <c r="AF115" s="930">
        <v>
74089</v>
      </c>
      <c r="AG115" s="928"/>
      <c r="AH115" s="928"/>
      <c r="AI115" s="928"/>
      <c r="AJ115" s="929"/>
      <c r="AK115" s="930">
        <v>
74089</v>
      </c>
      <c r="AL115" s="928"/>
      <c r="AM115" s="928"/>
      <c r="AN115" s="928"/>
      <c r="AO115" s="929"/>
      <c r="AP115" s="931">
        <v>
0.2</v>
      </c>
      <c r="AQ115" s="932"/>
      <c r="AR115" s="932"/>
      <c r="AS115" s="932"/>
      <c r="AT115" s="933"/>
      <c r="AU115" s="941"/>
      <c r="AV115" s="942"/>
      <c r="AW115" s="942"/>
      <c r="AX115" s="942"/>
      <c r="AY115" s="942"/>
      <c r="AZ115" s="824" t="s">
        <v>
455</v>
      </c>
      <c r="BA115" s="761"/>
      <c r="BB115" s="761"/>
      <c r="BC115" s="761"/>
      <c r="BD115" s="761"/>
      <c r="BE115" s="761"/>
      <c r="BF115" s="761"/>
      <c r="BG115" s="761"/>
      <c r="BH115" s="761"/>
      <c r="BI115" s="761"/>
      <c r="BJ115" s="761"/>
      <c r="BK115" s="761"/>
      <c r="BL115" s="761"/>
      <c r="BM115" s="761"/>
      <c r="BN115" s="761"/>
      <c r="BO115" s="761"/>
      <c r="BP115" s="762"/>
      <c r="BQ115" s="825">
        <v>
1064</v>
      </c>
      <c r="BR115" s="826"/>
      <c r="BS115" s="826"/>
      <c r="BT115" s="826"/>
      <c r="BU115" s="826"/>
      <c r="BV115" s="826" t="s">
        <v>
443</v>
      </c>
      <c r="BW115" s="826"/>
      <c r="BX115" s="826"/>
      <c r="BY115" s="826"/>
      <c r="BZ115" s="826"/>
      <c r="CA115" s="826" t="s">
        <v>
443</v>
      </c>
      <c r="CB115" s="826"/>
      <c r="CC115" s="826"/>
      <c r="CD115" s="826"/>
      <c r="CE115" s="826"/>
      <c r="CF115" s="884" t="s">
        <v>
443</v>
      </c>
      <c r="CG115" s="885"/>
      <c r="CH115" s="885"/>
      <c r="CI115" s="885"/>
      <c r="CJ115" s="885"/>
      <c r="CK115" s="936"/>
      <c r="CL115" s="830"/>
      <c r="CM115" s="824" t="s">
        <v>
456</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
408</v>
      </c>
      <c r="DH115" s="789"/>
      <c r="DI115" s="789"/>
      <c r="DJ115" s="789"/>
      <c r="DK115" s="790"/>
      <c r="DL115" s="791" t="s">
        <v>
408</v>
      </c>
      <c r="DM115" s="789"/>
      <c r="DN115" s="789"/>
      <c r="DO115" s="789"/>
      <c r="DP115" s="790"/>
      <c r="DQ115" s="791" t="s">
        <v>
443</v>
      </c>
      <c r="DR115" s="789"/>
      <c r="DS115" s="789"/>
      <c r="DT115" s="789"/>
      <c r="DU115" s="790"/>
      <c r="DV115" s="833" t="s">
        <v>
440</v>
      </c>
      <c r="DW115" s="834"/>
      <c r="DX115" s="834"/>
      <c r="DY115" s="834"/>
      <c r="DZ115" s="835"/>
    </row>
    <row r="116" spans="1:130" s="215" customFormat="1" ht="26.25" customHeight="1" x14ac:dyDescent="0.2">
      <c r="A116" s="925"/>
      <c r="B116" s="926"/>
      <c r="C116" s="848" t="s">
        <v>
457</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
440</v>
      </c>
      <c r="AB116" s="789"/>
      <c r="AC116" s="789"/>
      <c r="AD116" s="789"/>
      <c r="AE116" s="790"/>
      <c r="AF116" s="791" t="s">
        <v>
408</v>
      </c>
      <c r="AG116" s="789"/>
      <c r="AH116" s="789"/>
      <c r="AI116" s="789"/>
      <c r="AJ116" s="790"/>
      <c r="AK116" s="791" t="s">
        <v>
408</v>
      </c>
      <c r="AL116" s="789"/>
      <c r="AM116" s="789"/>
      <c r="AN116" s="789"/>
      <c r="AO116" s="790"/>
      <c r="AP116" s="833" t="s">
        <v>
440</v>
      </c>
      <c r="AQ116" s="834"/>
      <c r="AR116" s="834"/>
      <c r="AS116" s="834"/>
      <c r="AT116" s="835"/>
      <c r="AU116" s="941"/>
      <c r="AV116" s="942"/>
      <c r="AW116" s="942"/>
      <c r="AX116" s="942"/>
      <c r="AY116" s="942"/>
      <c r="AZ116" s="918" t="s">
        <v>
458</v>
      </c>
      <c r="BA116" s="919"/>
      <c r="BB116" s="919"/>
      <c r="BC116" s="919"/>
      <c r="BD116" s="919"/>
      <c r="BE116" s="919"/>
      <c r="BF116" s="919"/>
      <c r="BG116" s="919"/>
      <c r="BH116" s="919"/>
      <c r="BI116" s="919"/>
      <c r="BJ116" s="919"/>
      <c r="BK116" s="919"/>
      <c r="BL116" s="919"/>
      <c r="BM116" s="919"/>
      <c r="BN116" s="919"/>
      <c r="BO116" s="919"/>
      <c r="BP116" s="920"/>
      <c r="BQ116" s="825" t="s">
        <v>
440</v>
      </c>
      <c r="BR116" s="826"/>
      <c r="BS116" s="826"/>
      <c r="BT116" s="826"/>
      <c r="BU116" s="826"/>
      <c r="BV116" s="826" t="s">
        <v>
440</v>
      </c>
      <c r="BW116" s="826"/>
      <c r="BX116" s="826"/>
      <c r="BY116" s="826"/>
      <c r="BZ116" s="826"/>
      <c r="CA116" s="826" t="s">
        <v>
443</v>
      </c>
      <c r="CB116" s="826"/>
      <c r="CC116" s="826"/>
      <c r="CD116" s="826"/>
      <c r="CE116" s="826"/>
      <c r="CF116" s="884" t="s">
        <v>
443</v>
      </c>
      <c r="CG116" s="885"/>
      <c r="CH116" s="885"/>
      <c r="CI116" s="885"/>
      <c r="CJ116" s="885"/>
      <c r="CK116" s="936"/>
      <c r="CL116" s="830"/>
      <c r="CM116" s="824" t="s">
        <v>
459</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
440</v>
      </c>
      <c r="DH116" s="789"/>
      <c r="DI116" s="789"/>
      <c r="DJ116" s="789"/>
      <c r="DK116" s="790"/>
      <c r="DL116" s="791" t="s">
        <v>
408</v>
      </c>
      <c r="DM116" s="789"/>
      <c r="DN116" s="789"/>
      <c r="DO116" s="789"/>
      <c r="DP116" s="790"/>
      <c r="DQ116" s="791" t="s">
        <v>
408</v>
      </c>
      <c r="DR116" s="789"/>
      <c r="DS116" s="789"/>
      <c r="DT116" s="789"/>
      <c r="DU116" s="790"/>
      <c r="DV116" s="833" t="s">
        <v>
443</v>
      </c>
      <c r="DW116" s="834"/>
      <c r="DX116" s="834"/>
      <c r="DY116" s="834"/>
      <c r="DZ116" s="835"/>
    </row>
    <row r="117" spans="1:130" s="215" customFormat="1" ht="26.25" customHeight="1" x14ac:dyDescent="0.2">
      <c r="A117" s="904" t="s">
        <v>
183</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
460</v>
      </c>
      <c r="Z117" s="906"/>
      <c r="AA117" s="911">
        <v>
3383944</v>
      </c>
      <c r="AB117" s="912"/>
      <c r="AC117" s="912"/>
      <c r="AD117" s="912"/>
      <c r="AE117" s="913"/>
      <c r="AF117" s="914">
        <v>
3386114</v>
      </c>
      <c r="AG117" s="912"/>
      <c r="AH117" s="912"/>
      <c r="AI117" s="912"/>
      <c r="AJ117" s="913"/>
      <c r="AK117" s="914">
        <v>
3383002</v>
      </c>
      <c r="AL117" s="912"/>
      <c r="AM117" s="912"/>
      <c r="AN117" s="912"/>
      <c r="AO117" s="913"/>
      <c r="AP117" s="915"/>
      <c r="AQ117" s="916"/>
      <c r="AR117" s="916"/>
      <c r="AS117" s="916"/>
      <c r="AT117" s="917"/>
      <c r="AU117" s="941"/>
      <c r="AV117" s="942"/>
      <c r="AW117" s="942"/>
      <c r="AX117" s="942"/>
      <c r="AY117" s="942"/>
      <c r="AZ117" s="872" t="s">
        <v>
461</v>
      </c>
      <c r="BA117" s="873"/>
      <c r="BB117" s="873"/>
      <c r="BC117" s="873"/>
      <c r="BD117" s="873"/>
      <c r="BE117" s="873"/>
      <c r="BF117" s="873"/>
      <c r="BG117" s="873"/>
      <c r="BH117" s="873"/>
      <c r="BI117" s="873"/>
      <c r="BJ117" s="873"/>
      <c r="BK117" s="873"/>
      <c r="BL117" s="873"/>
      <c r="BM117" s="873"/>
      <c r="BN117" s="873"/>
      <c r="BO117" s="873"/>
      <c r="BP117" s="874"/>
      <c r="BQ117" s="825" t="s">
        <v>
408</v>
      </c>
      <c r="BR117" s="826"/>
      <c r="BS117" s="826"/>
      <c r="BT117" s="826"/>
      <c r="BU117" s="826"/>
      <c r="BV117" s="826" t="s">
        <v>
440</v>
      </c>
      <c r="BW117" s="826"/>
      <c r="BX117" s="826"/>
      <c r="BY117" s="826"/>
      <c r="BZ117" s="826"/>
      <c r="CA117" s="826" t="s">
        <v>
408</v>
      </c>
      <c r="CB117" s="826"/>
      <c r="CC117" s="826"/>
      <c r="CD117" s="826"/>
      <c r="CE117" s="826"/>
      <c r="CF117" s="884" t="s">
        <v>
408</v>
      </c>
      <c r="CG117" s="885"/>
      <c r="CH117" s="885"/>
      <c r="CI117" s="885"/>
      <c r="CJ117" s="885"/>
      <c r="CK117" s="936"/>
      <c r="CL117" s="830"/>
      <c r="CM117" s="824" t="s">
        <v>
462</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
408</v>
      </c>
      <c r="DH117" s="789"/>
      <c r="DI117" s="789"/>
      <c r="DJ117" s="789"/>
      <c r="DK117" s="790"/>
      <c r="DL117" s="791" t="s">
        <v>
408</v>
      </c>
      <c r="DM117" s="789"/>
      <c r="DN117" s="789"/>
      <c r="DO117" s="789"/>
      <c r="DP117" s="790"/>
      <c r="DQ117" s="791" t="s">
        <v>
408</v>
      </c>
      <c r="DR117" s="789"/>
      <c r="DS117" s="789"/>
      <c r="DT117" s="789"/>
      <c r="DU117" s="790"/>
      <c r="DV117" s="833" t="s">
        <v>
408</v>
      </c>
      <c r="DW117" s="834"/>
      <c r="DX117" s="834"/>
      <c r="DY117" s="834"/>
      <c r="DZ117" s="835"/>
    </row>
    <row r="118" spans="1:130" s="215" customFormat="1" ht="26.25" customHeight="1" x14ac:dyDescent="0.2">
      <c r="A118" s="904" t="s">
        <v>
434</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
431</v>
      </c>
      <c r="AB118" s="905"/>
      <c r="AC118" s="905"/>
      <c r="AD118" s="905"/>
      <c r="AE118" s="906"/>
      <c r="AF118" s="907" t="s">
        <v>
432</v>
      </c>
      <c r="AG118" s="905"/>
      <c r="AH118" s="905"/>
      <c r="AI118" s="905"/>
      <c r="AJ118" s="906"/>
      <c r="AK118" s="907" t="s">
        <v>
301</v>
      </c>
      <c r="AL118" s="905"/>
      <c r="AM118" s="905"/>
      <c r="AN118" s="905"/>
      <c r="AO118" s="906"/>
      <c r="AP118" s="908" t="s">
        <v>
433</v>
      </c>
      <c r="AQ118" s="909"/>
      <c r="AR118" s="909"/>
      <c r="AS118" s="909"/>
      <c r="AT118" s="910"/>
      <c r="AU118" s="941"/>
      <c r="AV118" s="942"/>
      <c r="AW118" s="942"/>
      <c r="AX118" s="942"/>
      <c r="AY118" s="942"/>
      <c r="AZ118" s="847" t="s">
        <v>
463</v>
      </c>
      <c r="BA118" s="848"/>
      <c r="BB118" s="848"/>
      <c r="BC118" s="848"/>
      <c r="BD118" s="848"/>
      <c r="BE118" s="848"/>
      <c r="BF118" s="848"/>
      <c r="BG118" s="848"/>
      <c r="BH118" s="848"/>
      <c r="BI118" s="848"/>
      <c r="BJ118" s="848"/>
      <c r="BK118" s="848"/>
      <c r="BL118" s="848"/>
      <c r="BM118" s="848"/>
      <c r="BN118" s="848"/>
      <c r="BO118" s="848"/>
      <c r="BP118" s="849"/>
      <c r="BQ118" s="888" t="s">
        <v>
440</v>
      </c>
      <c r="BR118" s="854"/>
      <c r="BS118" s="854"/>
      <c r="BT118" s="854"/>
      <c r="BU118" s="854"/>
      <c r="BV118" s="854" t="s">
        <v>
440</v>
      </c>
      <c r="BW118" s="854"/>
      <c r="BX118" s="854"/>
      <c r="BY118" s="854"/>
      <c r="BZ118" s="854"/>
      <c r="CA118" s="854" t="s">
        <v>
440</v>
      </c>
      <c r="CB118" s="854"/>
      <c r="CC118" s="854"/>
      <c r="CD118" s="854"/>
      <c r="CE118" s="854"/>
      <c r="CF118" s="884" t="s">
        <v>
440</v>
      </c>
      <c r="CG118" s="885"/>
      <c r="CH118" s="885"/>
      <c r="CI118" s="885"/>
      <c r="CJ118" s="885"/>
      <c r="CK118" s="936"/>
      <c r="CL118" s="830"/>
      <c r="CM118" s="824" t="s">
        <v>
464</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
440</v>
      </c>
      <c r="DH118" s="789"/>
      <c r="DI118" s="789"/>
      <c r="DJ118" s="789"/>
      <c r="DK118" s="790"/>
      <c r="DL118" s="791" t="s">
        <v>
440</v>
      </c>
      <c r="DM118" s="789"/>
      <c r="DN118" s="789"/>
      <c r="DO118" s="789"/>
      <c r="DP118" s="790"/>
      <c r="DQ118" s="791" t="s">
        <v>
440</v>
      </c>
      <c r="DR118" s="789"/>
      <c r="DS118" s="789"/>
      <c r="DT118" s="789"/>
      <c r="DU118" s="790"/>
      <c r="DV118" s="833" t="s">
        <v>
440</v>
      </c>
      <c r="DW118" s="834"/>
      <c r="DX118" s="834"/>
      <c r="DY118" s="834"/>
      <c r="DZ118" s="835"/>
    </row>
    <row r="119" spans="1:130" s="215" customFormat="1" ht="26.25" customHeight="1" x14ac:dyDescent="0.2">
      <c r="A119" s="827" t="s">
        <v>
437</v>
      </c>
      <c r="B119" s="828"/>
      <c r="C119" s="869" t="s">
        <v>
438</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v>
32199</v>
      </c>
      <c r="AB119" s="898"/>
      <c r="AC119" s="898"/>
      <c r="AD119" s="898"/>
      <c r="AE119" s="899"/>
      <c r="AF119" s="900">
        <v>
64401</v>
      </c>
      <c r="AG119" s="898"/>
      <c r="AH119" s="898"/>
      <c r="AI119" s="898"/>
      <c r="AJ119" s="899"/>
      <c r="AK119" s="900">
        <v>
64401</v>
      </c>
      <c r="AL119" s="898"/>
      <c r="AM119" s="898"/>
      <c r="AN119" s="898"/>
      <c r="AO119" s="899"/>
      <c r="AP119" s="901">
        <v>
0.2</v>
      </c>
      <c r="AQ119" s="902"/>
      <c r="AR119" s="902"/>
      <c r="AS119" s="902"/>
      <c r="AT119" s="903"/>
      <c r="AU119" s="943"/>
      <c r="AV119" s="944"/>
      <c r="AW119" s="944"/>
      <c r="AX119" s="944"/>
      <c r="AY119" s="944"/>
      <c r="AZ119" s="236" t="s">
        <v>
183</v>
      </c>
      <c r="BA119" s="236"/>
      <c r="BB119" s="236"/>
      <c r="BC119" s="236"/>
      <c r="BD119" s="236"/>
      <c r="BE119" s="236"/>
      <c r="BF119" s="236"/>
      <c r="BG119" s="236"/>
      <c r="BH119" s="236"/>
      <c r="BI119" s="236"/>
      <c r="BJ119" s="236"/>
      <c r="BK119" s="236"/>
      <c r="BL119" s="236"/>
      <c r="BM119" s="236"/>
      <c r="BN119" s="236"/>
      <c r="BO119" s="886" t="s">
        <v>
465</v>
      </c>
      <c r="BP119" s="887"/>
      <c r="BQ119" s="888">
        <v>
42131669</v>
      </c>
      <c r="BR119" s="854"/>
      <c r="BS119" s="854"/>
      <c r="BT119" s="854"/>
      <c r="BU119" s="854"/>
      <c r="BV119" s="854">
        <v>
41886014</v>
      </c>
      <c r="BW119" s="854"/>
      <c r="BX119" s="854"/>
      <c r="BY119" s="854"/>
      <c r="BZ119" s="854"/>
      <c r="CA119" s="854">
        <v>
42444136</v>
      </c>
      <c r="CB119" s="854"/>
      <c r="CC119" s="854"/>
      <c r="CD119" s="854"/>
      <c r="CE119" s="854"/>
      <c r="CF119" s="757"/>
      <c r="CG119" s="758"/>
      <c r="CH119" s="758"/>
      <c r="CI119" s="758"/>
      <c r="CJ119" s="843"/>
      <c r="CK119" s="937"/>
      <c r="CL119" s="832"/>
      <c r="CM119" s="847" t="s">
        <v>
466</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
440</v>
      </c>
      <c r="DH119" s="773"/>
      <c r="DI119" s="773"/>
      <c r="DJ119" s="773"/>
      <c r="DK119" s="774"/>
      <c r="DL119" s="775" t="s">
        <v>
440</v>
      </c>
      <c r="DM119" s="773"/>
      <c r="DN119" s="773"/>
      <c r="DO119" s="773"/>
      <c r="DP119" s="774"/>
      <c r="DQ119" s="775" t="s">
        <v>
440</v>
      </c>
      <c r="DR119" s="773"/>
      <c r="DS119" s="773"/>
      <c r="DT119" s="773"/>
      <c r="DU119" s="774"/>
      <c r="DV119" s="857" t="s">
        <v>
440</v>
      </c>
      <c r="DW119" s="858"/>
      <c r="DX119" s="858"/>
      <c r="DY119" s="858"/>
      <c r="DZ119" s="859"/>
    </row>
    <row r="120" spans="1:130" s="215" customFormat="1" ht="26.25" customHeight="1" x14ac:dyDescent="0.2">
      <c r="A120" s="829"/>
      <c r="B120" s="830"/>
      <c r="C120" s="824" t="s">
        <v>
442</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
440</v>
      </c>
      <c r="AB120" s="789"/>
      <c r="AC120" s="789"/>
      <c r="AD120" s="789"/>
      <c r="AE120" s="790"/>
      <c r="AF120" s="791" t="s">
        <v>
440</v>
      </c>
      <c r="AG120" s="789"/>
      <c r="AH120" s="789"/>
      <c r="AI120" s="789"/>
      <c r="AJ120" s="790"/>
      <c r="AK120" s="791" t="s">
        <v>
440</v>
      </c>
      <c r="AL120" s="789"/>
      <c r="AM120" s="789"/>
      <c r="AN120" s="789"/>
      <c r="AO120" s="790"/>
      <c r="AP120" s="833" t="s">
        <v>
440</v>
      </c>
      <c r="AQ120" s="834"/>
      <c r="AR120" s="834"/>
      <c r="AS120" s="834"/>
      <c r="AT120" s="835"/>
      <c r="AU120" s="889" t="s">
        <v>
467</v>
      </c>
      <c r="AV120" s="890"/>
      <c r="AW120" s="890"/>
      <c r="AX120" s="890"/>
      <c r="AY120" s="891"/>
      <c r="AZ120" s="869" t="s">
        <v>
468</v>
      </c>
      <c r="BA120" s="817"/>
      <c r="BB120" s="817"/>
      <c r="BC120" s="817"/>
      <c r="BD120" s="817"/>
      <c r="BE120" s="817"/>
      <c r="BF120" s="817"/>
      <c r="BG120" s="817"/>
      <c r="BH120" s="817"/>
      <c r="BI120" s="817"/>
      <c r="BJ120" s="817"/>
      <c r="BK120" s="817"/>
      <c r="BL120" s="817"/>
      <c r="BM120" s="817"/>
      <c r="BN120" s="817"/>
      <c r="BO120" s="817"/>
      <c r="BP120" s="818"/>
      <c r="BQ120" s="870">
        <v>
15977420</v>
      </c>
      <c r="BR120" s="851"/>
      <c r="BS120" s="851"/>
      <c r="BT120" s="851"/>
      <c r="BU120" s="851"/>
      <c r="BV120" s="851">
        <v>
15916210</v>
      </c>
      <c r="BW120" s="851"/>
      <c r="BX120" s="851"/>
      <c r="BY120" s="851"/>
      <c r="BZ120" s="851"/>
      <c r="CA120" s="851">
        <v>
17755793</v>
      </c>
      <c r="CB120" s="851"/>
      <c r="CC120" s="851"/>
      <c r="CD120" s="851"/>
      <c r="CE120" s="851"/>
      <c r="CF120" s="875">
        <v>
59.4</v>
      </c>
      <c r="CG120" s="876"/>
      <c r="CH120" s="876"/>
      <c r="CI120" s="876"/>
      <c r="CJ120" s="876"/>
      <c r="CK120" s="877" t="s">
        <v>
469</v>
      </c>
      <c r="CL120" s="861"/>
      <c r="CM120" s="861"/>
      <c r="CN120" s="861"/>
      <c r="CO120" s="862"/>
      <c r="CP120" s="881" t="s">
        <v>
470</v>
      </c>
      <c r="CQ120" s="882"/>
      <c r="CR120" s="882"/>
      <c r="CS120" s="882"/>
      <c r="CT120" s="882"/>
      <c r="CU120" s="882"/>
      <c r="CV120" s="882"/>
      <c r="CW120" s="882"/>
      <c r="CX120" s="882"/>
      <c r="CY120" s="882"/>
      <c r="CZ120" s="882"/>
      <c r="DA120" s="882"/>
      <c r="DB120" s="882"/>
      <c r="DC120" s="882"/>
      <c r="DD120" s="882"/>
      <c r="DE120" s="882"/>
      <c r="DF120" s="883"/>
      <c r="DG120" s="870">
        <v>
925674</v>
      </c>
      <c r="DH120" s="851"/>
      <c r="DI120" s="851"/>
      <c r="DJ120" s="851"/>
      <c r="DK120" s="851"/>
      <c r="DL120" s="851">
        <v>
839475</v>
      </c>
      <c r="DM120" s="851"/>
      <c r="DN120" s="851"/>
      <c r="DO120" s="851"/>
      <c r="DP120" s="851"/>
      <c r="DQ120" s="851">
        <v>
826204</v>
      </c>
      <c r="DR120" s="851"/>
      <c r="DS120" s="851"/>
      <c r="DT120" s="851"/>
      <c r="DU120" s="851"/>
      <c r="DV120" s="852">
        <v>
2.8</v>
      </c>
      <c r="DW120" s="852"/>
      <c r="DX120" s="852"/>
      <c r="DY120" s="852"/>
      <c r="DZ120" s="853"/>
    </row>
    <row r="121" spans="1:130" s="215" customFormat="1" ht="26.25" customHeight="1" x14ac:dyDescent="0.2">
      <c r="A121" s="829"/>
      <c r="B121" s="830"/>
      <c r="C121" s="872" t="s">
        <v>
471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v>
9688</v>
      </c>
      <c r="AB121" s="789"/>
      <c r="AC121" s="789"/>
      <c r="AD121" s="789"/>
      <c r="AE121" s="790"/>
      <c r="AF121" s="791">
        <v>
9688</v>
      </c>
      <c r="AG121" s="789"/>
      <c r="AH121" s="789"/>
      <c r="AI121" s="789"/>
      <c r="AJ121" s="790"/>
      <c r="AK121" s="791">
        <v>
9688</v>
      </c>
      <c r="AL121" s="789"/>
      <c r="AM121" s="789"/>
      <c r="AN121" s="789"/>
      <c r="AO121" s="790"/>
      <c r="AP121" s="833">
        <v>
0</v>
      </c>
      <c r="AQ121" s="834"/>
      <c r="AR121" s="834"/>
      <c r="AS121" s="834"/>
      <c r="AT121" s="835"/>
      <c r="AU121" s="892"/>
      <c r="AV121" s="893"/>
      <c r="AW121" s="893"/>
      <c r="AX121" s="893"/>
      <c r="AY121" s="894"/>
      <c r="AZ121" s="824" t="s">
        <v>
472</v>
      </c>
      <c r="BA121" s="761"/>
      <c r="BB121" s="761"/>
      <c r="BC121" s="761"/>
      <c r="BD121" s="761"/>
      <c r="BE121" s="761"/>
      <c r="BF121" s="761"/>
      <c r="BG121" s="761"/>
      <c r="BH121" s="761"/>
      <c r="BI121" s="761"/>
      <c r="BJ121" s="761"/>
      <c r="BK121" s="761"/>
      <c r="BL121" s="761"/>
      <c r="BM121" s="761"/>
      <c r="BN121" s="761"/>
      <c r="BO121" s="761"/>
      <c r="BP121" s="762"/>
      <c r="BQ121" s="825">
        <v>
3698270</v>
      </c>
      <c r="BR121" s="826"/>
      <c r="BS121" s="826"/>
      <c r="BT121" s="826"/>
      <c r="BU121" s="826"/>
      <c r="BV121" s="826">
        <v>
3626698</v>
      </c>
      <c r="BW121" s="826"/>
      <c r="BX121" s="826"/>
      <c r="BY121" s="826"/>
      <c r="BZ121" s="826"/>
      <c r="CA121" s="826">
        <v>
3356139</v>
      </c>
      <c r="CB121" s="826"/>
      <c r="CC121" s="826"/>
      <c r="CD121" s="826"/>
      <c r="CE121" s="826"/>
      <c r="CF121" s="884">
        <v>
11.2</v>
      </c>
      <c r="CG121" s="885"/>
      <c r="CH121" s="885"/>
      <c r="CI121" s="885"/>
      <c r="CJ121" s="885"/>
      <c r="CK121" s="878"/>
      <c r="CL121" s="864"/>
      <c r="CM121" s="864"/>
      <c r="CN121" s="864"/>
      <c r="CO121" s="865"/>
      <c r="CP121" s="844" t="s">
        <v>
473</v>
      </c>
      <c r="CQ121" s="845"/>
      <c r="CR121" s="845"/>
      <c r="CS121" s="845"/>
      <c r="CT121" s="845"/>
      <c r="CU121" s="845"/>
      <c r="CV121" s="845"/>
      <c r="CW121" s="845"/>
      <c r="CX121" s="845"/>
      <c r="CY121" s="845"/>
      <c r="CZ121" s="845"/>
      <c r="DA121" s="845"/>
      <c r="DB121" s="845"/>
      <c r="DC121" s="845"/>
      <c r="DD121" s="845"/>
      <c r="DE121" s="845"/>
      <c r="DF121" s="846"/>
      <c r="DG121" s="825">
        <v>
14675</v>
      </c>
      <c r="DH121" s="826"/>
      <c r="DI121" s="826"/>
      <c r="DJ121" s="826"/>
      <c r="DK121" s="826"/>
      <c r="DL121" s="826">
        <v>
10567</v>
      </c>
      <c r="DM121" s="826"/>
      <c r="DN121" s="826"/>
      <c r="DO121" s="826"/>
      <c r="DP121" s="826"/>
      <c r="DQ121" s="826">
        <v>
6328</v>
      </c>
      <c r="DR121" s="826"/>
      <c r="DS121" s="826"/>
      <c r="DT121" s="826"/>
      <c r="DU121" s="826"/>
      <c r="DV121" s="803">
        <v>
0</v>
      </c>
      <c r="DW121" s="803"/>
      <c r="DX121" s="803"/>
      <c r="DY121" s="803"/>
      <c r="DZ121" s="804"/>
    </row>
    <row r="122" spans="1:130" s="215" customFormat="1" ht="26.25" customHeight="1" x14ac:dyDescent="0.2">
      <c r="A122" s="829"/>
      <c r="B122" s="830"/>
      <c r="C122" s="824" t="s">
        <v>
453</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
440</v>
      </c>
      <c r="AB122" s="789"/>
      <c r="AC122" s="789"/>
      <c r="AD122" s="789"/>
      <c r="AE122" s="790"/>
      <c r="AF122" s="791" t="s">
        <v>
440</v>
      </c>
      <c r="AG122" s="789"/>
      <c r="AH122" s="789"/>
      <c r="AI122" s="789"/>
      <c r="AJ122" s="790"/>
      <c r="AK122" s="791" t="s">
        <v>
440</v>
      </c>
      <c r="AL122" s="789"/>
      <c r="AM122" s="789"/>
      <c r="AN122" s="789"/>
      <c r="AO122" s="790"/>
      <c r="AP122" s="833" t="s">
        <v>
440</v>
      </c>
      <c r="AQ122" s="834"/>
      <c r="AR122" s="834"/>
      <c r="AS122" s="834"/>
      <c r="AT122" s="835"/>
      <c r="AU122" s="892"/>
      <c r="AV122" s="893"/>
      <c r="AW122" s="893"/>
      <c r="AX122" s="893"/>
      <c r="AY122" s="894"/>
      <c r="AZ122" s="847" t="s">
        <v>
474</v>
      </c>
      <c r="BA122" s="848"/>
      <c r="BB122" s="848"/>
      <c r="BC122" s="848"/>
      <c r="BD122" s="848"/>
      <c r="BE122" s="848"/>
      <c r="BF122" s="848"/>
      <c r="BG122" s="848"/>
      <c r="BH122" s="848"/>
      <c r="BI122" s="848"/>
      <c r="BJ122" s="848"/>
      <c r="BK122" s="848"/>
      <c r="BL122" s="848"/>
      <c r="BM122" s="848"/>
      <c r="BN122" s="848"/>
      <c r="BO122" s="848"/>
      <c r="BP122" s="849"/>
      <c r="BQ122" s="888">
        <v>
31395570</v>
      </c>
      <c r="BR122" s="854"/>
      <c r="BS122" s="854"/>
      <c r="BT122" s="854"/>
      <c r="BU122" s="854"/>
      <c r="BV122" s="854">
        <v>
30686407</v>
      </c>
      <c r="BW122" s="854"/>
      <c r="BX122" s="854"/>
      <c r="BY122" s="854"/>
      <c r="BZ122" s="854"/>
      <c r="CA122" s="854">
        <v>
30519287</v>
      </c>
      <c r="CB122" s="854"/>
      <c r="CC122" s="854"/>
      <c r="CD122" s="854"/>
      <c r="CE122" s="854"/>
      <c r="CF122" s="855">
        <v>
102.1</v>
      </c>
      <c r="CG122" s="856"/>
      <c r="CH122" s="856"/>
      <c r="CI122" s="856"/>
      <c r="CJ122" s="856"/>
      <c r="CK122" s="878"/>
      <c r="CL122" s="864"/>
      <c r="CM122" s="864"/>
      <c r="CN122" s="864"/>
      <c r="CO122" s="865"/>
      <c r="CP122" s="844" t="s">
        <v>
404</v>
      </c>
      <c r="CQ122" s="845"/>
      <c r="CR122" s="845"/>
      <c r="CS122" s="845"/>
      <c r="CT122" s="845"/>
      <c r="CU122" s="845"/>
      <c r="CV122" s="845"/>
      <c r="CW122" s="845"/>
      <c r="CX122" s="845"/>
      <c r="CY122" s="845"/>
      <c r="CZ122" s="845"/>
      <c r="DA122" s="845"/>
      <c r="DB122" s="845"/>
      <c r="DC122" s="845"/>
      <c r="DD122" s="845"/>
      <c r="DE122" s="845"/>
      <c r="DF122" s="846"/>
      <c r="DG122" s="825">
        <v>
1760</v>
      </c>
      <c r="DH122" s="826"/>
      <c r="DI122" s="826"/>
      <c r="DJ122" s="826"/>
      <c r="DK122" s="826"/>
      <c r="DL122" s="826">
        <v>
1654</v>
      </c>
      <c r="DM122" s="826"/>
      <c r="DN122" s="826"/>
      <c r="DO122" s="826"/>
      <c r="DP122" s="826"/>
      <c r="DQ122" s="826">
        <v>
1546</v>
      </c>
      <c r="DR122" s="826"/>
      <c r="DS122" s="826"/>
      <c r="DT122" s="826"/>
      <c r="DU122" s="826"/>
      <c r="DV122" s="803">
        <v>
0</v>
      </c>
      <c r="DW122" s="803"/>
      <c r="DX122" s="803"/>
      <c r="DY122" s="803"/>
      <c r="DZ122" s="804"/>
    </row>
    <row r="123" spans="1:130" s="215" customFormat="1" ht="26.25" customHeight="1" x14ac:dyDescent="0.2">
      <c r="A123" s="829"/>
      <c r="B123" s="830"/>
      <c r="C123" s="824" t="s">
        <v>
459</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
475</v>
      </c>
      <c r="AB123" s="789"/>
      <c r="AC123" s="789"/>
      <c r="AD123" s="789"/>
      <c r="AE123" s="790"/>
      <c r="AF123" s="791" t="s">
        <v>
408</v>
      </c>
      <c r="AG123" s="789"/>
      <c r="AH123" s="789"/>
      <c r="AI123" s="789"/>
      <c r="AJ123" s="790"/>
      <c r="AK123" s="791" t="s">
        <v>
476</v>
      </c>
      <c r="AL123" s="789"/>
      <c r="AM123" s="789"/>
      <c r="AN123" s="789"/>
      <c r="AO123" s="790"/>
      <c r="AP123" s="833" t="s">
        <v>
477</v>
      </c>
      <c r="AQ123" s="834"/>
      <c r="AR123" s="834"/>
      <c r="AS123" s="834"/>
      <c r="AT123" s="835"/>
      <c r="AU123" s="895"/>
      <c r="AV123" s="896"/>
      <c r="AW123" s="896"/>
      <c r="AX123" s="896"/>
      <c r="AY123" s="896"/>
      <c r="AZ123" s="236" t="s">
        <v>
183</v>
      </c>
      <c r="BA123" s="236"/>
      <c r="BB123" s="236"/>
      <c r="BC123" s="236"/>
      <c r="BD123" s="236"/>
      <c r="BE123" s="236"/>
      <c r="BF123" s="236"/>
      <c r="BG123" s="236"/>
      <c r="BH123" s="236"/>
      <c r="BI123" s="236"/>
      <c r="BJ123" s="236"/>
      <c r="BK123" s="236"/>
      <c r="BL123" s="236"/>
      <c r="BM123" s="236"/>
      <c r="BN123" s="236"/>
      <c r="BO123" s="886" t="s">
        <v>
478</v>
      </c>
      <c r="BP123" s="887"/>
      <c r="BQ123" s="841">
        <v>
51071260</v>
      </c>
      <c r="BR123" s="842"/>
      <c r="BS123" s="842"/>
      <c r="BT123" s="842"/>
      <c r="BU123" s="842"/>
      <c r="BV123" s="842">
        <v>
50229315</v>
      </c>
      <c r="BW123" s="842"/>
      <c r="BX123" s="842"/>
      <c r="BY123" s="842"/>
      <c r="BZ123" s="842"/>
      <c r="CA123" s="842">
        <v>
51631219</v>
      </c>
      <c r="CB123" s="842"/>
      <c r="CC123" s="842"/>
      <c r="CD123" s="842"/>
      <c r="CE123" s="842"/>
      <c r="CF123" s="757"/>
      <c r="CG123" s="758"/>
      <c r="CH123" s="758"/>
      <c r="CI123" s="758"/>
      <c r="CJ123" s="843"/>
      <c r="CK123" s="878"/>
      <c r="CL123" s="864"/>
      <c r="CM123" s="864"/>
      <c r="CN123" s="864"/>
      <c r="CO123" s="865"/>
      <c r="CP123" s="844" t="s">
        <v>
479</v>
      </c>
      <c r="CQ123" s="845"/>
      <c r="CR123" s="845"/>
      <c r="CS123" s="845"/>
      <c r="CT123" s="845"/>
      <c r="CU123" s="845"/>
      <c r="CV123" s="845"/>
      <c r="CW123" s="845"/>
      <c r="CX123" s="845"/>
      <c r="CY123" s="845"/>
      <c r="CZ123" s="845"/>
      <c r="DA123" s="845"/>
      <c r="DB123" s="845"/>
      <c r="DC123" s="845"/>
      <c r="DD123" s="845"/>
      <c r="DE123" s="845"/>
      <c r="DF123" s="846"/>
      <c r="DG123" s="788" t="s">
        <v>
125</v>
      </c>
      <c r="DH123" s="789"/>
      <c r="DI123" s="789"/>
      <c r="DJ123" s="789"/>
      <c r="DK123" s="790"/>
      <c r="DL123" s="791" t="s">
        <v>
125</v>
      </c>
      <c r="DM123" s="789"/>
      <c r="DN123" s="789"/>
      <c r="DO123" s="789"/>
      <c r="DP123" s="790"/>
      <c r="DQ123" s="791" t="s">
        <v>
125</v>
      </c>
      <c r="DR123" s="789"/>
      <c r="DS123" s="789"/>
      <c r="DT123" s="789"/>
      <c r="DU123" s="790"/>
      <c r="DV123" s="833" t="s">
        <v>
480</v>
      </c>
      <c r="DW123" s="834"/>
      <c r="DX123" s="834"/>
      <c r="DY123" s="834"/>
      <c r="DZ123" s="835"/>
    </row>
    <row r="124" spans="1:130" s="215" customFormat="1" ht="26.25" customHeight="1" thickBot="1" x14ac:dyDescent="0.25">
      <c r="A124" s="829"/>
      <c r="B124" s="830"/>
      <c r="C124" s="824" t="s">
        <v>
462</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v>
269</v>
      </c>
      <c r="AB124" s="789"/>
      <c r="AC124" s="789"/>
      <c r="AD124" s="789"/>
      <c r="AE124" s="790"/>
      <c r="AF124" s="791" t="s">
        <v>
475</v>
      </c>
      <c r="AG124" s="789"/>
      <c r="AH124" s="789"/>
      <c r="AI124" s="789"/>
      <c r="AJ124" s="790"/>
      <c r="AK124" s="791" t="s">
        <v>
125</v>
      </c>
      <c r="AL124" s="789"/>
      <c r="AM124" s="789"/>
      <c r="AN124" s="789"/>
      <c r="AO124" s="790"/>
      <c r="AP124" s="833" t="s">
        <v>
475</v>
      </c>
      <c r="AQ124" s="834"/>
      <c r="AR124" s="834"/>
      <c r="AS124" s="834"/>
      <c r="AT124" s="835"/>
      <c r="AU124" s="836" t="s">
        <v>
481</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
408</v>
      </c>
      <c r="BR124" s="840"/>
      <c r="BS124" s="840"/>
      <c r="BT124" s="840"/>
      <c r="BU124" s="840"/>
      <c r="BV124" s="840" t="s">
        <v>
408</v>
      </c>
      <c r="BW124" s="840"/>
      <c r="BX124" s="840"/>
      <c r="BY124" s="840"/>
      <c r="BZ124" s="840"/>
      <c r="CA124" s="840" t="s">
        <v>
477</v>
      </c>
      <c r="CB124" s="840"/>
      <c r="CC124" s="840"/>
      <c r="CD124" s="840"/>
      <c r="CE124" s="840"/>
      <c r="CF124" s="735"/>
      <c r="CG124" s="736"/>
      <c r="CH124" s="736"/>
      <c r="CI124" s="736"/>
      <c r="CJ124" s="871"/>
      <c r="CK124" s="879"/>
      <c r="CL124" s="879"/>
      <c r="CM124" s="879"/>
      <c r="CN124" s="879"/>
      <c r="CO124" s="880"/>
      <c r="CP124" s="844" t="s">
        <v>
482</v>
      </c>
      <c r="CQ124" s="845"/>
      <c r="CR124" s="845"/>
      <c r="CS124" s="845"/>
      <c r="CT124" s="845"/>
      <c r="CU124" s="845"/>
      <c r="CV124" s="845"/>
      <c r="CW124" s="845"/>
      <c r="CX124" s="845"/>
      <c r="CY124" s="845"/>
      <c r="CZ124" s="845"/>
      <c r="DA124" s="845"/>
      <c r="DB124" s="845"/>
      <c r="DC124" s="845"/>
      <c r="DD124" s="845"/>
      <c r="DE124" s="845"/>
      <c r="DF124" s="846"/>
      <c r="DG124" s="772" t="s">
        <v>
483</v>
      </c>
      <c r="DH124" s="773"/>
      <c r="DI124" s="773"/>
      <c r="DJ124" s="773"/>
      <c r="DK124" s="774"/>
      <c r="DL124" s="775" t="s">
        <v>
408</v>
      </c>
      <c r="DM124" s="773"/>
      <c r="DN124" s="773"/>
      <c r="DO124" s="773"/>
      <c r="DP124" s="774"/>
      <c r="DQ124" s="775" t="s">
        <v>
125</v>
      </c>
      <c r="DR124" s="773"/>
      <c r="DS124" s="773"/>
      <c r="DT124" s="773"/>
      <c r="DU124" s="774"/>
      <c r="DV124" s="857" t="s">
        <v>
125</v>
      </c>
      <c r="DW124" s="858"/>
      <c r="DX124" s="858"/>
      <c r="DY124" s="858"/>
      <c r="DZ124" s="859"/>
    </row>
    <row r="125" spans="1:130" s="215" customFormat="1" ht="26.25" customHeight="1" x14ac:dyDescent="0.2">
      <c r="A125" s="829"/>
      <c r="B125" s="830"/>
      <c r="C125" s="824" t="s">
        <v>
464</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
125</v>
      </c>
      <c r="AB125" s="789"/>
      <c r="AC125" s="789"/>
      <c r="AD125" s="789"/>
      <c r="AE125" s="790"/>
      <c r="AF125" s="791" t="s">
        <v>
484</v>
      </c>
      <c r="AG125" s="789"/>
      <c r="AH125" s="789"/>
      <c r="AI125" s="789"/>
      <c r="AJ125" s="790"/>
      <c r="AK125" s="791" t="s">
        <v>
480</v>
      </c>
      <c r="AL125" s="789"/>
      <c r="AM125" s="789"/>
      <c r="AN125" s="789"/>
      <c r="AO125" s="790"/>
      <c r="AP125" s="833" t="s">
        <v>
125</v>
      </c>
      <c r="AQ125" s="834"/>
      <c r="AR125" s="834"/>
      <c r="AS125" s="834"/>
      <c r="AT125" s="835"/>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60" t="s">
        <v>
485</v>
      </c>
      <c r="CL125" s="861"/>
      <c r="CM125" s="861"/>
      <c r="CN125" s="861"/>
      <c r="CO125" s="862"/>
      <c r="CP125" s="869" t="s">
        <v>
486</v>
      </c>
      <c r="CQ125" s="817"/>
      <c r="CR125" s="817"/>
      <c r="CS125" s="817"/>
      <c r="CT125" s="817"/>
      <c r="CU125" s="817"/>
      <c r="CV125" s="817"/>
      <c r="CW125" s="817"/>
      <c r="CX125" s="817"/>
      <c r="CY125" s="817"/>
      <c r="CZ125" s="817"/>
      <c r="DA125" s="817"/>
      <c r="DB125" s="817"/>
      <c r="DC125" s="817"/>
      <c r="DD125" s="817"/>
      <c r="DE125" s="817"/>
      <c r="DF125" s="818"/>
      <c r="DG125" s="870" t="s">
        <v>
487</v>
      </c>
      <c r="DH125" s="851"/>
      <c r="DI125" s="851"/>
      <c r="DJ125" s="851"/>
      <c r="DK125" s="851"/>
      <c r="DL125" s="851" t="s">
        <v>
125</v>
      </c>
      <c r="DM125" s="851"/>
      <c r="DN125" s="851"/>
      <c r="DO125" s="851"/>
      <c r="DP125" s="851"/>
      <c r="DQ125" s="851" t="s">
        <v>
125</v>
      </c>
      <c r="DR125" s="851"/>
      <c r="DS125" s="851"/>
      <c r="DT125" s="851"/>
      <c r="DU125" s="851"/>
      <c r="DV125" s="852" t="s">
        <v>
488</v>
      </c>
      <c r="DW125" s="852"/>
      <c r="DX125" s="852"/>
      <c r="DY125" s="852"/>
      <c r="DZ125" s="853"/>
    </row>
    <row r="126" spans="1:130" s="215" customFormat="1" ht="26.25" customHeight="1" thickBot="1" x14ac:dyDescent="0.25">
      <c r="A126" s="829"/>
      <c r="B126" s="830"/>
      <c r="C126" s="824" t="s">
        <v>
466</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
489</v>
      </c>
      <c r="AB126" s="789"/>
      <c r="AC126" s="789"/>
      <c r="AD126" s="789"/>
      <c r="AE126" s="790"/>
      <c r="AF126" s="791" t="s">
        <v>
125</v>
      </c>
      <c r="AG126" s="789"/>
      <c r="AH126" s="789"/>
      <c r="AI126" s="789"/>
      <c r="AJ126" s="790"/>
      <c r="AK126" s="791" t="s">
        <v>
480</v>
      </c>
      <c r="AL126" s="789"/>
      <c r="AM126" s="789"/>
      <c r="AN126" s="789"/>
      <c r="AO126" s="790"/>
      <c r="AP126" s="833" t="s">
        <v>
487</v>
      </c>
      <c r="AQ126" s="834"/>
      <c r="AR126" s="834"/>
      <c r="AS126" s="834"/>
      <c r="AT126" s="835"/>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63"/>
      <c r="CL126" s="864"/>
      <c r="CM126" s="864"/>
      <c r="CN126" s="864"/>
      <c r="CO126" s="865"/>
      <c r="CP126" s="824" t="s">
        <v>
490</v>
      </c>
      <c r="CQ126" s="761"/>
      <c r="CR126" s="761"/>
      <c r="CS126" s="761"/>
      <c r="CT126" s="761"/>
      <c r="CU126" s="761"/>
      <c r="CV126" s="761"/>
      <c r="CW126" s="761"/>
      <c r="CX126" s="761"/>
      <c r="CY126" s="761"/>
      <c r="CZ126" s="761"/>
      <c r="DA126" s="761"/>
      <c r="DB126" s="761"/>
      <c r="DC126" s="761"/>
      <c r="DD126" s="761"/>
      <c r="DE126" s="761"/>
      <c r="DF126" s="762"/>
      <c r="DG126" s="825" t="s">
        <v>
477</v>
      </c>
      <c r="DH126" s="826"/>
      <c r="DI126" s="826"/>
      <c r="DJ126" s="826"/>
      <c r="DK126" s="826"/>
      <c r="DL126" s="826" t="s">
        <v>
125</v>
      </c>
      <c r="DM126" s="826"/>
      <c r="DN126" s="826"/>
      <c r="DO126" s="826"/>
      <c r="DP126" s="826"/>
      <c r="DQ126" s="826" t="s">
        <v>
491</v>
      </c>
      <c r="DR126" s="826"/>
      <c r="DS126" s="826"/>
      <c r="DT126" s="826"/>
      <c r="DU126" s="826"/>
      <c r="DV126" s="803" t="s">
        <v>
477</v>
      </c>
      <c r="DW126" s="803"/>
      <c r="DX126" s="803"/>
      <c r="DY126" s="803"/>
      <c r="DZ126" s="804"/>
    </row>
    <row r="127" spans="1:130" s="215" customFormat="1" ht="26.25" customHeight="1" x14ac:dyDescent="0.2">
      <c r="A127" s="831"/>
      <c r="B127" s="832"/>
      <c r="C127" s="847" t="s">
        <v>
492</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
487</v>
      </c>
      <c r="AB127" s="789"/>
      <c r="AC127" s="789"/>
      <c r="AD127" s="789"/>
      <c r="AE127" s="790"/>
      <c r="AF127" s="791" t="s">
        <v>
125</v>
      </c>
      <c r="AG127" s="789"/>
      <c r="AH127" s="789"/>
      <c r="AI127" s="789"/>
      <c r="AJ127" s="790"/>
      <c r="AK127" s="791" t="s">
        <v>
476</v>
      </c>
      <c r="AL127" s="789"/>
      <c r="AM127" s="789"/>
      <c r="AN127" s="789"/>
      <c r="AO127" s="790"/>
      <c r="AP127" s="833" t="s">
        <v>
493</v>
      </c>
      <c r="AQ127" s="834"/>
      <c r="AR127" s="834"/>
      <c r="AS127" s="834"/>
      <c r="AT127" s="835"/>
      <c r="AU127" s="217"/>
      <c r="AV127" s="217"/>
      <c r="AW127" s="217"/>
      <c r="AX127" s="850" t="s">
        <v>
494</v>
      </c>
      <c r="AY127" s="821"/>
      <c r="AZ127" s="821"/>
      <c r="BA127" s="821"/>
      <c r="BB127" s="821"/>
      <c r="BC127" s="821"/>
      <c r="BD127" s="821"/>
      <c r="BE127" s="822"/>
      <c r="BF127" s="820" t="s">
        <v>
495</v>
      </c>
      <c r="BG127" s="821"/>
      <c r="BH127" s="821"/>
      <c r="BI127" s="821"/>
      <c r="BJ127" s="821"/>
      <c r="BK127" s="821"/>
      <c r="BL127" s="822"/>
      <c r="BM127" s="820" t="s">
        <v>
496</v>
      </c>
      <c r="BN127" s="821"/>
      <c r="BO127" s="821"/>
      <c r="BP127" s="821"/>
      <c r="BQ127" s="821"/>
      <c r="BR127" s="821"/>
      <c r="BS127" s="822"/>
      <c r="BT127" s="820" t="s">
        <v>
497</v>
      </c>
      <c r="BU127" s="821"/>
      <c r="BV127" s="821"/>
      <c r="BW127" s="821"/>
      <c r="BX127" s="821"/>
      <c r="BY127" s="821"/>
      <c r="BZ127" s="823"/>
      <c r="CA127" s="217"/>
      <c r="CB127" s="217"/>
      <c r="CC127" s="217"/>
      <c r="CD127" s="240"/>
      <c r="CE127" s="240"/>
      <c r="CF127" s="240"/>
      <c r="CG127" s="217"/>
      <c r="CH127" s="217"/>
      <c r="CI127" s="217"/>
      <c r="CJ127" s="239"/>
      <c r="CK127" s="863"/>
      <c r="CL127" s="864"/>
      <c r="CM127" s="864"/>
      <c r="CN127" s="864"/>
      <c r="CO127" s="865"/>
      <c r="CP127" s="824" t="s">
        <v>
498</v>
      </c>
      <c r="CQ127" s="761"/>
      <c r="CR127" s="761"/>
      <c r="CS127" s="761"/>
      <c r="CT127" s="761"/>
      <c r="CU127" s="761"/>
      <c r="CV127" s="761"/>
      <c r="CW127" s="761"/>
      <c r="CX127" s="761"/>
      <c r="CY127" s="761"/>
      <c r="CZ127" s="761"/>
      <c r="DA127" s="761"/>
      <c r="DB127" s="761"/>
      <c r="DC127" s="761"/>
      <c r="DD127" s="761"/>
      <c r="DE127" s="761"/>
      <c r="DF127" s="762"/>
      <c r="DG127" s="825" t="s">
        <v>
125</v>
      </c>
      <c r="DH127" s="826"/>
      <c r="DI127" s="826"/>
      <c r="DJ127" s="826"/>
      <c r="DK127" s="826"/>
      <c r="DL127" s="826" t="s">
        <v>
483</v>
      </c>
      <c r="DM127" s="826"/>
      <c r="DN127" s="826"/>
      <c r="DO127" s="826"/>
      <c r="DP127" s="826"/>
      <c r="DQ127" s="826" t="s">
        <v>
487</v>
      </c>
      <c r="DR127" s="826"/>
      <c r="DS127" s="826"/>
      <c r="DT127" s="826"/>
      <c r="DU127" s="826"/>
      <c r="DV127" s="803" t="s">
        <v>
125</v>
      </c>
      <c r="DW127" s="803"/>
      <c r="DX127" s="803"/>
      <c r="DY127" s="803"/>
      <c r="DZ127" s="804"/>
    </row>
    <row r="128" spans="1:130" s="215" customFormat="1" ht="26.25" customHeight="1" thickBot="1" x14ac:dyDescent="0.25">
      <c r="A128" s="805" t="s">
        <v>
499</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
500</v>
      </c>
      <c r="X128" s="807"/>
      <c r="Y128" s="807"/>
      <c r="Z128" s="808"/>
      <c r="AA128" s="809">
        <v>
295664</v>
      </c>
      <c r="AB128" s="810"/>
      <c r="AC128" s="810"/>
      <c r="AD128" s="810"/>
      <c r="AE128" s="811"/>
      <c r="AF128" s="812">
        <v>
258113</v>
      </c>
      <c r="AG128" s="810"/>
      <c r="AH128" s="810"/>
      <c r="AI128" s="810"/>
      <c r="AJ128" s="811"/>
      <c r="AK128" s="812">
        <v>
360407</v>
      </c>
      <c r="AL128" s="810"/>
      <c r="AM128" s="810"/>
      <c r="AN128" s="810"/>
      <c r="AO128" s="811"/>
      <c r="AP128" s="813"/>
      <c r="AQ128" s="814"/>
      <c r="AR128" s="814"/>
      <c r="AS128" s="814"/>
      <c r="AT128" s="815"/>
      <c r="AU128" s="217"/>
      <c r="AV128" s="217"/>
      <c r="AW128" s="217"/>
      <c r="AX128" s="816" t="s">
        <v>
501</v>
      </c>
      <c r="AY128" s="817"/>
      <c r="AZ128" s="817"/>
      <c r="BA128" s="817"/>
      <c r="BB128" s="817"/>
      <c r="BC128" s="817"/>
      <c r="BD128" s="817"/>
      <c r="BE128" s="818"/>
      <c r="BF128" s="795" t="s">
        <v>
488</v>
      </c>
      <c r="BG128" s="796"/>
      <c r="BH128" s="796"/>
      <c r="BI128" s="796"/>
      <c r="BJ128" s="796"/>
      <c r="BK128" s="796"/>
      <c r="BL128" s="819"/>
      <c r="BM128" s="795">
        <v>
11.7</v>
      </c>
      <c r="BN128" s="796"/>
      <c r="BO128" s="796"/>
      <c r="BP128" s="796"/>
      <c r="BQ128" s="796"/>
      <c r="BR128" s="796"/>
      <c r="BS128" s="819"/>
      <c r="BT128" s="795">
        <v>
20</v>
      </c>
      <c r="BU128" s="796"/>
      <c r="BV128" s="796"/>
      <c r="BW128" s="796"/>
      <c r="BX128" s="796"/>
      <c r="BY128" s="796"/>
      <c r="BZ128" s="797"/>
      <c r="CA128" s="240"/>
      <c r="CB128" s="240"/>
      <c r="CC128" s="240"/>
      <c r="CD128" s="240"/>
      <c r="CE128" s="240"/>
      <c r="CF128" s="240"/>
      <c r="CG128" s="217"/>
      <c r="CH128" s="217"/>
      <c r="CI128" s="217"/>
      <c r="CJ128" s="239"/>
      <c r="CK128" s="866"/>
      <c r="CL128" s="867"/>
      <c r="CM128" s="867"/>
      <c r="CN128" s="867"/>
      <c r="CO128" s="868"/>
      <c r="CP128" s="798" t="s">
        <v>
502</v>
      </c>
      <c r="CQ128" s="739"/>
      <c r="CR128" s="739"/>
      <c r="CS128" s="739"/>
      <c r="CT128" s="739"/>
      <c r="CU128" s="739"/>
      <c r="CV128" s="739"/>
      <c r="CW128" s="739"/>
      <c r="CX128" s="739"/>
      <c r="CY128" s="739"/>
      <c r="CZ128" s="739"/>
      <c r="DA128" s="739"/>
      <c r="DB128" s="739"/>
      <c r="DC128" s="739"/>
      <c r="DD128" s="739"/>
      <c r="DE128" s="739"/>
      <c r="DF128" s="740"/>
      <c r="DG128" s="799">
        <v>
1064</v>
      </c>
      <c r="DH128" s="800"/>
      <c r="DI128" s="800"/>
      <c r="DJ128" s="800"/>
      <c r="DK128" s="800"/>
      <c r="DL128" s="800" t="s">
        <v>
487</v>
      </c>
      <c r="DM128" s="800"/>
      <c r="DN128" s="800"/>
      <c r="DO128" s="800"/>
      <c r="DP128" s="800"/>
      <c r="DQ128" s="800" t="s">
        <v>
503</v>
      </c>
      <c r="DR128" s="800"/>
      <c r="DS128" s="800"/>
      <c r="DT128" s="800"/>
      <c r="DU128" s="800"/>
      <c r="DV128" s="801" t="s">
        <v>
480</v>
      </c>
      <c r="DW128" s="801"/>
      <c r="DX128" s="801"/>
      <c r="DY128" s="801"/>
      <c r="DZ128" s="802"/>
    </row>
    <row r="129" spans="1:131" s="215" customFormat="1" ht="26.25" customHeight="1" x14ac:dyDescent="0.2">
      <c r="A129" s="783" t="s">
        <v>
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
504</v>
      </c>
      <c r="X129" s="786"/>
      <c r="Y129" s="786"/>
      <c r="Z129" s="787"/>
      <c r="AA129" s="788">
        <v>
30316454</v>
      </c>
      <c r="AB129" s="789"/>
      <c r="AC129" s="789"/>
      <c r="AD129" s="789"/>
      <c r="AE129" s="790"/>
      <c r="AF129" s="791">
        <v>
30859706</v>
      </c>
      <c r="AG129" s="789"/>
      <c r="AH129" s="789"/>
      <c r="AI129" s="789"/>
      <c r="AJ129" s="790"/>
      <c r="AK129" s="791">
        <v>
32537478</v>
      </c>
      <c r="AL129" s="789"/>
      <c r="AM129" s="789"/>
      <c r="AN129" s="789"/>
      <c r="AO129" s="790"/>
      <c r="AP129" s="792"/>
      <c r="AQ129" s="793"/>
      <c r="AR129" s="793"/>
      <c r="AS129" s="793"/>
      <c r="AT129" s="794"/>
      <c r="AU129" s="218"/>
      <c r="AV129" s="218"/>
      <c r="AW129" s="218"/>
      <c r="AX129" s="760" t="s">
        <v>
505</v>
      </c>
      <c r="AY129" s="761"/>
      <c r="AZ129" s="761"/>
      <c r="BA129" s="761"/>
      <c r="BB129" s="761"/>
      <c r="BC129" s="761"/>
      <c r="BD129" s="761"/>
      <c r="BE129" s="762"/>
      <c r="BF129" s="779" t="s">
        <v>
484</v>
      </c>
      <c r="BG129" s="780"/>
      <c r="BH129" s="780"/>
      <c r="BI129" s="780"/>
      <c r="BJ129" s="780"/>
      <c r="BK129" s="780"/>
      <c r="BL129" s="781"/>
      <c r="BM129" s="779">
        <v>
16.7</v>
      </c>
      <c r="BN129" s="780"/>
      <c r="BO129" s="780"/>
      <c r="BP129" s="780"/>
      <c r="BQ129" s="780"/>
      <c r="BR129" s="780"/>
      <c r="BS129" s="781"/>
      <c r="BT129" s="779">
        <v>
30</v>
      </c>
      <c r="BU129" s="780"/>
      <c r="BV129" s="780"/>
      <c r="BW129" s="780"/>
      <c r="BX129" s="780"/>
      <c r="BY129" s="780"/>
      <c r="BZ129" s="78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783" t="s">
        <v>
506</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
507</v>
      </c>
      <c r="X130" s="786"/>
      <c r="Y130" s="786"/>
      <c r="Z130" s="787"/>
      <c r="AA130" s="788">
        <v>
2687929</v>
      </c>
      <c r="AB130" s="789"/>
      <c r="AC130" s="789"/>
      <c r="AD130" s="789"/>
      <c r="AE130" s="790"/>
      <c r="AF130" s="791">
        <v>
2651487</v>
      </c>
      <c r="AG130" s="789"/>
      <c r="AH130" s="789"/>
      <c r="AI130" s="789"/>
      <c r="AJ130" s="790"/>
      <c r="AK130" s="791">
        <v>
2633562</v>
      </c>
      <c r="AL130" s="789"/>
      <c r="AM130" s="789"/>
      <c r="AN130" s="789"/>
      <c r="AO130" s="790"/>
      <c r="AP130" s="792"/>
      <c r="AQ130" s="793"/>
      <c r="AR130" s="793"/>
      <c r="AS130" s="793"/>
      <c r="AT130" s="794"/>
      <c r="AU130" s="218"/>
      <c r="AV130" s="218"/>
      <c r="AW130" s="218"/>
      <c r="AX130" s="760" t="s">
        <v>
508</v>
      </c>
      <c r="AY130" s="761"/>
      <c r="AZ130" s="761"/>
      <c r="BA130" s="761"/>
      <c r="BB130" s="761"/>
      <c r="BC130" s="761"/>
      <c r="BD130" s="761"/>
      <c r="BE130" s="762"/>
      <c r="BF130" s="763">
        <v>
1.4</v>
      </c>
      <c r="BG130" s="764"/>
      <c r="BH130" s="764"/>
      <c r="BI130" s="764"/>
      <c r="BJ130" s="764"/>
      <c r="BK130" s="764"/>
      <c r="BL130" s="765"/>
      <c r="BM130" s="763">
        <v>
25</v>
      </c>
      <c r="BN130" s="764"/>
      <c r="BO130" s="764"/>
      <c r="BP130" s="764"/>
      <c r="BQ130" s="764"/>
      <c r="BR130" s="764"/>
      <c r="BS130" s="765"/>
      <c r="BT130" s="763">
        <v>
35</v>
      </c>
      <c r="BU130" s="764"/>
      <c r="BV130" s="764"/>
      <c r="BW130" s="764"/>
      <c r="BX130" s="764"/>
      <c r="BY130" s="764"/>
      <c r="BZ130" s="76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
509</v>
      </c>
      <c r="X131" s="770"/>
      <c r="Y131" s="770"/>
      <c r="Z131" s="771"/>
      <c r="AA131" s="772">
        <v>
27628525</v>
      </c>
      <c r="AB131" s="773"/>
      <c r="AC131" s="773"/>
      <c r="AD131" s="773"/>
      <c r="AE131" s="774"/>
      <c r="AF131" s="775">
        <v>
28208219</v>
      </c>
      <c r="AG131" s="773"/>
      <c r="AH131" s="773"/>
      <c r="AI131" s="773"/>
      <c r="AJ131" s="774"/>
      <c r="AK131" s="775">
        <v>
29903916</v>
      </c>
      <c r="AL131" s="773"/>
      <c r="AM131" s="773"/>
      <c r="AN131" s="773"/>
      <c r="AO131" s="774"/>
      <c r="AP131" s="776"/>
      <c r="AQ131" s="777"/>
      <c r="AR131" s="777"/>
      <c r="AS131" s="777"/>
      <c r="AT131" s="778"/>
      <c r="AU131" s="218"/>
      <c r="AV131" s="218"/>
      <c r="AW131" s="218"/>
      <c r="AX131" s="738" t="s">
        <v>
510</v>
      </c>
      <c r="AY131" s="739"/>
      <c r="AZ131" s="739"/>
      <c r="BA131" s="739"/>
      <c r="BB131" s="739"/>
      <c r="BC131" s="739"/>
      <c r="BD131" s="739"/>
      <c r="BE131" s="740"/>
      <c r="BF131" s="741" t="s">
        <v>
487</v>
      </c>
      <c r="BG131" s="742"/>
      <c r="BH131" s="742"/>
      <c r="BI131" s="742"/>
      <c r="BJ131" s="742"/>
      <c r="BK131" s="742"/>
      <c r="BL131" s="743"/>
      <c r="BM131" s="741">
        <v>
350</v>
      </c>
      <c r="BN131" s="742"/>
      <c r="BO131" s="742"/>
      <c r="BP131" s="742"/>
      <c r="BQ131" s="742"/>
      <c r="BR131" s="742"/>
      <c r="BS131" s="743"/>
      <c r="BT131" s="744"/>
      <c r="BU131" s="745"/>
      <c r="BV131" s="745"/>
      <c r="BW131" s="745"/>
      <c r="BX131" s="745"/>
      <c r="BY131" s="745"/>
      <c r="BZ131" s="746"/>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747" t="s">
        <v>
511</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
512</v>
      </c>
      <c r="W132" s="751"/>
      <c r="X132" s="751"/>
      <c r="Y132" s="751"/>
      <c r="Z132" s="752"/>
      <c r="AA132" s="753">
        <v>
1.449049488</v>
      </c>
      <c r="AB132" s="754"/>
      <c r="AC132" s="754"/>
      <c r="AD132" s="754"/>
      <c r="AE132" s="755"/>
      <c r="AF132" s="756">
        <v>
1.689273612</v>
      </c>
      <c r="AG132" s="754"/>
      <c r="AH132" s="754"/>
      <c r="AI132" s="754"/>
      <c r="AJ132" s="755"/>
      <c r="AK132" s="756">
        <v>
1.300943328</v>
      </c>
      <c r="AL132" s="754"/>
      <c r="AM132" s="754"/>
      <c r="AN132" s="754"/>
      <c r="AO132" s="755"/>
      <c r="AP132" s="757"/>
      <c r="AQ132" s="758"/>
      <c r="AR132" s="758"/>
      <c r="AS132" s="758"/>
      <c r="AT132" s="75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
513</v>
      </c>
      <c r="W133" s="730"/>
      <c r="X133" s="730"/>
      <c r="Y133" s="730"/>
      <c r="Z133" s="731"/>
      <c r="AA133" s="732">
        <v>
1.6</v>
      </c>
      <c r="AB133" s="733"/>
      <c r="AC133" s="733"/>
      <c r="AD133" s="733"/>
      <c r="AE133" s="734"/>
      <c r="AF133" s="732">
        <v>
1.4</v>
      </c>
      <c r="AG133" s="733"/>
      <c r="AH133" s="733"/>
      <c r="AI133" s="733"/>
      <c r="AJ133" s="734"/>
      <c r="AK133" s="732">
        <v>
1.4</v>
      </c>
      <c r="AL133" s="733"/>
      <c r="AM133" s="733"/>
      <c r="AN133" s="733"/>
      <c r="AO133" s="734"/>
      <c r="AP133" s="735"/>
      <c r="AQ133" s="736"/>
      <c r="AR133" s="736"/>
      <c r="AS133" s="736"/>
      <c r="AT133" s="737"/>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FquDarTSWhZjY0TA0e56bKsXYv8XYxSg7Yq1IORs1LNS7F9kgpJvRb45IvdmZsJ0S5rcqxRmLpRsMup/nt56Wg==" saltValue="79iRzTO/QkZnz+W6d6ub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0" zoomScaleSheetLayoutView="100" workbookViewId="0"/>
  </sheetViews>
  <sheetFormatPr defaultColWidth="0" defaultRowHeight="13.5" customHeight="1" zeroHeight="1" x14ac:dyDescent="0.2"/>
  <cols>
    <col min="1" max="120" width="2.77734375" style="245" customWidth="1"/>
    <col min="121" max="121" width="0" style="244" hidden="1" customWidth="1"/>
    <col min="122" max="16384" width="9" style="244" hidden="1"/>
  </cols>
  <sheetData>
    <row r="1" spans="1:120" ht="13.2"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4"/>
    </row>
    <row r="17" spans="119:120" ht="13.2" x14ac:dyDescent="0.2">
      <c r="DP17" s="244"/>
    </row>
    <row r="18" spans="119:120" ht="13.2" x14ac:dyDescent="0.2"/>
    <row r="19" spans="119:120" ht="13.2" x14ac:dyDescent="0.2"/>
    <row r="20" spans="119:120" ht="13.2" x14ac:dyDescent="0.2">
      <c r="DO20" s="244"/>
      <c r="DP20" s="244"/>
    </row>
    <row r="21" spans="119:120" ht="13.2" x14ac:dyDescent="0.2">
      <c r="DP21" s="244"/>
    </row>
    <row r="22" spans="119:120" ht="13.2" x14ac:dyDescent="0.2"/>
    <row r="23" spans="119:120" ht="13.2" x14ac:dyDescent="0.2">
      <c r="DO23" s="244"/>
      <c r="DP23" s="244"/>
    </row>
    <row r="24" spans="119:120" ht="13.2" x14ac:dyDescent="0.2">
      <c r="DP24" s="244"/>
    </row>
    <row r="25" spans="119:120" ht="13.2" x14ac:dyDescent="0.2">
      <c r="DP25" s="244"/>
    </row>
    <row r="26" spans="119:120" ht="13.2" x14ac:dyDescent="0.2">
      <c r="DO26" s="244"/>
      <c r="DP26" s="244"/>
    </row>
    <row r="27" spans="119:120" ht="13.2" x14ac:dyDescent="0.2"/>
    <row r="28" spans="119:120" ht="13.2" x14ac:dyDescent="0.2">
      <c r="DO28" s="244"/>
      <c r="DP28" s="244"/>
    </row>
    <row r="29" spans="119:120" ht="13.2" x14ac:dyDescent="0.2">
      <c r="DP29" s="244"/>
    </row>
    <row r="30" spans="119:120" ht="13.2" x14ac:dyDescent="0.2"/>
    <row r="31" spans="119:120" ht="13.2" x14ac:dyDescent="0.2">
      <c r="DO31" s="244"/>
      <c r="DP31" s="244"/>
    </row>
    <row r="32" spans="119:120" ht="13.2" x14ac:dyDescent="0.2"/>
    <row r="33" spans="98:120" ht="13.2" x14ac:dyDescent="0.2">
      <c r="DO33" s="244"/>
      <c r="DP33" s="244"/>
    </row>
    <row r="34" spans="98:120" ht="13.2" x14ac:dyDescent="0.2">
      <c r="DM34" s="244"/>
    </row>
    <row r="35" spans="98:120" ht="13.2" x14ac:dyDescent="0.2">
      <c r="CT35" s="244"/>
      <c r="CU35" s="244"/>
      <c r="CV35" s="244"/>
      <c r="CY35" s="244"/>
      <c r="CZ35" s="244"/>
      <c r="DA35" s="244"/>
      <c r="DD35" s="244"/>
      <c r="DE35" s="244"/>
      <c r="DF35" s="244"/>
      <c r="DI35" s="244"/>
      <c r="DJ35" s="244"/>
      <c r="DK35" s="244"/>
      <c r="DM35" s="244"/>
      <c r="DN35" s="244"/>
      <c r="DO35" s="244"/>
      <c r="DP35" s="244"/>
    </row>
    <row r="36" spans="98:120" ht="13.2" x14ac:dyDescent="0.2"/>
    <row r="37" spans="98:120" ht="13.2" x14ac:dyDescent="0.2">
      <c r="CW37" s="244"/>
      <c r="DB37" s="244"/>
      <c r="DG37" s="244"/>
      <c r="DL37" s="244"/>
      <c r="DP37" s="244"/>
    </row>
    <row r="38" spans="98:120" ht="13.2"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4"/>
      <c r="DO49" s="244"/>
      <c r="DP49" s="24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4"/>
      <c r="CS63" s="244"/>
      <c r="CX63" s="244"/>
      <c r="DC63" s="244"/>
      <c r="DH63" s="244"/>
    </row>
    <row r="64" spans="22:120" ht="13.2" x14ac:dyDescent="0.2">
      <c r="V64" s="244"/>
    </row>
    <row r="65" spans="15:120" ht="13.2"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2" x14ac:dyDescent="0.2">
      <c r="Q66" s="244"/>
      <c r="S66" s="244"/>
      <c r="U66" s="244"/>
      <c r="DM66" s="244"/>
    </row>
    <row r="67" spans="15:120" ht="13.2"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2" x14ac:dyDescent="0.2"/>
    <row r="69" spans="15:120" ht="13.2" x14ac:dyDescent="0.2"/>
    <row r="70" spans="15:120" ht="13.2" x14ac:dyDescent="0.2"/>
    <row r="71" spans="15:120" ht="13.2" x14ac:dyDescent="0.2"/>
    <row r="72" spans="15:120" ht="13.2" x14ac:dyDescent="0.2">
      <c r="DP72" s="244"/>
    </row>
    <row r="73" spans="15:120" ht="13.2" x14ac:dyDescent="0.2">
      <c r="DP73" s="24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4"/>
      <c r="CX96" s="244"/>
      <c r="DC96" s="244"/>
      <c r="DH96" s="244"/>
    </row>
    <row r="97" spans="24:120" ht="13.2" x14ac:dyDescent="0.2">
      <c r="CS97" s="244"/>
      <c r="CX97" s="244"/>
      <c r="DC97" s="244"/>
      <c r="DH97" s="244"/>
      <c r="DP97" s="245" t="s">
        <v>
514</v>
      </c>
    </row>
    <row r="98" spans="24:120" ht="13.2" hidden="1" x14ac:dyDescent="0.2">
      <c r="CS98" s="244"/>
      <c r="CX98" s="244"/>
      <c r="DC98" s="244"/>
      <c r="DH98" s="244"/>
    </row>
    <row r="99" spans="24:120" ht="13.2"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2" hidden="1" x14ac:dyDescent="0.2">
      <c r="CT103" s="244"/>
      <c r="CV103" s="244"/>
      <c r="CW103" s="244"/>
      <c r="CY103" s="244"/>
      <c r="DA103" s="244"/>
      <c r="DB103" s="244"/>
      <c r="DD103" s="244"/>
      <c r="DF103" s="244"/>
      <c r="DG103" s="244"/>
      <c r="DI103" s="244"/>
      <c r="DK103" s="244"/>
      <c r="DL103" s="244"/>
      <c r="DM103" s="244"/>
      <c r="DN103" s="244"/>
      <c r="DO103" s="244"/>
      <c r="DP103" s="244"/>
    </row>
    <row r="104" spans="24:120" ht="13.2" hidden="1" x14ac:dyDescent="0.2">
      <c r="CV104" s="244"/>
      <c r="CW104" s="244"/>
      <c r="DA104" s="244"/>
      <c r="DB104" s="244"/>
      <c r="DF104" s="244"/>
      <c r="DG104" s="244"/>
      <c r="DK104" s="244"/>
      <c r="DL104" s="244"/>
      <c r="DN104" s="244"/>
      <c r="DO104" s="244"/>
      <c r="DP104" s="244"/>
    </row>
    <row r="105" spans="24:120" ht="12.75" hidden="1" customHeight="1" x14ac:dyDescent="0.2"/>
  </sheetData>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5" customWidth="1"/>
    <col min="117" max="16384" width="9" style="244" hidden="1"/>
  </cols>
  <sheetData>
    <row r="1" spans="2:116" ht="13.2"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2" x14ac:dyDescent="0.2"/>
    <row r="3" spans="2:116" ht="13.2" x14ac:dyDescent="0.2"/>
    <row r="4" spans="2:116" ht="13.2"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2"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2" x14ac:dyDescent="0.2"/>
    <row r="20" spans="9:116" ht="13.2" x14ac:dyDescent="0.2"/>
    <row r="21" spans="9:116" ht="13.2" x14ac:dyDescent="0.2">
      <c r="DL21" s="244"/>
    </row>
    <row r="22" spans="9:116" ht="13.2" x14ac:dyDescent="0.2">
      <c r="DI22" s="244"/>
      <c r="DJ22" s="244"/>
      <c r="DK22" s="244"/>
      <c r="DL22" s="244"/>
    </row>
    <row r="23" spans="9:116" ht="13.2" x14ac:dyDescent="0.2">
      <c r="CY23" s="244"/>
      <c r="CZ23" s="244"/>
      <c r="DA23" s="244"/>
      <c r="DB23" s="244"/>
      <c r="DC23" s="244"/>
      <c r="DD23" s="244"/>
      <c r="DE23" s="244"/>
      <c r="DF23" s="244"/>
      <c r="DG23" s="244"/>
      <c r="DH23" s="244"/>
      <c r="DI23" s="244"/>
      <c r="DJ23" s="244"/>
      <c r="DK23" s="244"/>
      <c r="DL23" s="24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4"/>
      <c r="DA35" s="244"/>
      <c r="DB35" s="244"/>
      <c r="DC35" s="244"/>
      <c r="DD35" s="244"/>
      <c r="DE35" s="244"/>
      <c r="DF35" s="244"/>
      <c r="DG35" s="244"/>
      <c r="DH35" s="244"/>
      <c r="DI35" s="244"/>
      <c r="DJ35" s="244"/>
      <c r="DK35" s="244"/>
      <c r="DL35" s="244"/>
    </row>
    <row r="36" spans="15:116" ht="13.2" x14ac:dyDescent="0.2"/>
    <row r="37" spans="15:116" ht="13.2" x14ac:dyDescent="0.2">
      <c r="DL37" s="244"/>
    </row>
    <row r="38" spans="15:116" ht="13.2" x14ac:dyDescent="0.2">
      <c r="DI38" s="244"/>
      <c r="DJ38" s="244"/>
      <c r="DK38" s="244"/>
      <c r="DL38" s="244"/>
    </row>
    <row r="39" spans="15:116" ht="13.2" x14ac:dyDescent="0.2"/>
    <row r="40" spans="15:116" ht="13.2" x14ac:dyDescent="0.2"/>
    <row r="41" spans="15:116" ht="13.2" x14ac:dyDescent="0.2"/>
    <row r="42" spans="15:116" ht="13.2" x14ac:dyDescent="0.2"/>
    <row r="43" spans="15:116" ht="13.2"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2" x14ac:dyDescent="0.2">
      <c r="DL44" s="244"/>
    </row>
    <row r="45" spans="15:116" ht="13.2" x14ac:dyDescent="0.2"/>
    <row r="46" spans="15:116" ht="13.2" x14ac:dyDescent="0.2">
      <c r="DA46" s="244"/>
      <c r="DB46" s="244"/>
      <c r="DC46" s="244"/>
      <c r="DD46" s="244"/>
      <c r="DE46" s="244"/>
      <c r="DF46" s="244"/>
      <c r="DG46" s="244"/>
      <c r="DH46" s="244"/>
      <c r="DI46" s="244"/>
      <c r="DJ46" s="244"/>
      <c r="DK46" s="244"/>
      <c r="DL46" s="244"/>
    </row>
    <row r="47" spans="15:116" ht="13.2" x14ac:dyDescent="0.2"/>
    <row r="48" spans="15:116" ht="13.2" x14ac:dyDescent="0.2"/>
    <row r="49" spans="104:116" ht="13.2" x14ac:dyDescent="0.2"/>
    <row r="50" spans="104:116" ht="13.2" x14ac:dyDescent="0.2">
      <c r="CZ50" s="244"/>
      <c r="DA50" s="244"/>
      <c r="DB50" s="244"/>
      <c r="DC50" s="244"/>
      <c r="DD50" s="244"/>
      <c r="DE50" s="244"/>
      <c r="DF50" s="244"/>
      <c r="DG50" s="244"/>
      <c r="DH50" s="244"/>
      <c r="DI50" s="244"/>
      <c r="DJ50" s="244"/>
      <c r="DK50" s="244"/>
      <c r="DL50" s="244"/>
    </row>
    <row r="51" spans="104:116" ht="13.2" x14ac:dyDescent="0.2"/>
    <row r="52" spans="104:116" ht="13.2" x14ac:dyDescent="0.2"/>
    <row r="53" spans="104:116" ht="13.2" x14ac:dyDescent="0.2">
      <c r="DL53" s="24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4"/>
      <c r="DD67" s="244"/>
      <c r="DE67" s="244"/>
      <c r="DF67" s="244"/>
      <c r="DG67" s="244"/>
      <c r="DH67" s="244"/>
      <c r="DI67" s="244"/>
      <c r="DJ67" s="244"/>
      <c r="DK67" s="244"/>
      <c r="DL67" s="24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L7XQ5C2cLTd2p1Ct7hrSNLFu4CYS0vGchtdRoUBlfNFJ/OtSa5pWW8wkCWVVt0IvV5hiwVMZhIDx6N5+cxG0Q==" saltValue="xQKfcc+gRkZCa7sl0OMEE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6" customWidth="1"/>
    <col min="37" max="44" width="17" style="246" customWidth="1"/>
    <col min="45" max="45" width="6.109375" style="252" customWidth="1"/>
    <col min="46" max="46" width="3" style="250" customWidth="1"/>
    <col min="47" max="47" width="19.109375" style="246" hidden="1" customWidth="1"/>
    <col min="48" max="52" width="12.6640625" style="246" hidden="1" customWidth="1"/>
    <col min="53" max="16384" width="8.6640625" style="246" hidden="1"/>
  </cols>
  <sheetData>
    <row r="1" spans="1:46" ht="13.2" x14ac:dyDescent="0.2">
      <c r="AS1" s="246"/>
      <c r="AT1" s="246"/>
    </row>
    <row r="2" spans="1:46" ht="13.2" x14ac:dyDescent="0.2">
      <c r="AS2" s="246"/>
      <c r="AT2" s="246"/>
    </row>
    <row r="3" spans="1:46" ht="13.2" x14ac:dyDescent="0.2">
      <c r="AS3" s="246"/>
      <c r="AT3" s="246"/>
    </row>
    <row r="4" spans="1:46" ht="13.2" x14ac:dyDescent="0.2">
      <c r="AS4" s="246"/>
      <c r="AT4" s="246"/>
    </row>
    <row r="5" spans="1:46" ht="16.2" x14ac:dyDescent="0.2">
      <c r="A5" s="247" t="s">
        <v>
515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2" x14ac:dyDescent="0.2">
      <c r="A6" s="250"/>
      <c r="AK6" s="251" t="s">
        <v>
516</v>
      </c>
      <c r="AL6" s="251"/>
      <c r="AM6" s="251"/>
      <c r="AN6" s="251"/>
    </row>
    <row r="7" spans="1:46" ht="13.5" customHeight="1" x14ac:dyDescent="0.2">
      <c r="A7" s="250"/>
      <c r="AK7" s="253"/>
      <c r="AL7" s="254"/>
      <c r="AM7" s="254"/>
      <c r="AN7" s="255"/>
      <c r="AO7" s="1131" t="s">
        <v>
517</v>
      </c>
      <c r="AP7" s="256"/>
      <c r="AQ7" s="257" t="s">
        <v>
518</v>
      </c>
      <c r="AR7" s="258"/>
    </row>
    <row r="8" spans="1:46" ht="13.2" x14ac:dyDescent="0.2">
      <c r="A8" s="250"/>
      <c r="AK8" s="259"/>
      <c r="AL8" s="260"/>
      <c r="AM8" s="260"/>
      <c r="AN8" s="261"/>
      <c r="AO8" s="1132"/>
      <c r="AP8" s="262" t="s">
        <v>
519</v>
      </c>
      <c r="AQ8" s="263" t="s">
        <v>
520</v>
      </c>
      <c r="AR8" s="264" t="s">
        <v>
521</v>
      </c>
    </row>
    <row r="9" spans="1:46" ht="13.2" x14ac:dyDescent="0.2">
      <c r="A9" s="250"/>
      <c r="AK9" s="1143" t="s">
        <v>
522</v>
      </c>
      <c r="AL9" s="1144"/>
      <c r="AM9" s="1144"/>
      <c r="AN9" s="1145"/>
      <c r="AO9" s="265">
        <v>
9174201</v>
      </c>
      <c r="AP9" s="265">
        <v>
53267</v>
      </c>
      <c r="AQ9" s="266">
        <v>
61144</v>
      </c>
      <c r="AR9" s="267">
        <v>
-12.9</v>
      </c>
    </row>
    <row r="10" spans="1:46" ht="13.5" customHeight="1" x14ac:dyDescent="0.2">
      <c r="A10" s="250"/>
      <c r="AK10" s="1143" t="s">
        <v>
523</v>
      </c>
      <c r="AL10" s="1144"/>
      <c r="AM10" s="1144"/>
      <c r="AN10" s="1145"/>
      <c r="AO10" s="268">
        <v>
2235195</v>
      </c>
      <c r="AP10" s="268">
        <v>
12978</v>
      </c>
      <c r="AQ10" s="269">
        <v>
1318</v>
      </c>
      <c r="AR10" s="270">
        <v>
884.7</v>
      </c>
    </row>
    <row r="11" spans="1:46" ht="13.5" customHeight="1" x14ac:dyDescent="0.2">
      <c r="A11" s="250"/>
      <c r="AK11" s="1143" t="s">
        <v>
524</v>
      </c>
      <c r="AL11" s="1144"/>
      <c r="AM11" s="1144"/>
      <c r="AN11" s="1145"/>
      <c r="AO11" s="268">
        <v>
2278</v>
      </c>
      <c r="AP11" s="268">
        <v>
13</v>
      </c>
      <c r="AQ11" s="269">
        <v>
986</v>
      </c>
      <c r="AR11" s="270">
        <v>
-98.7</v>
      </c>
    </row>
    <row r="12" spans="1:46" ht="13.5" customHeight="1" x14ac:dyDescent="0.2">
      <c r="A12" s="250"/>
      <c r="AK12" s="1143" t="s">
        <v>
525</v>
      </c>
      <c r="AL12" s="1144"/>
      <c r="AM12" s="1144"/>
      <c r="AN12" s="1145"/>
      <c r="AO12" s="268" t="s">
        <v>
526</v>
      </c>
      <c r="AP12" s="268" t="s">
        <v>
526</v>
      </c>
      <c r="AQ12" s="269">
        <v>
36</v>
      </c>
      <c r="AR12" s="270" t="s">
        <v>
526</v>
      </c>
    </row>
    <row r="13" spans="1:46" ht="13.5" customHeight="1" x14ac:dyDescent="0.2">
      <c r="A13" s="250"/>
      <c r="AK13" s="1143" t="s">
        <v>
527</v>
      </c>
      <c r="AL13" s="1144"/>
      <c r="AM13" s="1144"/>
      <c r="AN13" s="1145"/>
      <c r="AO13" s="268">
        <v>
486882</v>
      </c>
      <c r="AP13" s="268">
        <v>
2827</v>
      </c>
      <c r="AQ13" s="269">
        <v>
2152</v>
      </c>
      <c r="AR13" s="270">
        <v>
31.4</v>
      </c>
    </row>
    <row r="14" spans="1:46" ht="13.5" customHeight="1" x14ac:dyDescent="0.2">
      <c r="A14" s="250"/>
      <c r="AK14" s="1143" t="s">
        <v>
528</v>
      </c>
      <c r="AL14" s="1144"/>
      <c r="AM14" s="1144"/>
      <c r="AN14" s="1145"/>
      <c r="AO14" s="268">
        <v>
68611</v>
      </c>
      <c r="AP14" s="268">
        <v>
398</v>
      </c>
      <c r="AQ14" s="269">
        <v>
1296</v>
      </c>
      <c r="AR14" s="270">
        <v>
-69.3</v>
      </c>
    </row>
    <row r="15" spans="1:46" ht="13.5" customHeight="1" x14ac:dyDescent="0.2">
      <c r="A15" s="250"/>
      <c r="AK15" s="1146" t="s">
        <v>
529</v>
      </c>
      <c r="AL15" s="1147"/>
      <c r="AM15" s="1147"/>
      <c r="AN15" s="1148"/>
      <c r="AO15" s="268">
        <v>
-299445</v>
      </c>
      <c r="AP15" s="268">
        <v>
-1739</v>
      </c>
      <c r="AQ15" s="269">
        <v>
-3683</v>
      </c>
      <c r="AR15" s="270">
        <v>
-52.8</v>
      </c>
    </row>
    <row r="16" spans="1:46" ht="13.2" x14ac:dyDescent="0.2">
      <c r="A16" s="250"/>
      <c r="AK16" s="1146" t="s">
        <v>
183</v>
      </c>
      <c r="AL16" s="1147"/>
      <c r="AM16" s="1147"/>
      <c r="AN16" s="1148"/>
      <c r="AO16" s="268">
        <v>
11667722</v>
      </c>
      <c r="AP16" s="268">
        <v>
67744</v>
      </c>
      <c r="AQ16" s="269">
        <v>
63248</v>
      </c>
      <c r="AR16" s="270">
        <v>
7.1</v>
      </c>
    </row>
    <row r="17" spans="1:46" ht="13.2" x14ac:dyDescent="0.2">
      <c r="A17" s="250"/>
    </row>
    <row r="18" spans="1:46" ht="13.2" x14ac:dyDescent="0.2">
      <c r="A18" s="250"/>
      <c r="AQ18" s="271"/>
      <c r="AR18" s="271"/>
    </row>
    <row r="19" spans="1:46" ht="13.2" x14ac:dyDescent="0.2">
      <c r="A19" s="250"/>
      <c r="AK19" s="246" t="s">
        <v>
530</v>
      </c>
    </row>
    <row r="20" spans="1:46" ht="13.2" x14ac:dyDescent="0.2">
      <c r="A20" s="250"/>
      <c r="AK20" s="272"/>
      <c r="AL20" s="273"/>
      <c r="AM20" s="273"/>
      <c r="AN20" s="274"/>
      <c r="AO20" s="275" t="s">
        <v>
531</v>
      </c>
      <c r="AP20" s="276" t="s">
        <v>
532</v>
      </c>
      <c r="AQ20" s="277" t="s">
        <v>
533</v>
      </c>
      <c r="AR20" s="278"/>
    </row>
    <row r="21" spans="1:46" s="251" customFormat="1" ht="13.2" x14ac:dyDescent="0.2">
      <c r="A21" s="279"/>
      <c r="AK21" s="1149" t="s">
        <v>
534</v>
      </c>
      <c r="AL21" s="1150"/>
      <c r="AM21" s="1150"/>
      <c r="AN21" s="1151"/>
      <c r="AO21" s="280">
        <v>
5.34</v>
      </c>
      <c r="AP21" s="281">
        <v>
6.03</v>
      </c>
      <c r="AQ21" s="282">
        <v>
-0.69</v>
      </c>
      <c r="AS21" s="283"/>
      <c r="AT21" s="279"/>
    </row>
    <row r="22" spans="1:46" s="251" customFormat="1" ht="13.2" x14ac:dyDescent="0.2">
      <c r="A22" s="279"/>
      <c r="AK22" s="1149" t="s">
        <v>
535</v>
      </c>
      <c r="AL22" s="1150"/>
      <c r="AM22" s="1150"/>
      <c r="AN22" s="1151"/>
      <c r="AO22" s="284">
        <v>
98.7</v>
      </c>
      <c r="AP22" s="285">
        <v>
99.9</v>
      </c>
      <c r="AQ22" s="286">
        <v>
-1.2</v>
      </c>
      <c r="AR22" s="271"/>
      <c r="AS22" s="283"/>
      <c r="AT22" s="279"/>
    </row>
    <row r="23" spans="1:46" s="251" customFormat="1" ht="13.2" x14ac:dyDescent="0.2">
      <c r="A23" s="279"/>
      <c r="AP23" s="271"/>
      <c r="AQ23" s="271"/>
      <c r="AR23" s="271"/>
      <c r="AS23" s="283"/>
      <c r="AT23" s="279"/>
    </row>
    <row r="24" spans="1:46" s="251" customFormat="1" ht="13.2" x14ac:dyDescent="0.2">
      <c r="A24" s="279"/>
      <c r="AP24" s="271"/>
      <c r="AQ24" s="271"/>
      <c r="AR24" s="271"/>
      <c r="AS24" s="283"/>
      <c r="AT24" s="279"/>
    </row>
    <row r="25" spans="1:46" s="251"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2" x14ac:dyDescent="0.2">
      <c r="A26" s="1142" t="s">
        <v>
536</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row>
    <row r="27" spans="1:46" ht="13.2" x14ac:dyDescent="0.2">
      <c r="A27" s="291"/>
      <c r="AS27" s="246"/>
      <c r="AT27" s="246"/>
    </row>
    <row r="28" spans="1:46" ht="16.2" x14ac:dyDescent="0.2">
      <c r="A28" s="247" t="s">
        <v>
537</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2" x14ac:dyDescent="0.2">
      <c r="A29" s="250"/>
      <c r="AK29" s="251" t="s">
        <v>
538</v>
      </c>
      <c r="AL29" s="251"/>
      <c r="AM29" s="251"/>
      <c r="AN29" s="251"/>
      <c r="AS29" s="293"/>
    </row>
    <row r="30" spans="1:46" ht="13.5" customHeight="1" x14ac:dyDescent="0.2">
      <c r="A30" s="250"/>
      <c r="AK30" s="253"/>
      <c r="AL30" s="254"/>
      <c r="AM30" s="254"/>
      <c r="AN30" s="255"/>
      <c r="AO30" s="1131" t="s">
        <v>
517</v>
      </c>
      <c r="AP30" s="256"/>
      <c r="AQ30" s="257" t="s">
        <v>
518</v>
      </c>
      <c r="AR30" s="258"/>
    </row>
    <row r="31" spans="1:46" ht="13.2" x14ac:dyDescent="0.2">
      <c r="A31" s="250"/>
      <c r="AK31" s="259"/>
      <c r="AL31" s="260"/>
      <c r="AM31" s="260"/>
      <c r="AN31" s="261"/>
      <c r="AO31" s="1132"/>
      <c r="AP31" s="262" t="s">
        <v>
519</v>
      </c>
      <c r="AQ31" s="263" t="s">
        <v>
520</v>
      </c>
      <c r="AR31" s="264" t="s">
        <v>
521</v>
      </c>
    </row>
    <row r="32" spans="1:46" ht="27" customHeight="1" x14ac:dyDescent="0.2">
      <c r="A32" s="250"/>
      <c r="AK32" s="1133" t="s">
        <v>
539</v>
      </c>
      <c r="AL32" s="1134"/>
      <c r="AM32" s="1134"/>
      <c r="AN32" s="1135"/>
      <c r="AO32" s="294">
        <v>
2855721</v>
      </c>
      <c r="AP32" s="294">
        <v>
16581</v>
      </c>
      <c r="AQ32" s="295">
        <v>
26067</v>
      </c>
      <c r="AR32" s="296">
        <v>
-36.4</v>
      </c>
    </row>
    <row r="33" spans="1:46" ht="13.5" customHeight="1" x14ac:dyDescent="0.2">
      <c r="A33" s="250"/>
      <c r="AK33" s="1133" t="s">
        <v>
540</v>
      </c>
      <c r="AL33" s="1134"/>
      <c r="AM33" s="1134"/>
      <c r="AN33" s="1135"/>
      <c r="AO33" s="294" t="s">
        <v>
526</v>
      </c>
      <c r="AP33" s="294" t="s">
        <v>
526</v>
      </c>
      <c r="AQ33" s="295">
        <v>
0</v>
      </c>
      <c r="AR33" s="296" t="s">
        <v>
526</v>
      </c>
    </row>
    <row r="34" spans="1:46" ht="27" customHeight="1" x14ac:dyDescent="0.2">
      <c r="A34" s="250"/>
      <c r="AK34" s="1133" t="s">
        <v>
541</v>
      </c>
      <c r="AL34" s="1134"/>
      <c r="AM34" s="1134"/>
      <c r="AN34" s="1135"/>
      <c r="AO34" s="294" t="s">
        <v>
526</v>
      </c>
      <c r="AP34" s="294" t="s">
        <v>
526</v>
      </c>
      <c r="AQ34" s="295">
        <v>
31</v>
      </c>
      <c r="AR34" s="296" t="s">
        <v>
526</v>
      </c>
    </row>
    <row r="35" spans="1:46" ht="27" customHeight="1" x14ac:dyDescent="0.2">
      <c r="A35" s="250"/>
      <c r="AK35" s="1133" t="s">
        <v>
542</v>
      </c>
      <c r="AL35" s="1134"/>
      <c r="AM35" s="1134"/>
      <c r="AN35" s="1135"/>
      <c r="AO35" s="294">
        <v>
94634</v>
      </c>
      <c r="AP35" s="294">
        <v>
549</v>
      </c>
      <c r="AQ35" s="295">
        <v>
5447</v>
      </c>
      <c r="AR35" s="296">
        <v>
-89.9</v>
      </c>
    </row>
    <row r="36" spans="1:46" ht="27" customHeight="1" x14ac:dyDescent="0.2">
      <c r="A36" s="250"/>
      <c r="AK36" s="1133" t="s">
        <v>
543</v>
      </c>
      <c r="AL36" s="1134"/>
      <c r="AM36" s="1134"/>
      <c r="AN36" s="1135"/>
      <c r="AO36" s="294">
        <v>
358558</v>
      </c>
      <c r="AP36" s="294">
        <v>
2082</v>
      </c>
      <c r="AQ36" s="295">
        <v>
447</v>
      </c>
      <c r="AR36" s="296">
        <v>
365.8</v>
      </c>
    </row>
    <row r="37" spans="1:46" ht="13.5" customHeight="1" x14ac:dyDescent="0.2">
      <c r="A37" s="250"/>
      <c r="AK37" s="1133" t="s">
        <v>
544</v>
      </c>
      <c r="AL37" s="1134"/>
      <c r="AM37" s="1134"/>
      <c r="AN37" s="1135"/>
      <c r="AO37" s="294">
        <v>
74089</v>
      </c>
      <c r="AP37" s="294">
        <v>
430</v>
      </c>
      <c r="AQ37" s="295">
        <v>
1408</v>
      </c>
      <c r="AR37" s="296">
        <v>
-69.5</v>
      </c>
    </row>
    <row r="38" spans="1:46" ht="27" customHeight="1" x14ac:dyDescent="0.2">
      <c r="A38" s="250"/>
      <c r="AK38" s="1136" t="s">
        <v>
545</v>
      </c>
      <c r="AL38" s="1137"/>
      <c r="AM38" s="1137"/>
      <c r="AN38" s="1138"/>
      <c r="AO38" s="297" t="s">
        <v>
526</v>
      </c>
      <c r="AP38" s="297" t="s">
        <v>
526</v>
      </c>
      <c r="AQ38" s="298">
        <v>
0</v>
      </c>
      <c r="AR38" s="286" t="s">
        <v>
526</v>
      </c>
      <c r="AS38" s="293"/>
    </row>
    <row r="39" spans="1:46" ht="13.2" x14ac:dyDescent="0.2">
      <c r="A39" s="250"/>
      <c r="AK39" s="1136" t="s">
        <v>
546</v>
      </c>
      <c r="AL39" s="1137"/>
      <c r="AM39" s="1137"/>
      <c r="AN39" s="1138"/>
      <c r="AO39" s="294">
        <v>
-360407</v>
      </c>
      <c r="AP39" s="294">
        <v>
-2093</v>
      </c>
      <c r="AQ39" s="295">
        <v>
-7310</v>
      </c>
      <c r="AR39" s="296">
        <v>
-71.400000000000006</v>
      </c>
      <c r="AS39" s="293"/>
    </row>
    <row r="40" spans="1:46" ht="27" customHeight="1" x14ac:dyDescent="0.2">
      <c r="A40" s="250"/>
      <c r="AK40" s="1133" t="s">
        <v>
547</v>
      </c>
      <c r="AL40" s="1134"/>
      <c r="AM40" s="1134"/>
      <c r="AN40" s="1135"/>
      <c r="AO40" s="294">
        <v>
-2633562</v>
      </c>
      <c r="AP40" s="294">
        <v>
-15291</v>
      </c>
      <c r="AQ40" s="295">
        <v>
-19218</v>
      </c>
      <c r="AR40" s="296">
        <v>
-20.399999999999999</v>
      </c>
      <c r="AS40" s="293"/>
    </row>
    <row r="41" spans="1:46" ht="13.2" x14ac:dyDescent="0.2">
      <c r="A41" s="250"/>
      <c r="AK41" s="1139" t="s">
        <v>
294</v>
      </c>
      <c r="AL41" s="1140"/>
      <c r="AM41" s="1140"/>
      <c r="AN41" s="1141"/>
      <c r="AO41" s="294">
        <v>
389033</v>
      </c>
      <c r="AP41" s="294">
        <v>
2259</v>
      </c>
      <c r="AQ41" s="295">
        <v>
6873</v>
      </c>
      <c r="AR41" s="296">
        <v>
-67.099999999999994</v>
      </c>
      <c r="AS41" s="293"/>
    </row>
    <row r="42" spans="1:46" ht="13.2" x14ac:dyDescent="0.2">
      <c r="A42" s="250"/>
      <c r="AK42" s="299" t="s">
        <v>
548</v>
      </c>
      <c r="AQ42" s="271"/>
      <c r="AR42" s="271"/>
      <c r="AS42" s="293"/>
    </row>
    <row r="43" spans="1:46" ht="13.2" x14ac:dyDescent="0.2">
      <c r="A43" s="250"/>
      <c r="AP43" s="300"/>
      <c r="AQ43" s="271"/>
      <c r="AS43" s="293"/>
    </row>
    <row r="44" spans="1:46" ht="13.2" x14ac:dyDescent="0.2">
      <c r="A44" s="250"/>
      <c r="AQ44" s="271"/>
    </row>
    <row r="45" spans="1:46" ht="13.2"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
549</v>
      </c>
    </row>
    <row r="48" spans="1:46" ht="13.2" x14ac:dyDescent="0.2">
      <c r="A48" s="250"/>
      <c r="AK48" s="304" t="s">
        <v>
550</v>
      </c>
      <c r="AL48" s="304"/>
      <c r="AM48" s="304"/>
      <c r="AN48" s="304"/>
      <c r="AO48" s="304"/>
      <c r="AP48" s="304"/>
      <c r="AQ48" s="305"/>
      <c r="AR48" s="304"/>
    </row>
    <row r="49" spans="1:44" ht="13.5" customHeight="1" x14ac:dyDescent="0.2">
      <c r="A49" s="250"/>
      <c r="AK49" s="306"/>
      <c r="AL49" s="307"/>
      <c r="AM49" s="1126" t="s">
        <v>
517</v>
      </c>
      <c r="AN49" s="1128" t="s">
        <v>
551</v>
      </c>
      <c r="AO49" s="1129"/>
      <c r="AP49" s="1129"/>
      <c r="AQ49" s="1129"/>
      <c r="AR49" s="1130"/>
    </row>
    <row r="50" spans="1:44" ht="13.2" x14ac:dyDescent="0.2">
      <c r="A50" s="250"/>
      <c r="AK50" s="308"/>
      <c r="AL50" s="309"/>
      <c r="AM50" s="1127"/>
      <c r="AN50" s="310" t="s">
        <v>
552</v>
      </c>
      <c r="AO50" s="311" t="s">
        <v>
553</v>
      </c>
      <c r="AP50" s="312" t="s">
        <v>
554</v>
      </c>
      <c r="AQ50" s="313" t="s">
        <v>
555</v>
      </c>
      <c r="AR50" s="314" t="s">
        <v>
556</v>
      </c>
    </row>
    <row r="51" spans="1:44" ht="13.2" x14ac:dyDescent="0.2">
      <c r="A51" s="250"/>
      <c r="AK51" s="306" t="s">
        <v>
557</v>
      </c>
      <c r="AL51" s="307"/>
      <c r="AM51" s="315">
        <v>
3909569</v>
      </c>
      <c r="AN51" s="316">
        <v>
22177</v>
      </c>
      <c r="AO51" s="317">
        <v>
5.5</v>
      </c>
      <c r="AP51" s="318">
        <v>
41080</v>
      </c>
      <c r="AQ51" s="319">
        <v>
3</v>
      </c>
      <c r="AR51" s="320">
        <v>
2.5</v>
      </c>
    </row>
    <row r="52" spans="1:44" ht="13.2" x14ac:dyDescent="0.2">
      <c r="A52" s="250"/>
      <c r="AK52" s="321"/>
      <c r="AL52" s="322" t="s">
        <v>
558</v>
      </c>
      <c r="AM52" s="323">
        <v>
2359073</v>
      </c>
      <c r="AN52" s="324">
        <v>
13382</v>
      </c>
      <c r="AO52" s="325">
        <v>
-0.2</v>
      </c>
      <c r="AP52" s="326">
        <v>
27265</v>
      </c>
      <c r="AQ52" s="327">
        <v>
4.2</v>
      </c>
      <c r="AR52" s="328">
        <v>
-4.4000000000000004</v>
      </c>
    </row>
    <row r="53" spans="1:44" ht="13.2" x14ac:dyDescent="0.2">
      <c r="A53" s="250"/>
      <c r="AK53" s="306" t="s">
        <v>
559</v>
      </c>
      <c r="AL53" s="307"/>
      <c r="AM53" s="315">
        <v>
3166380</v>
      </c>
      <c r="AN53" s="316">
        <v>
18008</v>
      </c>
      <c r="AO53" s="317">
        <v>
-18.8</v>
      </c>
      <c r="AP53" s="318">
        <v>
33173</v>
      </c>
      <c r="AQ53" s="319">
        <v>
-19.2</v>
      </c>
      <c r="AR53" s="320">
        <v>
0.4</v>
      </c>
    </row>
    <row r="54" spans="1:44" ht="13.2" x14ac:dyDescent="0.2">
      <c r="A54" s="250"/>
      <c r="AK54" s="321"/>
      <c r="AL54" s="322" t="s">
        <v>
558</v>
      </c>
      <c r="AM54" s="323">
        <v>
2364011</v>
      </c>
      <c r="AN54" s="324">
        <v>
13445</v>
      </c>
      <c r="AO54" s="325">
        <v>
0.5</v>
      </c>
      <c r="AP54" s="326">
        <v>
20353</v>
      </c>
      <c r="AQ54" s="327">
        <v>
-25.4</v>
      </c>
      <c r="AR54" s="328">
        <v>
25.9</v>
      </c>
    </row>
    <row r="55" spans="1:44" ht="13.2" x14ac:dyDescent="0.2">
      <c r="A55" s="250"/>
      <c r="AK55" s="306" t="s">
        <v>
560</v>
      </c>
      <c r="AL55" s="307"/>
      <c r="AM55" s="315">
        <v>
5132057</v>
      </c>
      <c r="AN55" s="316">
        <v>
29319</v>
      </c>
      <c r="AO55" s="317">
        <v>
62.8</v>
      </c>
      <c r="AP55" s="318">
        <v>
37644</v>
      </c>
      <c r="AQ55" s="319">
        <v>
13.5</v>
      </c>
      <c r="AR55" s="320">
        <v>
49.3</v>
      </c>
    </row>
    <row r="56" spans="1:44" ht="13.2" x14ac:dyDescent="0.2">
      <c r="A56" s="250"/>
      <c r="AK56" s="321"/>
      <c r="AL56" s="322" t="s">
        <v>
558</v>
      </c>
      <c r="AM56" s="323">
        <v>
2985966</v>
      </c>
      <c r="AN56" s="324">
        <v>
17058</v>
      </c>
      <c r="AO56" s="325">
        <v>
26.9</v>
      </c>
      <c r="AP56" s="326">
        <v>
24939</v>
      </c>
      <c r="AQ56" s="327">
        <v>
22.5</v>
      </c>
      <c r="AR56" s="328">
        <v>
4.4000000000000004</v>
      </c>
    </row>
    <row r="57" spans="1:44" ht="13.2" x14ac:dyDescent="0.2">
      <c r="A57" s="250"/>
      <c r="AK57" s="306" t="s">
        <v>
561</v>
      </c>
      <c r="AL57" s="307"/>
      <c r="AM57" s="315">
        <v>
3252828</v>
      </c>
      <c r="AN57" s="316">
        <v>
18735</v>
      </c>
      <c r="AO57" s="317">
        <v>
-36.1</v>
      </c>
      <c r="AP57" s="318">
        <v>
39221</v>
      </c>
      <c r="AQ57" s="319">
        <v>
4.2</v>
      </c>
      <c r="AR57" s="320">
        <v>
-40.299999999999997</v>
      </c>
    </row>
    <row r="58" spans="1:44" ht="13.2" x14ac:dyDescent="0.2">
      <c r="A58" s="250"/>
      <c r="AK58" s="321"/>
      <c r="AL58" s="322" t="s">
        <v>
558</v>
      </c>
      <c r="AM58" s="323">
        <v>
1286487</v>
      </c>
      <c r="AN58" s="324">
        <v>
7410</v>
      </c>
      <c r="AO58" s="325">
        <v>
-56.6</v>
      </c>
      <c r="AP58" s="326">
        <v>
24821</v>
      </c>
      <c r="AQ58" s="327">
        <v>
-0.5</v>
      </c>
      <c r="AR58" s="328">
        <v>
-56.1</v>
      </c>
    </row>
    <row r="59" spans="1:44" ht="13.2" x14ac:dyDescent="0.2">
      <c r="A59" s="250"/>
      <c r="AK59" s="306" t="s">
        <v>
562</v>
      </c>
      <c r="AL59" s="307"/>
      <c r="AM59" s="315">
        <v>
2575662</v>
      </c>
      <c r="AN59" s="316">
        <v>
14955</v>
      </c>
      <c r="AO59" s="317">
        <v>
-20.2</v>
      </c>
      <c r="AP59" s="318">
        <v>
38566</v>
      </c>
      <c r="AQ59" s="319">
        <v>
-1.7</v>
      </c>
      <c r="AR59" s="320">
        <v>
-18.5</v>
      </c>
    </row>
    <row r="60" spans="1:44" ht="13.2" x14ac:dyDescent="0.2">
      <c r="A60" s="250"/>
      <c r="AK60" s="321"/>
      <c r="AL60" s="322" t="s">
        <v>
558</v>
      </c>
      <c r="AM60" s="323">
        <v>
782570</v>
      </c>
      <c r="AN60" s="324">
        <v>
4544</v>
      </c>
      <c r="AO60" s="325">
        <v>
-38.700000000000003</v>
      </c>
      <c r="AP60" s="326">
        <v>
24059</v>
      </c>
      <c r="AQ60" s="327">
        <v>
-3.1</v>
      </c>
      <c r="AR60" s="328">
        <v>
-35.6</v>
      </c>
    </row>
    <row r="61" spans="1:44" ht="13.2" x14ac:dyDescent="0.2">
      <c r="A61" s="250"/>
      <c r="AK61" s="306" t="s">
        <v>
563</v>
      </c>
      <c r="AL61" s="329"/>
      <c r="AM61" s="315">
        <v>
3607299</v>
      </c>
      <c r="AN61" s="316">
        <v>
20639</v>
      </c>
      <c r="AO61" s="317">
        <v>
-1.4</v>
      </c>
      <c r="AP61" s="318">
        <v>
37937</v>
      </c>
      <c r="AQ61" s="330">
        <v>
0</v>
      </c>
      <c r="AR61" s="320">
        <v>
-1.4</v>
      </c>
    </row>
    <row r="62" spans="1:44" ht="13.2" x14ac:dyDescent="0.2">
      <c r="A62" s="250"/>
      <c r="AK62" s="321"/>
      <c r="AL62" s="322" t="s">
        <v>
558</v>
      </c>
      <c r="AM62" s="323">
        <v>
1955621</v>
      </c>
      <c r="AN62" s="324">
        <v>
11168</v>
      </c>
      <c r="AO62" s="325">
        <v>
-13.6</v>
      </c>
      <c r="AP62" s="326">
        <v>
24287</v>
      </c>
      <c r="AQ62" s="327">
        <v>
-0.5</v>
      </c>
      <c r="AR62" s="328">
        <v>
-13.1</v>
      </c>
    </row>
    <row r="63" spans="1:44" ht="13.2" x14ac:dyDescent="0.2">
      <c r="A63" s="250"/>
    </row>
    <row r="64" spans="1:44" ht="13.2" x14ac:dyDescent="0.2">
      <c r="A64" s="250"/>
    </row>
    <row r="65" spans="1:46" ht="13.2" x14ac:dyDescent="0.2">
      <c r="A65" s="250"/>
    </row>
    <row r="66" spans="1:46" ht="13.2"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row r="70" spans="1:46" ht="13.2" hidden="1" x14ac:dyDescent="0.2"/>
    <row r="71" spans="1:46" ht="13.2" hidden="1" x14ac:dyDescent="0.2"/>
    <row r="72" spans="1:46" ht="13.2" hidden="1" x14ac:dyDescent="0.2"/>
    <row r="73" spans="1:46" ht="13.2" hidden="1" x14ac:dyDescent="0.2"/>
  </sheetData>
  <sheetProtection algorithmName="SHA-512" hashValue="qKYM3SUltcN3YigdINtDjb82XGtEPnXmebWhG3ZqfyVo0KWzsKa6nQ7RCHCiRizmhGXHtwYCriVn2M+Fbvtyrw==" saltValue="2qVyvj8qq6Zms4TGt2L3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2" x14ac:dyDescent="0.2">
      <c r="B2" s="244"/>
      <c r="DG2" s="244"/>
    </row>
    <row r="3" spans="2:125" ht="13.2"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2" x14ac:dyDescent="0.2"/>
    <row r="5" spans="2:125" ht="13.2" x14ac:dyDescent="0.2"/>
    <row r="6" spans="2:125" ht="13.2" x14ac:dyDescent="0.2"/>
    <row r="7" spans="2:125" ht="13.2" x14ac:dyDescent="0.2"/>
    <row r="8" spans="2:125" ht="13.2" x14ac:dyDescent="0.2"/>
    <row r="9" spans="2:125" ht="13.2" x14ac:dyDescent="0.2">
      <c r="DU9" s="24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4"/>
    </row>
    <row r="18" spans="125:125" ht="13.2" x14ac:dyDescent="0.2"/>
    <row r="19" spans="125:125" ht="13.2" x14ac:dyDescent="0.2"/>
    <row r="20" spans="125:125" ht="13.2" x14ac:dyDescent="0.2">
      <c r="DU20" s="244"/>
    </row>
    <row r="21" spans="125:125" ht="13.2" x14ac:dyDescent="0.2">
      <c r="DU21" s="24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4"/>
    </row>
    <row r="29" spans="125:125" ht="13.2" x14ac:dyDescent="0.2"/>
    <row r="30" spans="125:125" ht="13.2" x14ac:dyDescent="0.2"/>
    <row r="31" spans="125:125" ht="13.2" x14ac:dyDescent="0.2"/>
    <row r="32" spans="125:125" ht="13.2" x14ac:dyDescent="0.2"/>
    <row r="33" spans="2:125" ht="13.2" x14ac:dyDescent="0.2">
      <c r="B33" s="244"/>
      <c r="G33" s="244"/>
      <c r="I33" s="244"/>
    </row>
    <row r="34" spans="2:125" ht="13.2" x14ac:dyDescent="0.2">
      <c r="C34" s="244"/>
      <c r="P34" s="244"/>
      <c r="DE34" s="244"/>
      <c r="DH34" s="244"/>
    </row>
    <row r="35" spans="2:125" ht="13.2" x14ac:dyDescent="0.2">
      <c r="D35" s="244"/>
      <c r="E35" s="244"/>
      <c r="DG35" s="244"/>
      <c r="DJ35" s="244"/>
      <c r="DP35" s="244"/>
      <c r="DQ35" s="244"/>
      <c r="DR35" s="244"/>
      <c r="DS35" s="244"/>
      <c r="DT35" s="244"/>
      <c r="DU35" s="244"/>
    </row>
    <row r="36" spans="2:125" ht="13.2"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2" x14ac:dyDescent="0.2">
      <c r="DU37" s="244"/>
    </row>
    <row r="38" spans="2:125" ht="13.2" x14ac:dyDescent="0.2">
      <c r="DT38" s="244"/>
      <c r="DU38" s="244"/>
    </row>
    <row r="39" spans="2:125" ht="13.2" x14ac:dyDescent="0.2"/>
    <row r="40" spans="2:125" ht="13.2" x14ac:dyDescent="0.2">
      <c r="DH40" s="244"/>
    </row>
    <row r="41" spans="2:125" ht="13.2" x14ac:dyDescent="0.2">
      <c r="DE41" s="244"/>
    </row>
    <row r="42" spans="2:125" ht="13.2" x14ac:dyDescent="0.2">
      <c r="DG42" s="244"/>
      <c r="DJ42" s="244"/>
    </row>
    <row r="43" spans="2:125" ht="13.2"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2" x14ac:dyDescent="0.2">
      <c r="DU44" s="244"/>
    </row>
    <row r="45" spans="2:125" ht="13.2" x14ac:dyDescent="0.2"/>
    <row r="46" spans="2:125" ht="13.2" x14ac:dyDescent="0.2"/>
    <row r="47" spans="2:125" ht="13.2" x14ac:dyDescent="0.2"/>
    <row r="48" spans="2:125" ht="13.2" x14ac:dyDescent="0.2">
      <c r="DT48" s="244"/>
      <c r="DU48" s="244"/>
    </row>
    <row r="49" spans="120:125" ht="13.2" x14ac:dyDescent="0.2">
      <c r="DU49" s="244"/>
    </row>
    <row r="50" spans="120:125" ht="13.2" x14ac:dyDescent="0.2">
      <c r="DU50" s="244"/>
    </row>
    <row r="51" spans="120:125" ht="13.2" x14ac:dyDescent="0.2">
      <c r="DP51" s="244"/>
      <c r="DQ51" s="244"/>
      <c r="DR51" s="244"/>
      <c r="DS51" s="244"/>
      <c r="DT51" s="244"/>
      <c r="DU51" s="244"/>
    </row>
    <row r="52" spans="120:125" ht="13.2" x14ac:dyDescent="0.2"/>
    <row r="53" spans="120:125" ht="13.2" x14ac:dyDescent="0.2"/>
    <row r="54" spans="120:125" ht="13.2" x14ac:dyDescent="0.2">
      <c r="DU54" s="244"/>
    </row>
    <row r="55" spans="120:125" ht="13.2" x14ac:dyDescent="0.2"/>
    <row r="56" spans="120:125" ht="13.2" x14ac:dyDescent="0.2"/>
    <row r="57" spans="120:125" ht="13.2" x14ac:dyDescent="0.2"/>
    <row r="58" spans="120:125" ht="13.2" x14ac:dyDescent="0.2">
      <c r="DU58" s="244"/>
    </row>
    <row r="59" spans="120:125" ht="13.2" x14ac:dyDescent="0.2"/>
    <row r="60" spans="120:125" ht="13.2" x14ac:dyDescent="0.2"/>
    <row r="61" spans="120:125" ht="13.2" x14ac:dyDescent="0.2"/>
    <row r="62" spans="120:125" ht="13.2" x14ac:dyDescent="0.2"/>
    <row r="63" spans="120:125" ht="13.2" x14ac:dyDescent="0.2">
      <c r="DU63" s="244"/>
    </row>
    <row r="64" spans="120:125" ht="13.2" x14ac:dyDescent="0.2">
      <c r="DT64" s="244"/>
      <c r="DU64" s="244"/>
    </row>
    <row r="65" spans="123:125" ht="13.2" x14ac:dyDescent="0.2"/>
    <row r="66" spans="123:125" ht="13.2" x14ac:dyDescent="0.2"/>
    <row r="67" spans="123:125" ht="13.2" x14ac:dyDescent="0.2"/>
    <row r="68" spans="123:125" ht="13.2" x14ac:dyDescent="0.2"/>
    <row r="69" spans="123:125" ht="13.2" x14ac:dyDescent="0.2">
      <c r="DS69" s="244"/>
      <c r="DT69" s="244"/>
      <c r="DU69" s="24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4"/>
    </row>
    <row r="83" spans="116:125" ht="13.2" x14ac:dyDescent="0.2">
      <c r="DM83" s="244"/>
      <c r="DN83" s="244"/>
      <c r="DO83" s="244"/>
      <c r="DP83" s="244"/>
      <c r="DQ83" s="244"/>
      <c r="DR83" s="244"/>
      <c r="DS83" s="244"/>
      <c r="DT83" s="244"/>
      <c r="DU83" s="244"/>
    </row>
    <row r="84" spans="116:125" ht="13.2" x14ac:dyDescent="0.2"/>
    <row r="85" spans="116:125" ht="13.2" x14ac:dyDescent="0.2"/>
    <row r="86" spans="116:125" ht="13.2" x14ac:dyDescent="0.2"/>
    <row r="87" spans="116:125" ht="13.2" x14ac:dyDescent="0.2"/>
    <row r="88" spans="116:125" ht="13.2" x14ac:dyDescent="0.2">
      <c r="DU88" s="24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
565</v>
      </c>
    </row>
    <row r="121" spans="125:125" ht="13.5" hidden="1" customHeight="1" x14ac:dyDescent="0.2">
      <c r="DU121" s="244"/>
    </row>
  </sheetData>
  <sheetProtection algorithmName="SHA-512" hashValue="4obQ9UTxnKZEEPHnQeualNaOr+yDCLjW2JTc/9twMr7HOzZbUClbf5omP5PJezf+bgMaJm00ki9tMfQm2FzWIQ==" saltValue="yQa+1FhMZLB3VAY0DBH4v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2" x14ac:dyDescent="0.2">
      <c r="B2" s="244"/>
      <c r="T2" s="244"/>
    </row>
    <row r="3" spans="1:125"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4"/>
      <c r="G33" s="244"/>
      <c r="I33" s="244"/>
    </row>
    <row r="34" spans="2:125" ht="13.2" x14ac:dyDescent="0.2">
      <c r="C34" s="244"/>
      <c r="P34" s="244"/>
      <c r="R34" s="244"/>
      <c r="U34" s="244"/>
    </row>
    <row r="35" spans="2:125" ht="13.2"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2" x14ac:dyDescent="0.2">
      <c r="F36" s="244"/>
      <c r="H36" s="244"/>
      <c r="J36" s="244"/>
      <c r="K36" s="244"/>
      <c r="L36" s="244"/>
      <c r="M36" s="244"/>
      <c r="N36" s="244"/>
      <c r="O36" s="244"/>
      <c r="Q36" s="244"/>
      <c r="S36" s="244"/>
      <c r="V36" s="244"/>
    </row>
    <row r="37" spans="2:125" ht="13.2" x14ac:dyDescent="0.2"/>
    <row r="38" spans="2:125" ht="13.2" x14ac:dyDescent="0.2"/>
    <row r="39" spans="2:125" ht="13.2" x14ac:dyDescent="0.2"/>
    <row r="40" spans="2:125" ht="13.2" x14ac:dyDescent="0.2">
      <c r="U40" s="244"/>
    </row>
    <row r="41" spans="2:125" ht="13.2" x14ac:dyDescent="0.2">
      <c r="R41" s="244"/>
    </row>
    <row r="42" spans="2:125" ht="13.2"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2" x14ac:dyDescent="0.2">
      <c r="Q43" s="244"/>
      <c r="S43" s="244"/>
      <c r="V43" s="24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
566</v>
      </c>
    </row>
  </sheetData>
  <sheetProtection algorithmName="SHA-512" hashValue="dpw3qOSoyDWi0CXExsel8dVJwUASXDIfm+Bl38TmmbK33TmRqqVSuo+CNL8d7tqOHTmnBKYumblkxpAgt4RrpA==" saltValue="z9bK/UzVknr0nXj3OGjki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567</v>
      </c>
      <c r="G46" s="8" t="s">
        <v>
568</v>
      </c>
      <c r="H46" s="8" t="s">
        <v>
569</v>
      </c>
      <c r="I46" s="8" t="s">
        <v>
570</v>
      </c>
      <c r="J46" s="9" t="s">
        <v>
571</v>
      </c>
    </row>
    <row r="47" spans="2:10" ht="57.75" customHeight="1" x14ac:dyDescent="0.2">
      <c r="B47" s="10"/>
      <c r="C47" s="1152" t="s">
        <v>
3</v>
      </c>
      <c r="D47" s="1152"/>
      <c r="E47" s="1153"/>
      <c r="F47" s="11">
        <v>
20.170000000000002</v>
      </c>
      <c r="G47" s="12">
        <v>
18.39</v>
      </c>
      <c r="H47" s="12">
        <v>
13.56</v>
      </c>
      <c r="I47" s="12">
        <v>
13.1</v>
      </c>
      <c r="J47" s="13">
        <v>
15.75</v>
      </c>
    </row>
    <row r="48" spans="2:10" ht="57.75" customHeight="1" x14ac:dyDescent="0.2">
      <c r="B48" s="14"/>
      <c r="C48" s="1154" t="s">
        <v>
4</v>
      </c>
      <c r="D48" s="1154"/>
      <c r="E48" s="1155"/>
      <c r="F48" s="15">
        <v>
7.21</v>
      </c>
      <c r="G48" s="16">
        <v>
4.51</v>
      </c>
      <c r="H48" s="16">
        <v>
5.0199999999999996</v>
      </c>
      <c r="I48" s="16">
        <v>
5.29</v>
      </c>
      <c r="J48" s="17">
        <v>
9.14</v>
      </c>
    </row>
    <row r="49" spans="2:10" ht="57.75" customHeight="1" thickBot="1" x14ac:dyDescent="0.25">
      <c r="B49" s="18"/>
      <c r="C49" s="1156" t="s">
        <v>
5</v>
      </c>
      <c r="D49" s="1156"/>
      <c r="E49" s="1157"/>
      <c r="F49" s="19" t="s">
        <v>
572</v>
      </c>
      <c r="G49" s="20" t="s">
        <v>
573</v>
      </c>
      <c r="H49" s="20" t="s">
        <v>
574</v>
      </c>
      <c r="I49" s="20">
        <v>
0.14000000000000001</v>
      </c>
      <c r="J49" s="21">
        <v>
7.45</v>
      </c>
    </row>
    <row r="50" spans="2:10" ht="13.2" x14ac:dyDescent="0.2"/>
  </sheetData>
  <sheetProtection algorithmName="SHA-512" hashValue="z1GQl8pTTuNuNh5sJYAjM5d6CM5R/rT1zPive19zogH30wvjgwu/BIGnzFMhhtnLDHNgxwryC5Npj7b4C0yC/A==" saltValue="L+OWSwKjGh9TJj4Df3ky+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伊藤　達哉</cp:lastModifiedBy>
  <cp:lastPrinted>2023-03-22T00:26:40Z</cp:lastPrinted>
  <dcterms:created xsi:type="dcterms:W3CDTF">2023-02-20T04:35:56Z</dcterms:created>
  <dcterms:modified xsi:type="dcterms:W3CDTF">2024-03-07T01:04:49Z</dcterms:modified>
  <cp:category/>
</cp:coreProperties>
</file>