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G:\保存文書\決算\決算統計\令和05年度\300_財政状況資料集\06修正回答\"/>
    </mc:Choice>
  </mc:AlternateContent>
  <xr:revisionPtr revIDLastSave="0" documentId="13_ncr:1_{45BF96B5-A9A7-44B0-81ED-9069C9406044}" xr6:coauthVersionLast="47" xr6:coauthVersionMax="47" xr10:uidLastSave="{00000000-0000-0000-0000-000000000000}"/>
  <bookViews>
    <workbookView xWindow="-120" yWindow="-120" windowWidth="29040" windowHeight="1752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G34"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W40" i="10"/>
  <c r="BW41" i="10" s="1"/>
  <c r="BW42" i="10" s="1"/>
  <c r="BW43" i="10" s="1"/>
  <c r="BE40" i="10"/>
  <c r="AM40" i="10"/>
  <c r="U40" i="10"/>
  <c r="C40" i="10"/>
  <c r="CO39" i="10"/>
  <c r="BE39" i="10"/>
  <c r="AM39" i="10"/>
  <c r="U39" i="10"/>
  <c r="C39" i="10"/>
  <c r="CO38" i="10"/>
  <c r="BE38" i="10"/>
  <c r="AM38" i="10"/>
  <c r="U38" i="10"/>
  <c r="C38" i="10"/>
  <c r="CO37" i="10"/>
  <c r="BE37" i="10"/>
  <c r="AM37" i="10"/>
  <c r="U37" i="10"/>
  <c r="C37" i="10"/>
  <c r="BE36" i="10"/>
  <c r="AM36" i="10"/>
  <c r="BE35" i="10"/>
  <c r="CO34" i="10"/>
  <c r="CO35" i="10" s="1"/>
  <c r="CO36" i="10" s="1"/>
  <c r="BW34" i="10"/>
  <c r="BW35" i="10" s="1"/>
  <c r="BW36" i="10" s="1"/>
  <c r="BW37" i="10" s="1"/>
  <c r="BW38" i="10" s="1"/>
  <c r="BW39" i="10" s="1"/>
  <c r="C34" i="10"/>
  <c r="C35" i="10" l="1"/>
  <c r="C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4" i="10" l="1"/>
  <c r="U35" i="10" s="1"/>
  <c r="U36" i="10" s="1"/>
  <c r="BE34" i="10" l="1"/>
  <c r="AM34" i="10"/>
  <c r="AM35" i="10" s="1"/>
</calcChain>
</file>

<file path=xl/sharedStrings.xml><?xml version="1.0" encoding="utf-8"?>
<sst xmlns="http://schemas.openxmlformats.org/spreadsheetml/2006/main" count="1091" uniqueCount="578">
  <si>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</si>
  <si>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</si>
  <si>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</si>
  <si>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</si>
  <si>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</si>
  <si>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</si>
  <si>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</si>
  <si>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</si>
  <si>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</si>
  <si>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</si>
  <si>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</si>
  <si>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</si>
  <si>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</si>
  <si>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</si>
  <si>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</si>
  <si>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</si>
  <si>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</si>
  <si>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</si>
  <si>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</si>
  <si>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</si>
  <si>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</si>
  <si>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</si>
  <si>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</si>
  <si>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</si>
  <si>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</si>
  <si>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</si>
  <si>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</si>
  <si>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</si>
  <si>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</si>
  <si>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</si>
  <si>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</si>
  <si>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</si>
  <si>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</si>
  <si>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</si>
  <si>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</si>
  <si>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</si>
  <si>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</si>
  <si>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</si>
  <si>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</si>
  <si>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</si>
  <si>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</si>
  <si>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</si>
  <si>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</si>
  <si>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</si>
  <si>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</si>
  <si>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</si>
  <si>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</si>
  <si>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</si>
  <si>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</si>
  <si>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</si>
  <si>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</si>
  <si>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</si>
  <si>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</si>
  <si>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</si>
  <si>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</si>
  <si>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</si>
  <si>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</si>
  <si>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</si>
  <si>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</si>
  <si>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</si>
  <si>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</si>
  <si>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</si>
  <si>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</si>
  <si>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</si>
  <si>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</si>
  <si>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</si>
  <si>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</si>
  <si>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</si>
  <si>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</si>
  <si>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</si>
  <si>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</si>
  <si>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</si>
  <si>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</si>
  <si>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</si>
  <si>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</si>
  <si>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</si>
  <si>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</si>
  <si>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</si>
  <si>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</si>
  <si>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千葉県</t>
    <phoneticPr fontId="5"/>
  </si>
  <si>
    <t>市町村類型</t>
    <phoneticPr fontId="5"/>
  </si>
  <si>
    <t>Ⅳ－３</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</si>
  <si>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</si>
  <si>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</si>
  <si>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</si>
  <si>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</si>
  <si>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</si>
  <si>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</si>
  <si>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</si>
  <si>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</si>
  <si>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</si>
  <si>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</si>
  <si>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</si>
  <si>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</si>
  <si>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佐倉市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</si>
  <si>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</si>
  <si>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</si>
  <si>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</si>
  <si>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歳入歳出差引</t>
    <phoneticPr fontId="26"/>
  </si>
  <si>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</si>
  <si>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</si>
  <si>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</si>
  <si>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</si>
  <si>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</si>
  <si>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</si>
  <si>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</si>
  <si>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</si>
  <si>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</si>
  <si>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</si>
  <si>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</si>
  <si>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</si>
  <si>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</si>
  <si>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</si>
  <si>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</si>
  <si>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</si>
  <si>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</si>
  <si>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</si>
  <si>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</si>
  <si>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-2.3</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</si>
  <si>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</si>
  <si>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</si>
  <si>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</si>
  <si>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</si>
  <si>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</si>
  <si>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</si>
  <si>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</si>
  <si>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</si>
  <si>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</si>
  <si>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</si>
  <si>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</si>
  <si>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</si>
  <si>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</si>
  <si>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</si>
  <si>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</si>
  <si>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</si>
  <si>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</si>
  <si>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</si>
  <si>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</si>
  <si>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</si>
  <si>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</si>
  <si>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</si>
  <si>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-0.6</t>
    <phoneticPr fontId="5"/>
  </si>
  <si>
    <t>基準財政需要額</t>
    <phoneticPr fontId="26"/>
  </si>
  <si>
    <t>うち日本人(％)</t>
    <phoneticPr fontId="5"/>
  </si>
  <si>
    <t>-0.9</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</si>
  <si>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</si>
  <si>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</si>
  <si>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</si>
  <si>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</si>
  <si>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</si>
  <si>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</si>
  <si>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</si>
  <si>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</si>
  <si>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</si>
  <si>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</si>
  <si>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</si>
  <si>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</si>
  <si>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</si>
  <si>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</si>
  <si>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</si>
  <si>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</si>
  <si>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</si>
  <si>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</si>
  <si>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</si>
  <si>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</si>
  <si>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</si>
  <si>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</si>
  <si>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</si>
  <si>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</si>
  <si>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</si>
  <si>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</si>
  <si>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</si>
  <si>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</si>
  <si>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</si>
  <si>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</si>
  <si>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</si>
  <si>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</si>
  <si>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</si>
  <si>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</si>
  <si>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</si>
  <si>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</si>
  <si>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</si>
  <si>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</si>
  <si>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</si>
  <si>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</si>
  <si>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</si>
  <si>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</si>
  <si>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</si>
  <si>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</si>
  <si>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</si>
  <si>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</si>
  <si>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</si>
  <si>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</si>
  <si>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</si>
  <si>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</si>
  <si>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</si>
  <si>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</si>
  <si>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</si>
  <si>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</si>
  <si>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</si>
  <si>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</si>
  <si>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</si>
  <si>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</si>
  <si>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千葉県佐倉市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</si>
  <si>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</si>
  <si>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</si>
  <si>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</si>
  <si>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</si>
  <si>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</si>
  <si>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</si>
  <si>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</si>
  <si>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</si>
  <si>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</si>
  <si>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</si>
  <si>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</si>
  <si>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</si>
  <si>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</si>
  <si>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</si>
  <si>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</si>
  <si>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</si>
  <si>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</si>
  <si>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</si>
  <si>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</si>
  <si>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</si>
  <si>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</si>
  <si>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</si>
  <si>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</si>
  <si>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</si>
  <si>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</si>
  <si>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</si>
  <si>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</si>
  <si>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</si>
  <si>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</si>
  <si>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</si>
  <si>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</si>
  <si>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</si>
  <si>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</si>
  <si>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</si>
  <si>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</si>
  <si>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</si>
  <si>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</si>
  <si>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</si>
  <si>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</si>
  <si>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</si>
  <si>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</si>
  <si>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</si>
  <si>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</si>
  <si>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</si>
  <si>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</si>
  <si>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</si>
  <si>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</si>
  <si>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</si>
  <si>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</si>
  <si>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</si>
  <si>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</si>
  <si>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</si>
  <si>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</si>
  <si>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</si>
  <si>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</si>
  <si>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</si>
  <si>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</si>
  <si>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</si>
  <si>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</si>
  <si>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</si>
  <si>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</si>
  <si>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</si>
  <si>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</si>
  <si>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</si>
  <si>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</si>
  <si>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</si>
  <si>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</si>
  <si>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</si>
  <si>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</si>
  <si>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</si>
  <si>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</si>
  <si>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</si>
  <si>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</si>
  <si>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</si>
  <si>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</si>
  <si>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</si>
  <si>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</si>
  <si>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</si>
  <si>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</si>
  <si>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</si>
  <si>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</si>
  <si>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</si>
  <si>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</si>
  <si>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</si>
  <si>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</si>
  <si>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</si>
  <si>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</si>
  <si>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</si>
  <si>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</si>
  <si>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</si>
  <si>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</si>
  <si>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</si>
  <si>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</si>
  <si>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</si>
  <si>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</si>
  <si>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</si>
  <si>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</si>
  <si>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</si>
  <si>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</si>
  <si>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</si>
  <si>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</si>
  <si>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</si>
  <si>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</si>
  <si>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</si>
  <si>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</si>
  <si>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</si>
  <si>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</si>
  <si>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</si>
  <si>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</si>
  <si>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</si>
  <si>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</si>
  <si>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</si>
  <si>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</si>
  <si>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</si>
  <si>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</si>
  <si>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</si>
  <si>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</si>
  <si>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</si>
  <si>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</si>
  <si>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</si>
  <si>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</si>
  <si>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</si>
  <si>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7"/>
  </si>
  <si>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</si>
  <si>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</si>
  <si>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</si>
  <si>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</si>
  <si>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</si>
  <si>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</si>
  <si>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</si>
  <si>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</si>
  <si>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</si>
  <si>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</si>
  <si>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</si>
  <si>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</si>
  <si>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</si>
  <si>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</si>
  <si>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</si>
  <si>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</si>
  <si>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</si>
  <si>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</si>
  <si>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</si>
  <si>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</si>
  <si>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</si>
  <si>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</si>
  <si>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</si>
  <si>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</si>
  <si>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</si>
  <si>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</si>
  <si>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</si>
  <si>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千葉県佐倉市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</si>
  <si>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</si>
  <si>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</si>
  <si>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</si>
  <si>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</si>
  <si>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</si>
  <si>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</si>
  <si>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</si>
  <si>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</si>
  <si>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</si>
  <si>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</si>
  <si>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</si>
  <si>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</si>
  <si>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</si>
  <si>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</si>
  <si>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</si>
  <si>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</si>
  <si>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</si>
  <si>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</si>
  <si>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</si>
  <si>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</si>
  <si>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公共用地取得事業特別会計</t>
    <phoneticPr fontId="5"/>
  </si>
  <si>
    <t>災害共済事業特別会計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</si>
  <si>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</si>
  <si>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</si>
  <si>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</si>
  <si>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</si>
  <si>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</si>
  <si>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</si>
  <si>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</si>
  <si>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</si>
  <si>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</si>
  <si>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</si>
  <si>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</si>
  <si>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</si>
  <si>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</si>
  <si>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</si>
  <si>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</si>
  <si>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</si>
  <si>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</si>
  <si>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</si>
  <si>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下水道事業会計</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</si>
  <si>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</si>
  <si>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</si>
  <si>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</si>
  <si>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</si>
  <si>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</si>
  <si>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</si>
  <si>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</si>
  <si>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</si>
  <si>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</si>
  <si>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</si>
  <si>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</si>
  <si>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</si>
  <si>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</si>
  <si>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</si>
  <si>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</si>
  <si>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</si>
  <si>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</si>
  <si>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</si>
  <si>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</si>
  <si>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</si>
  <si>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</si>
  <si>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</si>
  <si>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</si>
  <si>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</si>
  <si>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</si>
  <si>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</si>
  <si>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</si>
  <si>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</si>
  <si>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</si>
  <si>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</si>
  <si>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</si>
  <si>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</si>
  <si>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</si>
  <si>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</si>
  <si>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</si>
  <si>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</si>
  <si>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</si>
  <si>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</si>
  <si>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</si>
  <si>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</si>
  <si>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</si>
  <si>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</si>
  <si>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</si>
  <si>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</si>
  <si>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</si>
  <si>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</si>
  <si>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</si>
  <si>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</si>
  <si>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</si>
  <si>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</si>
  <si>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</si>
  <si>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</si>
  <si>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</si>
  <si>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</si>
  <si>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</si>
  <si>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</si>
  <si>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</si>
  <si>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</si>
  <si>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</si>
  <si>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</si>
  <si>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</si>
  <si>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</si>
  <si>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</si>
  <si>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</si>
  <si>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</si>
  <si>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</si>
  <si>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</si>
  <si>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</si>
  <si>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</si>
  <si>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</si>
  <si>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</si>
  <si>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</si>
  <si>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</si>
  <si>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</si>
  <si>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</si>
  <si>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</si>
  <si>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</si>
  <si>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</si>
  <si>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</si>
  <si>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</si>
  <si>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</si>
  <si>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</si>
  <si>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</si>
  <si>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</si>
  <si>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</si>
  <si>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</si>
  <si>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</si>
  <si>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</si>
  <si>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</si>
  <si>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</si>
  <si>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</si>
  <si>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</si>
  <si>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</si>
  <si>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</si>
  <si>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</si>
  <si>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</si>
  <si>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</si>
  <si>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</si>
  <si>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</si>
  <si>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</si>
  <si>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</si>
  <si>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</si>
  <si>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</si>
  <si>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</si>
  <si>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</si>
  <si>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</si>
  <si>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</si>
  <si>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</si>
  <si>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</si>
  <si>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</si>
  <si>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</si>
  <si>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</si>
  <si>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</si>
  <si>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</si>
  <si>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</si>
  <si>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</si>
  <si>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</si>
  <si>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</si>
  <si>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</si>
  <si>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</si>
  <si>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</si>
  <si>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</si>
  <si>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</si>
  <si>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</si>
  <si>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</si>
  <si>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</si>
  <si>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</si>
  <si>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</si>
  <si>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</si>
  <si>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</si>
  <si>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</si>
  <si>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</si>
  <si>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</si>
  <si>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</si>
  <si>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</si>
  <si>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</si>
  <si>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</si>
  <si>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4.14</t>
  </si>
  <si>
    <t>▲ 3.38</t>
  </si>
  <si>
    <t>下水道事業会計</t>
  </si>
  <si>
    <t>水道事業会計</t>
  </si>
  <si>
    <t>一般会計</t>
  </si>
  <si>
    <t>介護保険特別会計</t>
  </si>
  <si>
    <t>国民健康保険特別会計</t>
  </si>
  <si>
    <t>後期高齢者医療特別会計</t>
  </si>
  <si>
    <t>災害共済事業特別会計</t>
  </si>
  <si>
    <t>公共用地取得事業特別会計</t>
  </si>
  <si>
    <t>その他会計（赤字）</t>
  </si>
  <si>
    <t>その他会計（黒字）</t>
  </si>
  <si>
    <t>R01</t>
    <phoneticPr fontId="5"/>
  </si>
  <si>
    <t>R02</t>
    <phoneticPr fontId="5"/>
  </si>
  <si>
    <t>R03</t>
    <phoneticPr fontId="5"/>
  </si>
  <si>
    <t>R04</t>
    <phoneticPr fontId="5"/>
  </si>
  <si>
    <t>R05</t>
    <phoneticPr fontId="5"/>
  </si>
  <si>
    <t>庁舎建設基金</t>
    <rPh sb="0" eb="6">
      <t>チョウシャケンセツキキン</t>
    </rPh>
    <phoneticPr fontId="5"/>
  </si>
  <si>
    <t>ふるさと事業基金</t>
    <rPh sb="4" eb="6">
      <t>ジギョウ</t>
    </rPh>
    <rPh sb="6" eb="8">
      <t>キキン</t>
    </rPh>
    <phoneticPr fontId="2"/>
  </si>
  <si>
    <t>保健福祉振興基金</t>
    <rPh sb="0" eb="8">
      <t>ホケンフクシシンコウキキン</t>
    </rPh>
    <phoneticPr fontId="2"/>
  </si>
  <si>
    <t>みどりのまちづくり基金</t>
    <rPh sb="9" eb="11">
      <t>キキン</t>
    </rPh>
    <phoneticPr fontId="2"/>
  </si>
  <si>
    <t>公共施設整備基金</t>
    <rPh sb="0" eb="4">
      <t>コウキョウシセツ</t>
    </rPh>
    <rPh sb="4" eb="8">
      <t>セイビキキン</t>
    </rPh>
    <phoneticPr fontId="2"/>
  </si>
  <si>
    <t>-</t>
    <phoneticPr fontId="2"/>
  </si>
  <si>
    <t>千葉県市町村総合事務組合（一般会計）</t>
    <rPh sb="0" eb="12">
      <t>チバケンシチョウソンソウゴウジムクミアイ</t>
    </rPh>
    <rPh sb="13" eb="17">
      <t>イッパンカイケイ</t>
    </rPh>
    <phoneticPr fontId="10"/>
  </si>
  <si>
    <t>-</t>
    <phoneticPr fontId="10"/>
  </si>
  <si>
    <t>千葉県市町村総合事務組合（千葉県自治会館管理運営特別会計）</t>
    <rPh sb="0" eb="12">
      <t>チバケンシチョウソンソウゴウジムクミアイ</t>
    </rPh>
    <rPh sb="13" eb="20">
      <t>チバケンジチカイカン</t>
    </rPh>
    <rPh sb="20" eb="24">
      <t>カンリウンエイ</t>
    </rPh>
    <rPh sb="24" eb="28">
      <t>トクベツカイケイ</t>
    </rPh>
    <phoneticPr fontId="10"/>
  </si>
  <si>
    <t>千葉県市町村総合事務組合（千葉県自治研修センター特別会計）</t>
    <rPh sb="0" eb="12">
      <t>チバケンシチョウソンソウゴウジムクミアイ</t>
    </rPh>
    <rPh sb="13" eb="20">
      <t>チバケンジチケンシュウ</t>
    </rPh>
    <rPh sb="24" eb="28">
      <t>トクベツカイケイ</t>
    </rPh>
    <phoneticPr fontId="10"/>
  </si>
  <si>
    <t>千葉県市町村総合事務組合（千葉県市町村交通災害共済特別会計）</t>
    <rPh sb="0" eb="12">
      <t>チバケンシチョウソンソウゴウジムクミアイ</t>
    </rPh>
    <rPh sb="13" eb="19">
      <t>チバケンシチョウソン</t>
    </rPh>
    <rPh sb="19" eb="25">
      <t>コウツウサイガイキョウサイ</t>
    </rPh>
    <rPh sb="25" eb="29">
      <t>トクベツカイケイ</t>
    </rPh>
    <phoneticPr fontId="10"/>
  </si>
  <si>
    <t>千葉県後期高齢者医療広域連合（一般会計）</t>
    <rPh sb="0" eb="10">
      <t>チバケンコウキコウレイシャイリョウ</t>
    </rPh>
    <rPh sb="10" eb="14">
      <t>コウイキレンゴウ</t>
    </rPh>
    <rPh sb="15" eb="19">
      <t>イッパンカイケイ</t>
    </rPh>
    <phoneticPr fontId="10"/>
  </si>
  <si>
    <t>千葉県後期高齢者医療広域連合（後期高齢者医療特別会計）</t>
    <rPh sb="0" eb="10">
      <t>チバケンコウキコウレイシャイリョウ</t>
    </rPh>
    <rPh sb="10" eb="14">
      <t>コウイキレンゴウ</t>
    </rPh>
    <rPh sb="15" eb="26">
      <t>コウキコウレイシャイリョウトクベツカイケイ</t>
    </rPh>
    <phoneticPr fontId="10"/>
  </si>
  <si>
    <t>佐倉市、酒々井町清掃組合（一般会計）</t>
    <rPh sb="0" eb="3">
      <t>サクラシ</t>
    </rPh>
    <rPh sb="4" eb="8">
      <t>シスイマチ</t>
    </rPh>
    <rPh sb="8" eb="12">
      <t>セイソウクミアイ</t>
    </rPh>
    <rPh sb="13" eb="17">
      <t>イッパンカイケイ</t>
    </rPh>
    <phoneticPr fontId="10"/>
  </si>
  <si>
    <t>佐倉市八街市酒々井町消防組合（一般会計）</t>
    <rPh sb="0" eb="6">
      <t>サクラシヤチマタシ</t>
    </rPh>
    <rPh sb="6" eb="10">
      <t>シスイマチ</t>
    </rPh>
    <rPh sb="10" eb="14">
      <t>ショウボウクミアイ</t>
    </rPh>
    <rPh sb="15" eb="19">
      <t>イッパンカイケイ</t>
    </rPh>
    <phoneticPr fontId="10"/>
  </si>
  <si>
    <t>印旛衛生施設管理組合（一般会計）</t>
    <rPh sb="0" eb="2">
      <t>インバ</t>
    </rPh>
    <rPh sb="2" eb="4">
      <t>エイセイ</t>
    </rPh>
    <rPh sb="4" eb="6">
      <t>シセツ</t>
    </rPh>
    <rPh sb="6" eb="8">
      <t>カンリ</t>
    </rPh>
    <rPh sb="8" eb="10">
      <t>クミアイ</t>
    </rPh>
    <rPh sb="11" eb="13">
      <t>イッパン</t>
    </rPh>
    <rPh sb="13" eb="15">
      <t>カイケイ</t>
    </rPh>
    <phoneticPr fontId="10"/>
  </si>
  <si>
    <t>佐倉市、四街道市、酒々井町葬祭組合（一般会計）</t>
    <rPh sb="0" eb="3">
      <t>サクラシ</t>
    </rPh>
    <rPh sb="4" eb="8">
      <t>ヨツカイドウシ</t>
    </rPh>
    <rPh sb="9" eb="13">
      <t>シスイマチ</t>
    </rPh>
    <rPh sb="13" eb="17">
      <t>ソウサイクミアイ</t>
    </rPh>
    <rPh sb="18" eb="22">
      <t>イッパンカイケイ</t>
    </rPh>
    <phoneticPr fontId="10"/>
  </si>
  <si>
    <t>印旛利根川水防事務組合（一般会計）</t>
    <rPh sb="0" eb="5">
      <t>インバトネガワ</t>
    </rPh>
    <rPh sb="5" eb="11">
      <t>スイボウジムクミアイ</t>
    </rPh>
    <rPh sb="12" eb="16">
      <t>イッパンカイケイ</t>
    </rPh>
    <phoneticPr fontId="10"/>
  </si>
  <si>
    <t>印旛郡市広域市町村圏事務組合（一般会計）</t>
    <rPh sb="0" eb="4">
      <t>インバグンシ</t>
    </rPh>
    <rPh sb="4" eb="6">
      <t>コウイキ</t>
    </rPh>
    <rPh sb="6" eb="9">
      <t>シチョウソン</t>
    </rPh>
    <rPh sb="9" eb="10">
      <t>ケン</t>
    </rPh>
    <rPh sb="10" eb="12">
      <t>ジム</t>
    </rPh>
    <rPh sb="12" eb="14">
      <t>クミアイ</t>
    </rPh>
    <rPh sb="15" eb="17">
      <t>イッパン</t>
    </rPh>
    <rPh sb="17" eb="19">
      <t>カイケイ</t>
    </rPh>
    <phoneticPr fontId="10"/>
  </si>
  <si>
    <t>印旛郡市広域市町村圏事務組合（水道用水供給事業会計）</t>
    <rPh sb="0" eb="4">
      <t>インバグンシ</t>
    </rPh>
    <rPh sb="4" eb="6">
      <t>コウイキ</t>
    </rPh>
    <rPh sb="6" eb="9">
      <t>シチョウソン</t>
    </rPh>
    <rPh sb="9" eb="10">
      <t>ケン</t>
    </rPh>
    <rPh sb="10" eb="12">
      <t>ジム</t>
    </rPh>
    <rPh sb="12" eb="14">
      <t>クミアイ</t>
    </rPh>
    <rPh sb="15" eb="19">
      <t>スイドウヨウスイ</t>
    </rPh>
    <rPh sb="19" eb="21">
      <t>キョウキュウ</t>
    </rPh>
    <rPh sb="21" eb="25">
      <t>ジギョウカイケイ</t>
    </rPh>
    <phoneticPr fontId="10"/>
  </si>
  <si>
    <t>-</t>
    <phoneticPr fontId="2"/>
  </si>
  <si>
    <t>佐倉緑の基金</t>
    <rPh sb="0" eb="2">
      <t>サクラ</t>
    </rPh>
    <rPh sb="2" eb="3">
      <t>ミドリ</t>
    </rPh>
    <rPh sb="4" eb="6">
      <t>キキン</t>
    </rPh>
    <phoneticPr fontId="10"/>
  </si>
  <si>
    <t>印旛郡市文化財センター</t>
    <rPh sb="0" eb="4">
      <t>インバグンシ</t>
    </rPh>
    <rPh sb="4" eb="7">
      <t>ブンカザイ</t>
    </rPh>
    <phoneticPr fontId="10"/>
  </si>
  <si>
    <t>-</t>
    <phoneticPr fontId="2"/>
  </si>
  <si>
    <t>佐倉国際交流基金</t>
    <rPh sb="0" eb="8">
      <t>サクラコクサイコウリュウキキン</t>
    </rPh>
    <phoneticPr fontId="10"/>
  </si>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</sst>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178" fontId="21" fillId="0" borderId="84" xfId="11" applyNumberFormat="1" applyFont="1" applyBorder="1" applyAlignment="1">
      <alignment horizontal="right" vertical="center" shrinkToFit="1"/>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37644</c:v>
                </c:pt>
                <c:pt idx="1">
                  <c:v>39221</c:v>
                </c:pt>
                <c:pt idx="2">
                  <c:v>38566</c:v>
                </c:pt>
                <c:pt idx="3">
                  <c:v>35156</c:v>
                </c:pt>
                <c:pt idx="4">
                  <c:v>37029</c:v>
                </c:pt>
              </c:numCache>
            </c:numRef>
          </c:val>
          <c:smooth val="0"/>
          <c:extLst>
            <c:ext xmlns:c16="http://schemas.microsoft.com/office/drawing/2014/chart" uri="{C3380CC4-5D6E-409C-BE32-E72D297353CC}">
              <c16:uniqueId val="{00000000-5BFA-4C3D-9ADD-B458D603F8B1}"/>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29319</c:v>
                </c:pt>
                <c:pt idx="1">
                  <c:v>18735</c:v>
                </c:pt>
                <c:pt idx="2">
                  <c:v>14955</c:v>
                </c:pt>
                <c:pt idx="3">
                  <c:v>23017</c:v>
                </c:pt>
                <c:pt idx="4">
                  <c:v>17224</c:v>
                </c:pt>
              </c:numCache>
            </c:numRef>
          </c:val>
          <c:smooth val="0"/>
          <c:extLst>
            <c:ext xmlns:c16="http://schemas.microsoft.com/office/drawing/2014/chart" uri="{C3380CC4-5D6E-409C-BE32-E72D297353CC}">
              <c16:uniqueId val="{00000001-5BFA-4C3D-9ADD-B458D603F8B1}"/>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5.0199999999999996</c:v>
                </c:pt>
                <c:pt idx="1">
                  <c:v>5.29</c:v>
                </c:pt>
                <c:pt idx="2">
                  <c:v>9.14</c:v>
                </c:pt>
                <c:pt idx="3">
                  <c:v>8.33</c:v>
                </c:pt>
                <c:pt idx="4">
                  <c:v>7.06</c:v>
                </c:pt>
              </c:numCache>
            </c:numRef>
          </c:val>
          <c:extLst>
            <c:ext xmlns:c16="http://schemas.microsoft.com/office/drawing/2014/chart" uri="{C3380CC4-5D6E-409C-BE32-E72D297353CC}">
              <c16:uniqueId val="{00000000-7CAB-46B6-8BA3-B699827F763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13.56</c:v>
                </c:pt>
                <c:pt idx="1">
                  <c:v>13.1</c:v>
                </c:pt>
                <c:pt idx="2">
                  <c:v>15.75</c:v>
                </c:pt>
                <c:pt idx="3">
                  <c:v>24.93</c:v>
                </c:pt>
                <c:pt idx="4">
                  <c:v>22</c:v>
                </c:pt>
              </c:numCache>
            </c:numRef>
          </c:val>
          <c:extLst>
            <c:ext xmlns:c16="http://schemas.microsoft.com/office/drawing/2014/chart" uri="{C3380CC4-5D6E-409C-BE32-E72D297353CC}">
              <c16:uniqueId val="{00000001-7CAB-46B6-8BA3-B699827F7633}"/>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-4.1399999999999997</c:v>
                </c:pt>
                <c:pt idx="1">
                  <c:v>0.14000000000000001</c:v>
                </c:pt>
                <c:pt idx="2">
                  <c:v>7.45</c:v>
                </c:pt>
                <c:pt idx="3">
                  <c:v>7.79</c:v>
                </c:pt>
                <c:pt idx="4">
                  <c:v>-3.38</c:v>
                </c:pt>
              </c:numCache>
            </c:numRef>
          </c:val>
          <c:smooth val="0"/>
          <c:extLst>
            <c:ext xmlns:c16="http://schemas.microsoft.com/office/drawing/2014/chart" uri="{C3380CC4-5D6E-409C-BE32-E72D297353CC}">
              <c16:uniqueId val="{00000002-7CAB-46B6-8BA3-B699827F7633}"/>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3D84-41C3-8221-969C4EB1E7C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3D84-41C3-8221-969C4EB1E7CC}"/>
            </c:ext>
          </c:extLst>
        </c:ser>
        <c:ser>
          <c:idx val="2"/>
          <c:order val="2"/>
          <c:tx>
            <c:strRef>
              <c:f>データシート!$A$29</c:f>
              <c:strCache>
                <c:ptCount val="1"/>
                <c:pt idx="0">
                  <c:v>公共用地取得事業特別会計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3D84-41C3-8221-969C4EB1E7CC}"/>
            </c:ext>
          </c:extLst>
        </c:ser>
        <c:ser>
          <c:idx val="3"/>
          <c:order val="3"/>
          <c:tx>
            <c:strRef>
              <c:f>データシート!$A$30</c:f>
              <c:strCache>
                <c:ptCount val="1"/>
                <c:pt idx="0">
                  <c:v>災害共済事業特別会計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c:v>
                </c:pt>
                <c:pt idx="2">
                  <c:v>#N/A</c:v>
                </c:pt>
                <c:pt idx="3">
                  <c:v>0.01</c:v>
                </c:pt>
                <c:pt idx="4">
                  <c:v>#N/A</c:v>
                </c:pt>
                <c:pt idx="5">
                  <c:v>0.01</c:v>
                </c:pt>
                <c:pt idx="6">
                  <c:v>#N/A</c:v>
                </c:pt>
                <c:pt idx="7">
                  <c:v>0.01</c:v>
                </c:pt>
                <c:pt idx="8">
                  <c:v>#N/A</c:v>
                </c:pt>
                <c:pt idx="9">
                  <c:v>0.01</c:v>
                </c:pt>
              </c:numCache>
            </c:numRef>
          </c:val>
          <c:extLst>
            <c:ext xmlns:c16="http://schemas.microsoft.com/office/drawing/2014/chart" uri="{C3380CC4-5D6E-409C-BE32-E72D297353CC}">
              <c16:uniqueId val="{00000003-3D84-41C3-8221-969C4EB1E7C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0.01</c:v>
                </c:pt>
                <c:pt idx="2">
                  <c:v>#N/A</c:v>
                </c:pt>
                <c:pt idx="3">
                  <c:v>0.01</c:v>
                </c:pt>
                <c:pt idx="4">
                  <c:v>#N/A</c:v>
                </c:pt>
                <c:pt idx="5">
                  <c:v>0.02</c:v>
                </c:pt>
                <c:pt idx="6">
                  <c:v>#N/A</c:v>
                </c:pt>
                <c:pt idx="7">
                  <c:v>0.01</c:v>
                </c:pt>
                <c:pt idx="8">
                  <c:v>#N/A</c:v>
                </c:pt>
                <c:pt idx="9">
                  <c:v>0.02</c:v>
                </c:pt>
              </c:numCache>
            </c:numRef>
          </c:val>
          <c:extLst>
            <c:ext xmlns:c16="http://schemas.microsoft.com/office/drawing/2014/chart" uri="{C3380CC4-5D6E-409C-BE32-E72D297353CC}">
              <c16:uniqueId val="{00000004-3D84-41C3-8221-969C4EB1E7CC}"/>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0.02</c:v>
                </c:pt>
                <c:pt idx="2">
                  <c:v>#N/A</c:v>
                </c:pt>
                <c:pt idx="3">
                  <c:v>0</c:v>
                </c:pt>
                <c:pt idx="4">
                  <c:v>#N/A</c:v>
                </c:pt>
                <c:pt idx="5">
                  <c:v>0.02</c:v>
                </c:pt>
                <c:pt idx="6">
                  <c:v>#N/A</c:v>
                </c:pt>
                <c:pt idx="7">
                  <c:v>0.03</c:v>
                </c:pt>
                <c:pt idx="8">
                  <c:v>#N/A</c:v>
                </c:pt>
                <c:pt idx="9">
                  <c:v>0.04</c:v>
                </c:pt>
              </c:numCache>
            </c:numRef>
          </c:val>
          <c:extLst>
            <c:ext xmlns:c16="http://schemas.microsoft.com/office/drawing/2014/chart" uri="{C3380CC4-5D6E-409C-BE32-E72D297353CC}">
              <c16:uniqueId val="{00000005-3D84-41C3-8221-969C4EB1E7CC}"/>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0.17</c:v>
                </c:pt>
                <c:pt idx="2">
                  <c:v>#N/A</c:v>
                </c:pt>
                <c:pt idx="3">
                  <c:v>7.0000000000000007E-2</c:v>
                </c:pt>
                <c:pt idx="4">
                  <c:v>#N/A</c:v>
                </c:pt>
                <c:pt idx="5">
                  <c:v>0.64</c:v>
                </c:pt>
                <c:pt idx="6">
                  <c:v>#N/A</c:v>
                </c:pt>
                <c:pt idx="7">
                  <c:v>0.78</c:v>
                </c:pt>
                <c:pt idx="8">
                  <c:v>#N/A</c:v>
                </c:pt>
                <c:pt idx="9">
                  <c:v>0.65</c:v>
                </c:pt>
              </c:numCache>
            </c:numRef>
          </c:val>
          <c:extLst>
            <c:ext xmlns:c16="http://schemas.microsoft.com/office/drawing/2014/chart" uri="{C3380CC4-5D6E-409C-BE32-E72D297353CC}">
              <c16:uniqueId val="{00000006-3D84-41C3-8221-969C4EB1E7CC}"/>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5.01</c:v>
                </c:pt>
                <c:pt idx="2">
                  <c:v>#N/A</c:v>
                </c:pt>
                <c:pt idx="3">
                  <c:v>5.27</c:v>
                </c:pt>
                <c:pt idx="4">
                  <c:v>#N/A</c:v>
                </c:pt>
                <c:pt idx="5">
                  <c:v>9.1199999999999992</c:v>
                </c:pt>
                <c:pt idx="6">
                  <c:v>#N/A</c:v>
                </c:pt>
                <c:pt idx="7">
                  <c:v>8.32</c:v>
                </c:pt>
                <c:pt idx="8">
                  <c:v>#N/A</c:v>
                </c:pt>
                <c:pt idx="9">
                  <c:v>7.04</c:v>
                </c:pt>
              </c:numCache>
            </c:numRef>
          </c:val>
          <c:extLst>
            <c:ext xmlns:c16="http://schemas.microsoft.com/office/drawing/2014/chart" uri="{C3380CC4-5D6E-409C-BE32-E72D297353CC}">
              <c16:uniqueId val="{00000007-3D84-41C3-8221-969C4EB1E7CC}"/>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17.07</c:v>
                </c:pt>
                <c:pt idx="2">
                  <c:v>#N/A</c:v>
                </c:pt>
                <c:pt idx="3">
                  <c:v>13.98</c:v>
                </c:pt>
                <c:pt idx="4">
                  <c:v>#N/A</c:v>
                </c:pt>
                <c:pt idx="5">
                  <c:v>12.86</c:v>
                </c:pt>
                <c:pt idx="6">
                  <c:v>#N/A</c:v>
                </c:pt>
                <c:pt idx="7">
                  <c:v>10.86</c:v>
                </c:pt>
                <c:pt idx="8">
                  <c:v>#N/A</c:v>
                </c:pt>
                <c:pt idx="9">
                  <c:v>11.18</c:v>
                </c:pt>
              </c:numCache>
            </c:numRef>
          </c:val>
          <c:extLst>
            <c:ext xmlns:c16="http://schemas.microsoft.com/office/drawing/2014/chart" uri="{C3380CC4-5D6E-409C-BE32-E72D297353CC}">
              <c16:uniqueId val="{00000008-3D84-41C3-8221-969C4EB1E7CC}"/>
            </c:ext>
          </c:extLst>
        </c:ser>
        <c:ser>
          <c:idx val="9"/>
          <c:order val="9"/>
          <c:tx>
            <c:strRef>
              <c:f>データシート!$A$36</c:f>
              <c:strCache>
                <c:ptCount val="1"/>
                <c:pt idx="0">
                  <c:v>下水道事業会計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6.09</c:v>
                </c:pt>
                <c:pt idx="2">
                  <c:v>#N/A</c:v>
                </c:pt>
                <c:pt idx="3">
                  <c:v>7.75</c:v>
                </c:pt>
                <c:pt idx="4">
                  <c:v>#N/A</c:v>
                </c:pt>
                <c:pt idx="5">
                  <c:v>8.7899999999999991</c:v>
                </c:pt>
                <c:pt idx="6">
                  <c:v>#N/A</c:v>
                </c:pt>
                <c:pt idx="7">
                  <c:v>10.46</c:v>
                </c:pt>
                <c:pt idx="8">
                  <c:v>#N/A</c:v>
                </c:pt>
                <c:pt idx="9">
                  <c:v>11.56</c:v>
                </c:pt>
              </c:numCache>
            </c:numRef>
          </c:val>
          <c:extLst>
            <c:ext xmlns:c16="http://schemas.microsoft.com/office/drawing/2014/chart" uri="{C3380CC4-5D6E-409C-BE32-E72D297353CC}">
              <c16:uniqueId val="{00000009-3D84-41C3-8221-969C4EB1E7CC}"/>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2984</c:v>
                </c:pt>
                <c:pt idx="5">
                  <c:v>2909</c:v>
                </c:pt>
                <c:pt idx="8">
                  <c:v>2993</c:v>
                </c:pt>
                <c:pt idx="11">
                  <c:v>3054</c:v>
                </c:pt>
                <c:pt idx="14">
                  <c:v>3112</c:v>
                </c:pt>
              </c:numCache>
            </c:numRef>
          </c:val>
          <c:extLst>
            <c:ext xmlns:c16="http://schemas.microsoft.com/office/drawing/2014/chart" uri="{C3380CC4-5D6E-409C-BE32-E72D297353CC}">
              <c16:uniqueId val="{00000000-6AFB-4E9A-ABB8-DB3AC7457054}"/>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6AFB-4E9A-ABB8-DB3AC7457054}"/>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42</c:v>
                </c:pt>
                <c:pt idx="3">
                  <c:v>74</c:v>
                </c:pt>
                <c:pt idx="6">
                  <c:v>74</c:v>
                </c:pt>
                <c:pt idx="9">
                  <c:v>74</c:v>
                </c:pt>
                <c:pt idx="12">
                  <c:v>74</c:v>
                </c:pt>
              </c:numCache>
            </c:numRef>
          </c:val>
          <c:extLst>
            <c:ext xmlns:c16="http://schemas.microsoft.com/office/drawing/2014/chart" uri="{C3380CC4-5D6E-409C-BE32-E72D297353CC}">
              <c16:uniqueId val="{00000002-6AFB-4E9A-ABB8-DB3AC7457054}"/>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392</c:v>
                </c:pt>
                <c:pt idx="3">
                  <c:v>339</c:v>
                </c:pt>
                <c:pt idx="6">
                  <c:v>359</c:v>
                </c:pt>
                <c:pt idx="9">
                  <c:v>380</c:v>
                </c:pt>
                <c:pt idx="12">
                  <c:v>382</c:v>
                </c:pt>
              </c:numCache>
            </c:numRef>
          </c:val>
          <c:extLst>
            <c:ext xmlns:c16="http://schemas.microsoft.com/office/drawing/2014/chart" uri="{C3380CC4-5D6E-409C-BE32-E72D297353CC}">
              <c16:uniqueId val="{00000003-6AFB-4E9A-ABB8-DB3AC7457054}"/>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99</c:v>
                </c:pt>
                <c:pt idx="3">
                  <c:v>96</c:v>
                </c:pt>
                <c:pt idx="6">
                  <c:v>95</c:v>
                </c:pt>
                <c:pt idx="9">
                  <c:v>92</c:v>
                </c:pt>
                <c:pt idx="12">
                  <c:v>87</c:v>
                </c:pt>
              </c:numCache>
            </c:numRef>
          </c:val>
          <c:extLst>
            <c:ext xmlns:c16="http://schemas.microsoft.com/office/drawing/2014/chart" uri="{C3380CC4-5D6E-409C-BE32-E72D297353CC}">
              <c16:uniqueId val="{00000004-6AFB-4E9A-ABB8-DB3AC7457054}"/>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6AFB-4E9A-ABB8-DB3AC7457054}"/>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6AFB-4E9A-ABB8-DB3AC7457054}"/>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2851</c:v>
                </c:pt>
                <c:pt idx="3">
                  <c:v>2878</c:v>
                </c:pt>
                <c:pt idx="6">
                  <c:v>2856</c:v>
                </c:pt>
                <c:pt idx="9">
                  <c:v>3080</c:v>
                </c:pt>
                <c:pt idx="12">
                  <c:v>3201</c:v>
                </c:pt>
              </c:numCache>
            </c:numRef>
          </c:val>
          <c:extLst>
            <c:ext xmlns:c16="http://schemas.microsoft.com/office/drawing/2014/chart" uri="{C3380CC4-5D6E-409C-BE32-E72D297353CC}">
              <c16:uniqueId val="{00000007-6AFB-4E9A-ABB8-DB3AC7457054}"/>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400</c:v>
                </c:pt>
                <c:pt idx="2">
                  <c:v>#N/A</c:v>
                </c:pt>
                <c:pt idx="3">
                  <c:v>#N/A</c:v>
                </c:pt>
                <c:pt idx="4">
                  <c:v>478</c:v>
                </c:pt>
                <c:pt idx="5">
                  <c:v>#N/A</c:v>
                </c:pt>
                <c:pt idx="6">
                  <c:v>#N/A</c:v>
                </c:pt>
                <c:pt idx="7">
                  <c:v>391</c:v>
                </c:pt>
                <c:pt idx="8">
                  <c:v>#N/A</c:v>
                </c:pt>
                <c:pt idx="9">
                  <c:v>#N/A</c:v>
                </c:pt>
                <c:pt idx="10">
                  <c:v>572</c:v>
                </c:pt>
                <c:pt idx="11">
                  <c:v>#N/A</c:v>
                </c:pt>
                <c:pt idx="12">
                  <c:v>#N/A</c:v>
                </c:pt>
                <c:pt idx="13">
                  <c:v>632</c:v>
                </c:pt>
                <c:pt idx="14">
                  <c:v>#N/A</c:v>
                </c:pt>
              </c:numCache>
            </c:numRef>
          </c:val>
          <c:smooth val="0"/>
          <c:extLst>
            <c:ext xmlns:c16="http://schemas.microsoft.com/office/drawing/2014/chart" uri="{C3380CC4-5D6E-409C-BE32-E72D297353CC}">
              <c16:uniqueId val="{00000008-6AFB-4E9A-ABB8-DB3AC7457054}"/>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31396</c:v>
                </c:pt>
                <c:pt idx="5">
                  <c:v>30686</c:v>
                </c:pt>
                <c:pt idx="8">
                  <c:v>30519</c:v>
                </c:pt>
                <c:pt idx="11">
                  <c:v>29444</c:v>
                </c:pt>
                <c:pt idx="14">
                  <c:v>27752</c:v>
                </c:pt>
              </c:numCache>
            </c:numRef>
          </c:val>
          <c:extLst>
            <c:ext xmlns:c16="http://schemas.microsoft.com/office/drawing/2014/chart" uri="{C3380CC4-5D6E-409C-BE32-E72D297353CC}">
              <c16:uniqueId val="{00000000-0DAC-4AE2-B166-CC6EC22A9812}"/>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3698</c:v>
                </c:pt>
                <c:pt idx="5">
                  <c:v>3627</c:v>
                </c:pt>
                <c:pt idx="8">
                  <c:v>3356</c:v>
                </c:pt>
                <c:pt idx="11">
                  <c:v>4611</c:v>
                </c:pt>
                <c:pt idx="14">
                  <c:v>4173</c:v>
                </c:pt>
              </c:numCache>
            </c:numRef>
          </c:val>
          <c:extLst>
            <c:ext xmlns:c16="http://schemas.microsoft.com/office/drawing/2014/chart" uri="{C3380CC4-5D6E-409C-BE32-E72D297353CC}">
              <c16:uniqueId val="{00000001-0DAC-4AE2-B166-CC6EC22A9812}"/>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15977</c:v>
                </c:pt>
                <c:pt idx="5">
                  <c:v>15916</c:v>
                </c:pt>
                <c:pt idx="8">
                  <c:v>17756</c:v>
                </c:pt>
                <c:pt idx="11">
                  <c:v>18803</c:v>
                </c:pt>
                <c:pt idx="14">
                  <c:v>18226</c:v>
                </c:pt>
              </c:numCache>
            </c:numRef>
          </c:val>
          <c:extLst>
            <c:ext xmlns:c16="http://schemas.microsoft.com/office/drawing/2014/chart" uri="{C3380CC4-5D6E-409C-BE32-E72D297353CC}">
              <c16:uniqueId val="{00000002-0DAC-4AE2-B166-CC6EC22A9812}"/>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0DAC-4AE2-B166-CC6EC22A9812}"/>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0DAC-4AE2-B166-CC6EC22A9812}"/>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1</c:v>
                </c:pt>
                <c:pt idx="3">
                  <c:v>0</c:v>
                </c:pt>
                <c:pt idx="6">
                  <c:v>0</c:v>
                </c:pt>
                <c:pt idx="9">
                  <c:v>2</c:v>
                </c:pt>
                <c:pt idx="12">
                  <c:v>1</c:v>
                </c:pt>
              </c:numCache>
            </c:numRef>
          </c:val>
          <c:extLst>
            <c:ext xmlns:c16="http://schemas.microsoft.com/office/drawing/2014/chart" uri="{C3380CC4-5D6E-409C-BE32-E72D297353CC}">
              <c16:uniqueId val="{00000005-0DAC-4AE2-B166-CC6EC22A9812}"/>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4650</c:v>
                </c:pt>
                <c:pt idx="3">
                  <c:v>4774</c:v>
                </c:pt>
                <c:pt idx="6">
                  <c:v>5075</c:v>
                </c:pt>
                <c:pt idx="9">
                  <c:v>5396</c:v>
                </c:pt>
                <c:pt idx="12">
                  <c:v>5702</c:v>
                </c:pt>
              </c:numCache>
            </c:numRef>
          </c:val>
          <c:extLst>
            <c:ext xmlns:c16="http://schemas.microsoft.com/office/drawing/2014/chart" uri="{C3380CC4-5D6E-409C-BE32-E72D297353CC}">
              <c16:uniqueId val="{00000006-0DAC-4AE2-B166-CC6EC22A9812}"/>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4281</c:v>
                </c:pt>
                <c:pt idx="3">
                  <c:v>4051</c:v>
                </c:pt>
                <c:pt idx="6">
                  <c:v>3839</c:v>
                </c:pt>
                <c:pt idx="9">
                  <c:v>3620</c:v>
                </c:pt>
                <c:pt idx="12">
                  <c:v>3184</c:v>
                </c:pt>
              </c:numCache>
            </c:numRef>
          </c:val>
          <c:extLst>
            <c:ext xmlns:c16="http://schemas.microsoft.com/office/drawing/2014/chart" uri="{C3380CC4-5D6E-409C-BE32-E72D297353CC}">
              <c16:uniqueId val="{00000007-0DAC-4AE2-B166-CC6EC22A9812}"/>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942</c:v>
                </c:pt>
                <c:pt idx="3">
                  <c:v>852</c:v>
                </c:pt>
                <c:pt idx="6">
                  <c:v>834</c:v>
                </c:pt>
                <c:pt idx="9">
                  <c:v>822</c:v>
                </c:pt>
                <c:pt idx="12">
                  <c:v>813</c:v>
                </c:pt>
              </c:numCache>
            </c:numRef>
          </c:val>
          <c:extLst>
            <c:ext xmlns:c16="http://schemas.microsoft.com/office/drawing/2014/chart" uri="{C3380CC4-5D6E-409C-BE32-E72D297353CC}">
              <c16:uniqueId val="{00000008-0DAC-4AE2-B166-CC6EC22A9812}"/>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1234</c:v>
                </c:pt>
                <c:pt idx="3">
                  <c:v>1155</c:v>
                </c:pt>
                <c:pt idx="6">
                  <c:v>1081</c:v>
                </c:pt>
                <c:pt idx="9">
                  <c:v>1007</c:v>
                </c:pt>
                <c:pt idx="12">
                  <c:v>933</c:v>
                </c:pt>
              </c:numCache>
            </c:numRef>
          </c:val>
          <c:extLst>
            <c:ext xmlns:c16="http://schemas.microsoft.com/office/drawing/2014/chart" uri="{C3380CC4-5D6E-409C-BE32-E72D297353CC}">
              <c16:uniqueId val="{00000009-0DAC-4AE2-B166-CC6EC22A9812}"/>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31024</c:v>
                </c:pt>
                <c:pt idx="3">
                  <c:v>31055</c:v>
                </c:pt>
                <c:pt idx="6">
                  <c:v>31615</c:v>
                </c:pt>
                <c:pt idx="9">
                  <c:v>31159</c:v>
                </c:pt>
                <c:pt idx="12">
                  <c:v>29647</c:v>
                </c:pt>
              </c:numCache>
            </c:numRef>
          </c:val>
          <c:extLst>
            <c:ext xmlns:c16="http://schemas.microsoft.com/office/drawing/2014/chart" uri="{C3380CC4-5D6E-409C-BE32-E72D297353CC}">
              <c16:uniqueId val="{0000000A-0DAC-4AE2-B166-CC6EC22A9812}"/>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0DAC-4AE2-B166-CC6EC22A9812}"/>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5126</c:v>
                </c:pt>
                <c:pt idx="1">
                  <c:v>7925</c:v>
                </c:pt>
                <c:pt idx="2">
                  <c:v>7173</c:v>
                </c:pt>
              </c:numCache>
            </c:numRef>
          </c:val>
          <c:extLst>
            <c:ext xmlns:c16="http://schemas.microsoft.com/office/drawing/2014/chart" uri="{C3380CC4-5D6E-409C-BE32-E72D297353CC}">
              <c16:uniqueId val="{00000000-1EC4-4127-98EB-F538134D53D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1020</c:v>
                </c:pt>
                <c:pt idx="1">
                  <c:v>1021</c:v>
                </c:pt>
                <c:pt idx="2">
                  <c:v>1174</c:v>
                </c:pt>
              </c:numCache>
            </c:numRef>
          </c:val>
          <c:extLst>
            <c:ext xmlns:c16="http://schemas.microsoft.com/office/drawing/2014/chart" uri="{C3380CC4-5D6E-409C-BE32-E72D297353CC}">
              <c16:uniqueId val="{00000001-1EC4-4127-98EB-F538134D53D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7044</c:v>
                </c:pt>
                <c:pt idx="1">
                  <c:v>6935</c:v>
                </c:pt>
                <c:pt idx="2">
                  <c:v>7006</c:v>
                </c:pt>
              </c:numCache>
            </c:numRef>
          </c:val>
          <c:extLst>
            <c:ext xmlns:c16="http://schemas.microsoft.com/office/drawing/2014/chart" uri="{C3380CC4-5D6E-409C-BE32-E72D297353CC}">
              <c16:uniqueId val="{00000002-1EC4-4127-98EB-F538134D53D8}"/>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千葉県佐倉市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170,406
165,691
103.69
59,572,610
56,851,555
2,301,154
32,596,211
29,647,325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[0.86]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地方消費税交付金の増により基準財政収入額が増加した一方で、基準財政需要額も増加し、財政力指数は類似団体内平均値を</a:t>
          </a:r>
          <a:r>
            <a:rPr kumimoji="1" lang="en-US" altLang="ja-JP" sz="1300">
              <a:latin typeface="ＭＳ Ｐゴシック" panose="020B0600070205080204" pitchFamily="50" charset="-128"/>
              <a:ea typeface="ＭＳ Ｐゴシック" panose="020B0600070205080204" pitchFamily="50" charset="-128"/>
            </a:rPr>
            <a:t>0.04</a:t>
          </a:r>
          <a:r>
            <a:rPr kumimoji="1" lang="ja-JP" altLang="en-US" sz="1300">
              <a:latin typeface="ＭＳ Ｐゴシック" panose="020B0600070205080204" pitchFamily="50" charset="-128"/>
              <a:ea typeface="ＭＳ Ｐゴシック" panose="020B0600070205080204" pitchFamily="50" charset="-128"/>
            </a:rPr>
            <a:t>ポイント下回る状況となった。</a:t>
          </a:r>
        </a:p>
        <a:p>
          <a:r>
            <a:rPr kumimoji="1" lang="ja-JP" altLang="en-US" sz="1300">
              <a:latin typeface="ＭＳ Ｐゴシック" panose="020B0600070205080204" pitchFamily="50" charset="-128"/>
              <a:ea typeface="ＭＳ Ｐゴシック" panose="020B0600070205080204" pitchFamily="50" charset="-128"/>
            </a:rPr>
            <a:t>今後も財政状況の逼迫が懸念されることから、収納率の向上など、財源確保の取組を進めるとともに、事務事業の効率化による経常的経費の抑制を図り、持続可能な財政構造の確立に努めていく。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166511</xdr:rowOff>
    </xdr:from>
    <xdr:to>
      <xdr:col>23</xdr:col>
      <xdr:colOff>133350</xdr:colOff>
      <xdr:row>44</xdr:row>
      <xdr:rowOff>44450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167261"/>
          <a:ext cx="0" cy="142098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81438</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5910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166511</xdr:rowOff>
    </xdr:from>
    <xdr:to>
      <xdr:col>24</xdr:col>
      <xdr:colOff>12700</xdr:colOff>
      <xdr:row>35</xdr:row>
      <xdr:rowOff>166511</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167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140405</xdr:rowOff>
    </xdr:from>
    <xdr:to>
      <xdr:col>23</xdr:col>
      <xdr:colOff>133350</xdr:colOff>
      <xdr:row>41</xdr:row>
      <xdr:rowOff>9172</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6998405"/>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39</xdr:row>
      <xdr:rowOff>92727</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6779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76200</xdr:rowOff>
    </xdr:from>
    <xdr:to>
      <xdr:col>23</xdr:col>
      <xdr:colOff>184150</xdr:colOff>
      <xdr:row>41</xdr:row>
      <xdr:rowOff>6350</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113595</xdr:rowOff>
    </xdr:from>
    <xdr:to>
      <xdr:col>19</xdr:col>
      <xdr:colOff>133350</xdr:colOff>
      <xdr:row>40</xdr:row>
      <xdr:rowOff>140405</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6971595"/>
          <a:ext cx="889000" cy="26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62795</xdr:rowOff>
    </xdr:from>
    <xdr:to>
      <xdr:col>19</xdr:col>
      <xdr:colOff>184150</xdr:colOff>
      <xdr:row>40</xdr:row>
      <xdr:rowOff>164395</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3122</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66896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86783</xdr:rowOff>
    </xdr:from>
    <xdr:to>
      <xdr:col>15</xdr:col>
      <xdr:colOff>82550</xdr:colOff>
      <xdr:row>40</xdr:row>
      <xdr:rowOff>113595</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2336800" y="6944783"/>
          <a:ext cx="889000" cy="26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49389</xdr:rowOff>
    </xdr:from>
    <xdr:to>
      <xdr:col>15</xdr:col>
      <xdr:colOff>133350</xdr:colOff>
      <xdr:row>40</xdr:row>
      <xdr:rowOff>150989</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6907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38</xdr:row>
      <xdr:rowOff>161166</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667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86783</xdr:rowOff>
    </xdr:from>
    <xdr:to>
      <xdr:col>11</xdr:col>
      <xdr:colOff>31750</xdr:colOff>
      <xdr:row>40</xdr:row>
      <xdr:rowOff>100189</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flipV="1">
          <a:off x="1447800" y="6944783"/>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62795</xdr:rowOff>
    </xdr:from>
    <xdr:to>
      <xdr:col>11</xdr:col>
      <xdr:colOff>82550</xdr:colOff>
      <xdr:row>40</xdr:row>
      <xdr:rowOff>164395</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149172</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00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89605</xdr:rowOff>
    </xdr:from>
    <xdr:to>
      <xdr:col>7</xdr:col>
      <xdr:colOff>31750</xdr:colOff>
      <xdr:row>41</xdr:row>
      <xdr:rowOff>19755</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694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4532</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033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129822</xdr:rowOff>
    </xdr:from>
    <xdr:to>
      <xdr:col>23</xdr:col>
      <xdr:colOff>184150</xdr:colOff>
      <xdr:row>41</xdr:row>
      <xdr:rowOff>59972</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6987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101899</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6959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89605</xdr:rowOff>
    </xdr:from>
    <xdr:to>
      <xdr:col>19</xdr:col>
      <xdr:colOff>184150</xdr:colOff>
      <xdr:row>41</xdr:row>
      <xdr:rowOff>19755</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694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4532</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70339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62795</xdr:rowOff>
    </xdr:from>
    <xdr:to>
      <xdr:col>15</xdr:col>
      <xdr:colOff>133350</xdr:colOff>
      <xdr:row>40</xdr:row>
      <xdr:rowOff>164395</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920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149172</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700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35983</xdr:rowOff>
    </xdr:from>
    <xdr:to>
      <xdr:col>11</xdr:col>
      <xdr:colOff>82550</xdr:colOff>
      <xdr:row>40</xdr:row>
      <xdr:rowOff>137583</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38</xdr:row>
      <xdr:rowOff>147760</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66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49389</xdr:rowOff>
    </xdr:from>
    <xdr:to>
      <xdr:col>7</xdr:col>
      <xdr:colOff>31750</xdr:colOff>
      <xdr:row>40</xdr:row>
      <xdr:rowOff>150989</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690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161166</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67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財政の弾力性を示す経常収支比率は、前年度の</a:t>
          </a:r>
          <a:r>
            <a:rPr kumimoji="1" lang="en-US" altLang="ja-JP" sz="1300">
              <a:latin typeface="ＭＳ Ｐゴシック" panose="020B0600070205080204" pitchFamily="50" charset="-128"/>
              <a:ea typeface="ＭＳ Ｐゴシック" panose="020B0600070205080204" pitchFamily="50" charset="-128"/>
            </a:rPr>
            <a:t>92.6</a:t>
          </a:r>
          <a:r>
            <a:rPr kumimoji="1" lang="ja-JP" altLang="en-US" sz="1300">
              <a:latin typeface="ＭＳ Ｐゴシック" panose="020B0600070205080204" pitchFamily="50" charset="-128"/>
              <a:ea typeface="ＭＳ Ｐゴシック" panose="020B0600070205080204" pitchFamily="50" charset="-128"/>
            </a:rPr>
            <a:t>％から</a:t>
          </a:r>
          <a:r>
            <a:rPr kumimoji="1" lang="en-US" altLang="ja-JP" sz="1300">
              <a:latin typeface="ＭＳ Ｐゴシック" panose="020B0600070205080204" pitchFamily="50" charset="-128"/>
              <a:ea typeface="ＭＳ Ｐゴシック" panose="020B0600070205080204" pitchFamily="50" charset="-128"/>
            </a:rPr>
            <a:t>93.7</a:t>
          </a:r>
          <a:r>
            <a:rPr kumimoji="1" lang="ja-JP" altLang="en-US" sz="1300">
              <a:latin typeface="ＭＳ Ｐゴシック" panose="020B0600070205080204" pitchFamily="50" charset="-128"/>
              <a:ea typeface="ＭＳ Ｐゴシック" panose="020B0600070205080204" pitchFamily="50" charset="-128"/>
            </a:rPr>
            <a:t>％と</a:t>
          </a:r>
          <a:r>
            <a:rPr kumimoji="1" lang="en-US" altLang="ja-JP" sz="1300">
              <a:latin typeface="ＭＳ Ｐゴシック" panose="020B0600070205080204" pitchFamily="50" charset="-128"/>
              <a:ea typeface="ＭＳ Ｐゴシック" panose="020B0600070205080204" pitchFamily="50" charset="-128"/>
            </a:rPr>
            <a:t>1.1</a:t>
          </a:r>
          <a:r>
            <a:rPr kumimoji="1" lang="ja-JP" altLang="en-US" sz="1300">
              <a:latin typeface="ＭＳ Ｐゴシック" panose="020B0600070205080204" pitchFamily="50" charset="-128"/>
              <a:ea typeface="ＭＳ Ｐゴシック" panose="020B0600070205080204" pitchFamily="50" charset="-128"/>
            </a:rPr>
            <a:t>％上昇した。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分母である経常一般財源は微増となったが、分子となる一般財源充当分の経常的経費が増加した影響が大きい。これは、一部事務組合への負担金の増や介護保険特別会計及び後期高齢者医療特別会計への繰出金が増加したことによ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今後も事務事業の見直しを継続的に実施し、経常的経費の抑制を図る。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a:extLst>
            <a:ext uri="{FF2B5EF4-FFF2-40B4-BE49-F238E27FC236}">
              <a16:creationId xmlns:a16="http://schemas.microsoft.com/office/drawing/2014/main" id="{00000000-0008-0000-0300-00007A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46038</xdr:rowOff>
    </xdr:from>
    <xdr:to>
      <xdr:col>23</xdr:col>
      <xdr:colOff>133350</xdr:colOff>
      <xdr:row>66</xdr:row>
      <xdr:rowOff>82550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flipV="1">
          <a:off x="4953000" y="10161588"/>
          <a:ext cx="0" cy="12366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54627</xdr:rowOff>
    </xdr:from>
    <xdr:ext cx="762000" cy="259045"/>
    <xdr:sp macro="" textlink="">
      <xdr:nvSpPr>
        <xdr:cNvPr id="124" name="財政構造の弾力性最小値テキスト">
          <a:extLst>
            <a:ext uri="{FF2B5EF4-FFF2-40B4-BE49-F238E27FC236}">
              <a16:creationId xmlns:a16="http://schemas.microsoft.com/office/drawing/2014/main" id="{00000000-0008-0000-0300-00007C000000}"/>
            </a:ext>
          </a:extLst>
        </xdr:cNvPr>
        <xdr:cNvSpPr txBox="1"/>
      </xdr:nvSpPr>
      <xdr:spPr>
        <a:xfrm>
          <a:off x="5041900" y="1137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82550</xdr:rowOff>
    </xdr:from>
    <xdr:to>
      <xdr:col>24</xdr:col>
      <xdr:colOff>12700</xdr:colOff>
      <xdr:row>66</xdr:row>
      <xdr:rowOff>82550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4864100" y="1139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132415</xdr:rowOff>
    </xdr:from>
    <xdr:ext cx="762000" cy="259045"/>
    <xdr:sp macro="" textlink="">
      <xdr:nvSpPr>
        <xdr:cNvPr id="126" name="財政構造の弾力性最大値テキスト">
          <a:extLst>
            <a:ext uri="{FF2B5EF4-FFF2-40B4-BE49-F238E27FC236}">
              <a16:creationId xmlns:a16="http://schemas.microsoft.com/office/drawing/2014/main" id="{00000000-0008-0000-0300-00007E000000}"/>
            </a:ext>
          </a:extLst>
        </xdr:cNvPr>
        <xdr:cNvSpPr txBox="1"/>
      </xdr:nvSpPr>
      <xdr:spPr>
        <a:xfrm>
          <a:off x="5041900" y="9905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46038</xdr:rowOff>
    </xdr:from>
    <xdr:to>
      <xdr:col>24</xdr:col>
      <xdr:colOff>12700</xdr:colOff>
      <xdr:row>59</xdr:row>
      <xdr:rowOff>46038</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0161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150495</xdr:rowOff>
    </xdr:from>
    <xdr:to>
      <xdr:col>23</xdr:col>
      <xdr:colOff>133350</xdr:colOff>
      <xdr:row>64</xdr:row>
      <xdr:rowOff>45403</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114800" y="10951845"/>
          <a:ext cx="838200" cy="66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110190</xdr:rowOff>
    </xdr:from>
    <xdr:ext cx="762000" cy="259045"/>
    <xdr:sp macro="" textlink="">
      <xdr:nvSpPr>
        <xdr:cNvPr id="129" name="財政構造の弾力性平均値テキスト">
          <a:extLst>
            <a:ext uri="{FF2B5EF4-FFF2-40B4-BE49-F238E27FC236}">
              <a16:creationId xmlns:a16="http://schemas.microsoft.com/office/drawing/2014/main" id="{00000000-0008-0000-0300-000081000000}"/>
            </a:ext>
          </a:extLst>
        </xdr:cNvPr>
        <xdr:cNvSpPr txBox="1"/>
      </xdr:nvSpPr>
      <xdr:spPr>
        <a:xfrm>
          <a:off x="5041900" y="107400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93663</xdr:rowOff>
    </xdr:from>
    <xdr:to>
      <xdr:col>23</xdr:col>
      <xdr:colOff>184150</xdr:colOff>
      <xdr:row>64</xdr:row>
      <xdr:rowOff>23813</xdr:rowOff>
    </xdr:to>
    <xdr:sp macro="" textlink="">
      <xdr:nvSpPr>
        <xdr:cNvPr id="130" name="フローチャート: 判断 129">
          <a:extLst>
            <a:ext uri="{FF2B5EF4-FFF2-40B4-BE49-F238E27FC236}">
              <a16:creationId xmlns:a16="http://schemas.microsoft.com/office/drawing/2014/main" id="{00000000-0008-0000-0300-000082000000}"/>
            </a:ext>
          </a:extLst>
        </xdr:cNvPr>
        <xdr:cNvSpPr/>
      </xdr:nvSpPr>
      <xdr:spPr>
        <a:xfrm>
          <a:off x="4902200" y="10895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38418</xdr:rowOff>
    </xdr:from>
    <xdr:to>
      <xdr:col>19</xdr:col>
      <xdr:colOff>133350</xdr:colOff>
      <xdr:row>63</xdr:row>
      <xdr:rowOff>150495</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3225800" y="10668318"/>
          <a:ext cx="889000" cy="283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51435</xdr:rowOff>
    </xdr:from>
    <xdr:to>
      <xdr:col>19</xdr:col>
      <xdr:colOff>184150</xdr:colOff>
      <xdr:row>63</xdr:row>
      <xdr:rowOff>153035</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064000" y="1085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163212</xdr:rowOff>
    </xdr:from>
    <xdr:ext cx="736600" cy="259045"/>
    <xdr:sp macro="" textlink="">
      <xdr:nvSpPr>
        <xdr:cNvPr id="133" name="テキスト ボックス 132">
          <a:extLst>
            <a:ext uri="{FF2B5EF4-FFF2-40B4-BE49-F238E27FC236}">
              <a16:creationId xmlns:a16="http://schemas.microsoft.com/office/drawing/2014/main" id="{00000000-0008-0000-0300-000085000000}"/>
            </a:ext>
          </a:extLst>
        </xdr:cNvPr>
        <xdr:cNvSpPr txBox="1"/>
      </xdr:nvSpPr>
      <xdr:spPr>
        <a:xfrm>
          <a:off x="3733800" y="106216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38418</xdr:rowOff>
    </xdr:from>
    <xdr:to>
      <xdr:col>15</xdr:col>
      <xdr:colOff>82550</xdr:colOff>
      <xdr:row>64</xdr:row>
      <xdr:rowOff>111760</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2336800" y="10668318"/>
          <a:ext cx="889000" cy="416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78105</xdr:rowOff>
    </xdr:from>
    <xdr:to>
      <xdr:col>15</xdr:col>
      <xdr:colOff>133350</xdr:colOff>
      <xdr:row>63</xdr:row>
      <xdr:rowOff>8255</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3175000" y="1070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164482</xdr:rowOff>
    </xdr:from>
    <xdr:ext cx="7620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2844800" y="10794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111760</xdr:rowOff>
    </xdr:from>
    <xdr:to>
      <xdr:col>11</xdr:col>
      <xdr:colOff>31750</xdr:colOff>
      <xdr:row>65</xdr:row>
      <xdr:rowOff>6668</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1447800" y="11084560"/>
          <a:ext cx="889000" cy="66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141922</xdr:rowOff>
    </xdr:from>
    <xdr:to>
      <xdr:col>11</xdr:col>
      <xdr:colOff>82550</xdr:colOff>
      <xdr:row>64</xdr:row>
      <xdr:rowOff>72072</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2286000" y="10943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82249</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1955800" y="10712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30797</xdr:rowOff>
    </xdr:from>
    <xdr:to>
      <xdr:col>7</xdr:col>
      <xdr:colOff>31750</xdr:colOff>
      <xdr:row>64</xdr:row>
      <xdr:rowOff>132397</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1397000" y="11003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142574</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066800" y="10772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166053</xdr:rowOff>
    </xdr:from>
    <xdr:to>
      <xdr:col>23</xdr:col>
      <xdr:colOff>184150</xdr:colOff>
      <xdr:row>64</xdr:row>
      <xdr:rowOff>96203</xdr:rowOff>
    </xdr:to>
    <xdr:sp macro="" textlink="">
      <xdr:nvSpPr>
        <xdr:cNvPr id="147" name="楕円 146">
          <a:extLst>
            <a:ext uri="{FF2B5EF4-FFF2-40B4-BE49-F238E27FC236}">
              <a16:creationId xmlns:a16="http://schemas.microsoft.com/office/drawing/2014/main" id="{00000000-0008-0000-0300-000093000000}"/>
            </a:ext>
          </a:extLst>
        </xdr:cNvPr>
        <xdr:cNvSpPr/>
      </xdr:nvSpPr>
      <xdr:spPr>
        <a:xfrm>
          <a:off x="4902200" y="10967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138130</xdr:rowOff>
    </xdr:from>
    <xdr:ext cx="762000" cy="259045"/>
    <xdr:sp macro="" textlink="">
      <xdr:nvSpPr>
        <xdr:cNvPr id="148" name="財政構造の弾力性該当値テキスト">
          <a:extLst>
            <a:ext uri="{FF2B5EF4-FFF2-40B4-BE49-F238E27FC236}">
              <a16:creationId xmlns:a16="http://schemas.microsoft.com/office/drawing/2014/main" id="{00000000-0008-0000-0300-000094000000}"/>
            </a:ext>
          </a:extLst>
        </xdr:cNvPr>
        <xdr:cNvSpPr txBox="1"/>
      </xdr:nvSpPr>
      <xdr:spPr>
        <a:xfrm>
          <a:off x="5041900" y="109394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99695</xdr:rowOff>
    </xdr:from>
    <xdr:to>
      <xdr:col>19</xdr:col>
      <xdr:colOff>184150</xdr:colOff>
      <xdr:row>64</xdr:row>
      <xdr:rowOff>29845</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064000" y="10901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14622</xdr:rowOff>
    </xdr:from>
    <xdr:ext cx="7366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733800" y="109874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159068</xdr:rowOff>
    </xdr:from>
    <xdr:to>
      <xdr:col>15</xdr:col>
      <xdr:colOff>133350</xdr:colOff>
      <xdr:row>62</xdr:row>
      <xdr:rowOff>89218</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3175000" y="10617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99395</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2844800" y="10386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60960</xdr:rowOff>
    </xdr:from>
    <xdr:to>
      <xdr:col>11</xdr:col>
      <xdr:colOff>82550</xdr:colOff>
      <xdr:row>64</xdr:row>
      <xdr:rowOff>162560</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2286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147337</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1955800" y="1112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127318</xdr:rowOff>
    </xdr:from>
    <xdr:to>
      <xdr:col>7</xdr:col>
      <xdr:colOff>31750</xdr:colOff>
      <xdr:row>65</xdr:row>
      <xdr:rowOff>57468</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1397000" y="11100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42245</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066800" y="11186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a:extLst>
            <a:ext uri="{FF2B5EF4-FFF2-40B4-BE49-F238E27FC236}">
              <a16:creationId xmlns:a16="http://schemas.microsoft.com/office/drawing/2014/main" id="{00000000-0008-0000-0300-00009D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[107,707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a:extLst>
            <a:ext uri="{FF2B5EF4-FFF2-40B4-BE49-F238E27FC236}">
              <a16:creationId xmlns:a16="http://schemas.microsoft.com/office/drawing/2014/main" id="{00000000-0008-0000-0300-0000A9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tx1"/>
              </a:solidFill>
              <a:latin typeface="ＭＳ Ｐゴシック" panose="020B0600070205080204" pitchFamily="50" charset="-128"/>
              <a:ea typeface="ＭＳ Ｐゴシック" panose="020B0600070205080204" pitchFamily="50" charset="-128"/>
            </a:rPr>
            <a:t>人口</a:t>
          </a:r>
          <a:r>
            <a:rPr kumimoji="1" lang="en-US" altLang="ja-JP" sz="1300">
              <a:solidFill>
                <a:schemeClr val="tx1"/>
              </a:solidFill>
              <a:latin typeface="ＭＳ Ｐゴシック" panose="020B0600070205080204" pitchFamily="50" charset="-128"/>
              <a:ea typeface="ＭＳ Ｐゴシック" panose="020B0600070205080204" pitchFamily="50" charset="-128"/>
            </a:rPr>
            <a:t>1</a:t>
          </a:r>
          <a:r>
            <a:rPr kumimoji="1" lang="ja-JP" altLang="en-US" sz="1300">
              <a:solidFill>
                <a:schemeClr val="tx1"/>
              </a:solidFill>
              <a:latin typeface="ＭＳ Ｐゴシック" panose="020B0600070205080204" pitchFamily="50" charset="-128"/>
              <a:ea typeface="ＭＳ Ｐゴシック" panose="020B0600070205080204" pitchFamily="50" charset="-128"/>
            </a:rPr>
            <a:t>人あたりの人件費・物件費等決算額は前年度より</a:t>
          </a:r>
          <a:r>
            <a:rPr kumimoji="1" lang="en-US" altLang="ja-JP" sz="1300">
              <a:solidFill>
                <a:schemeClr val="tx1"/>
              </a:solidFill>
              <a:latin typeface="ＭＳ Ｐゴシック" panose="020B0600070205080204" pitchFamily="50" charset="-128"/>
              <a:ea typeface="ＭＳ Ｐゴシック" panose="020B0600070205080204" pitchFamily="50" charset="-128"/>
            </a:rPr>
            <a:t>1278</a:t>
          </a:r>
          <a:r>
            <a:rPr kumimoji="1" lang="ja-JP" altLang="en-US" sz="1300">
              <a:solidFill>
                <a:schemeClr val="tx1"/>
              </a:solidFill>
              <a:latin typeface="ＭＳ Ｐゴシック" panose="020B0600070205080204" pitchFamily="50" charset="-128"/>
              <a:ea typeface="ＭＳ Ｐゴシック" panose="020B0600070205080204" pitchFamily="50" charset="-128"/>
            </a:rPr>
            <a:t>円減少した。</a:t>
          </a:r>
        </a:p>
        <a:p>
          <a:r>
            <a:rPr kumimoji="1" lang="ja-JP" altLang="en-US" sz="1300">
              <a:solidFill>
                <a:schemeClr val="tx1"/>
              </a:solidFill>
              <a:latin typeface="ＭＳ Ｐゴシック" panose="020B0600070205080204" pitchFamily="50" charset="-128"/>
              <a:ea typeface="ＭＳ Ｐゴシック" panose="020B0600070205080204" pitchFamily="50" charset="-128"/>
            </a:rPr>
            <a:t>人件費については増加傾向であったものの、新型コロナウイルスワクチン接種対策事業の物件費が大幅に減少したことにより、減少した。</a:t>
          </a:r>
        </a:p>
        <a:p>
          <a:r>
            <a:rPr kumimoji="1" lang="ja-JP" altLang="en-US" sz="1300">
              <a:solidFill>
                <a:schemeClr val="tx1"/>
              </a:solidFill>
              <a:latin typeface="ＭＳ Ｐゴシック" panose="020B0600070205080204" pitchFamily="50" charset="-128"/>
              <a:ea typeface="ＭＳ Ｐゴシック" panose="020B0600070205080204" pitchFamily="50" charset="-128"/>
            </a:rPr>
            <a:t>今後、物価高騰等の影響から上昇することが見込まれるが、引き続き適正な定員管理と経常的な事務経費の抑制に努め、経費の縮減を図っていく。</a:t>
          </a:r>
        </a:p>
      </xdr:txBody>
    </xdr:sp>
    <xdr:clientData/>
  </xdr:twoCellAnchor>
  <xdr:oneCellAnchor>
    <xdr:from>
      <xdr:col>3</xdr:col>
      <xdr:colOff>95250</xdr:colOff>
      <xdr:row>77</xdr:row>
      <xdr:rowOff>6350</xdr:rowOff>
    </xdr:from>
    <xdr:ext cx="349839" cy="225703"/>
    <xdr:sp macro="" textlink="">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a:extLst>
            <a:ext uri="{FF2B5EF4-FFF2-40B4-BE49-F238E27FC236}">
              <a16:creationId xmlns:a16="http://schemas.microsoft.com/office/drawing/2014/main" id="{00000000-0008-0000-0300-0000AB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a:extLst>
            <a:ext uri="{FF2B5EF4-FFF2-40B4-BE49-F238E27FC236}">
              <a16:creationId xmlns:a16="http://schemas.microsoft.com/office/drawing/2014/main" id="{00000000-0008-0000-0300-0000B9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118007</xdr:rowOff>
    </xdr:from>
    <xdr:to>
      <xdr:col>23</xdr:col>
      <xdr:colOff>133350</xdr:colOff>
      <xdr:row>88</xdr:row>
      <xdr:rowOff>144311</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flipV="1">
          <a:off x="4953000" y="13834007"/>
          <a:ext cx="0" cy="13979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116388</xdr:rowOff>
    </xdr:from>
    <xdr:ext cx="762000" cy="259045"/>
    <xdr:sp macro="" textlink="">
      <xdr:nvSpPr>
        <xdr:cNvPr id="187" name="人件費・物件費等の状況最小値テキスト">
          <a:extLst>
            <a:ext uri="{FF2B5EF4-FFF2-40B4-BE49-F238E27FC236}">
              <a16:creationId xmlns:a16="http://schemas.microsoft.com/office/drawing/2014/main" id="{00000000-0008-0000-0300-0000BB000000}"/>
            </a:ext>
          </a:extLst>
        </xdr:cNvPr>
        <xdr:cNvSpPr txBox="1"/>
      </xdr:nvSpPr>
      <xdr:spPr>
        <a:xfrm>
          <a:off x="5041900" y="15203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144311</xdr:rowOff>
    </xdr:from>
    <xdr:to>
      <xdr:col>24</xdr:col>
      <xdr:colOff>12700</xdr:colOff>
      <xdr:row>88</xdr:row>
      <xdr:rowOff>144311</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864100" y="15231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32934</xdr:rowOff>
    </xdr:from>
    <xdr:ext cx="762000" cy="259045"/>
    <xdr:sp macro="" textlink="">
      <xdr:nvSpPr>
        <xdr:cNvPr id="189" name="人件費・物件費等の状況最大値テキスト">
          <a:extLst>
            <a:ext uri="{FF2B5EF4-FFF2-40B4-BE49-F238E27FC236}">
              <a16:creationId xmlns:a16="http://schemas.microsoft.com/office/drawing/2014/main" id="{00000000-0008-0000-0300-0000BD000000}"/>
            </a:ext>
          </a:extLst>
        </xdr:cNvPr>
        <xdr:cNvSpPr txBox="1"/>
      </xdr:nvSpPr>
      <xdr:spPr>
        <a:xfrm>
          <a:off x="5041900" y="13577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118007</xdr:rowOff>
    </xdr:from>
    <xdr:to>
      <xdr:col>24</xdr:col>
      <xdr:colOff>12700</xdr:colOff>
      <xdr:row>80</xdr:row>
      <xdr:rowOff>118007</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3834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150589</xdr:rowOff>
    </xdr:from>
    <xdr:to>
      <xdr:col>23</xdr:col>
      <xdr:colOff>133350</xdr:colOff>
      <xdr:row>81</xdr:row>
      <xdr:rowOff>167722</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4114800" y="14038039"/>
          <a:ext cx="838200" cy="17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32614</xdr:rowOff>
    </xdr:from>
    <xdr:ext cx="762000" cy="259045"/>
    <xdr:sp macro="" textlink="">
      <xdr:nvSpPr>
        <xdr:cNvPr id="192" name="人件費・物件費等の状況平均値テキスト">
          <a:extLst>
            <a:ext uri="{FF2B5EF4-FFF2-40B4-BE49-F238E27FC236}">
              <a16:creationId xmlns:a16="http://schemas.microsoft.com/office/drawing/2014/main" id="{00000000-0008-0000-0300-0000C0000000}"/>
            </a:ext>
          </a:extLst>
        </xdr:cNvPr>
        <xdr:cNvSpPr txBox="1"/>
      </xdr:nvSpPr>
      <xdr:spPr>
        <a:xfrm>
          <a:off x="5041900" y="142629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60537</xdr:rowOff>
    </xdr:from>
    <xdr:to>
      <xdr:col>23</xdr:col>
      <xdr:colOff>184150</xdr:colOff>
      <xdr:row>83</xdr:row>
      <xdr:rowOff>162137</xdr:rowOff>
    </xdr:to>
    <xdr:sp macro="" textlink="">
      <xdr:nvSpPr>
        <xdr:cNvPr id="193" name="フローチャート: 判断 192">
          <a:extLst>
            <a:ext uri="{FF2B5EF4-FFF2-40B4-BE49-F238E27FC236}">
              <a16:creationId xmlns:a16="http://schemas.microsoft.com/office/drawing/2014/main" id="{00000000-0008-0000-0300-0000C1000000}"/>
            </a:ext>
          </a:extLst>
        </xdr:cNvPr>
        <xdr:cNvSpPr/>
      </xdr:nvSpPr>
      <xdr:spPr>
        <a:xfrm>
          <a:off x="4902200" y="14290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119152</xdr:rowOff>
    </xdr:from>
    <xdr:to>
      <xdr:col>19</xdr:col>
      <xdr:colOff>133350</xdr:colOff>
      <xdr:row>81</xdr:row>
      <xdr:rowOff>167722</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3225800" y="14006602"/>
          <a:ext cx="889000" cy="48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81209</xdr:rowOff>
    </xdr:from>
    <xdr:to>
      <xdr:col>19</xdr:col>
      <xdr:colOff>184150</xdr:colOff>
      <xdr:row>84</xdr:row>
      <xdr:rowOff>11359</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064000" y="14311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167586</xdr:rowOff>
    </xdr:from>
    <xdr:ext cx="7366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3733800" y="143979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71952</xdr:rowOff>
    </xdr:from>
    <xdr:to>
      <xdr:col>15</xdr:col>
      <xdr:colOff>82550</xdr:colOff>
      <xdr:row>81</xdr:row>
      <xdr:rowOff>119152</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2336800" y="13959402"/>
          <a:ext cx="889000" cy="47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26073</xdr:rowOff>
    </xdr:from>
    <xdr:to>
      <xdr:col>15</xdr:col>
      <xdr:colOff>133350</xdr:colOff>
      <xdr:row>83</xdr:row>
      <xdr:rowOff>127673</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3175000" y="1425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112450</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844800" y="14342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10863</xdr:rowOff>
    </xdr:from>
    <xdr:to>
      <xdr:col>11</xdr:col>
      <xdr:colOff>31750</xdr:colOff>
      <xdr:row>81</xdr:row>
      <xdr:rowOff>71952</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1447800" y="13898313"/>
          <a:ext cx="889000" cy="61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68669</xdr:rowOff>
    </xdr:from>
    <xdr:to>
      <xdr:col>11</xdr:col>
      <xdr:colOff>82550</xdr:colOff>
      <xdr:row>82</xdr:row>
      <xdr:rowOff>170269</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2286000" y="14127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155046</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1955800" y="14213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126265</xdr:rowOff>
    </xdr:from>
    <xdr:to>
      <xdr:col>7</xdr:col>
      <xdr:colOff>31750</xdr:colOff>
      <xdr:row>82</xdr:row>
      <xdr:rowOff>56415</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1397000" y="14013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41192</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066800" y="14100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99789</xdr:rowOff>
    </xdr:from>
    <xdr:to>
      <xdr:col>23</xdr:col>
      <xdr:colOff>184150</xdr:colOff>
      <xdr:row>82</xdr:row>
      <xdr:rowOff>29939</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4902200" y="13987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116316</xdr:rowOff>
    </xdr:from>
    <xdr:ext cx="762000" cy="259045"/>
    <xdr:sp macro="" textlink="">
      <xdr:nvSpPr>
        <xdr:cNvPr id="211" name="人件費・物件費等の状況該当値テキスト">
          <a:extLst>
            <a:ext uri="{FF2B5EF4-FFF2-40B4-BE49-F238E27FC236}">
              <a16:creationId xmlns:a16="http://schemas.microsoft.com/office/drawing/2014/main" id="{00000000-0008-0000-0300-0000D3000000}"/>
            </a:ext>
          </a:extLst>
        </xdr:cNvPr>
        <xdr:cNvSpPr txBox="1"/>
      </xdr:nvSpPr>
      <xdr:spPr>
        <a:xfrm>
          <a:off x="5041900" y="13832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116922</xdr:rowOff>
    </xdr:from>
    <xdr:to>
      <xdr:col>19</xdr:col>
      <xdr:colOff>184150</xdr:colOff>
      <xdr:row>82</xdr:row>
      <xdr:rowOff>47072</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064000" y="14004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57249</xdr:rowOff>
    </xdr:from>
    <xdr:ext cx="7366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733800" y="137732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68352</xdr:rowOff>
    </xdr:from>
    <xdr:to>
      <xdr:col>15</xdr:col>
      <xdr:colOff>133350</xdr:colOff>
      <xdr:row>81</xdr:row>
      <xdr:rowOff>169952</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175000" y="13955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8679</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844800" y="137246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21152</xdr:rowOff>
    </xdr:from>
    <xdr:to>
      <xdr:col>11</xdr:col>
      <xdr:colOff>82550</xdr:colOff>
      <xdr:row>81</xdr:row>
      <xdr:rowOff>122752</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286000" y="13908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132929</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955800" y="13677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131513</xdr:rowOff>
    </xdr:from>
    <xdr:to>
      <xdr:col>7</xdr:col>
      <xdr:colOff>31750</xdr:colOff>
      <xdr:row>81</xdr:row>
      <xdr:rowOff>61663</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1397000" y="13847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71840</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066800" y="13616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ラスパイレス指数は３年連続で</a:t>
          </a:r>
          <a:r>
            <a:rPr kumimoji="1" lang="en-US" altLang="ja-JP" sz="1300">
              <a:latin typeface="ＭＳ Ｐゴシック" panose="020B0600070205080204" pitchFamily="50" charset="-128"/>
              <a:ea typeface="ＭＳ Ｐゴシック" panose="020B0600070205080204" pitchFamily="50" charset="-128"/>
            </a:rPr>
            <a:t>100</a:t>
          </a:r>
          <a:r>
            <a:rPr kumimoji="1" lang="ja-JP" altLang="en-US" sz="1300">
              <a:latin typeface="ＭＳ Ｐゴシック" panose="020B0600070205080204" pitchFamily="50" charset="-128"/>
              <a:ea typeface="ＭＳ Ｐゴシック" panose="020B0600070205080204" pitchFamily="50" charset="-128"/>
            </a:rPr>
            <a:t>を下回り、類似団体の平均値よりも</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ポイント低くなっている。</a:t>
          </a:r>
        </a:p>
        <a:p>
          <a:r>
            <a:rPr kumimoji="1" lang="ja-JP" altLang="en-US" sz="1300">
              <a:latin typeface="ＭＳ Ｐゴシック" panose="020B0600070205080204" pitchFamily="50" charset="-128"/>
              <a:ea typeface="ＭＳ Ｐゴシック" panose="020B0600070205080204" pitchFamily="50" charset="-128"/>
            </a:rPr>
            <a:t>理由としては、人事評価に基づいた適正な昇格運用を実施していることが大きいものと思料する。</a:t>
          </a:r>
        </a:p>
        <a:p>
          <a:r>
            <a:rPr kumimoji="1" lang="ja-JP" altLang="en-US" sz="1300">
              <a:latin typeface="ＭＳ Ｐゴシック" panose="020B0600070205080204" pitchFamily="50" charset="-128"/>
              <a:ea typeface="ＭＳ Ｐゴシック" panose="020B0600070205080204" pitchFamily="50" charset="-128"/>
            </a:rPr>
            <a:t>引き続き、千葉県人事委員会勧告を尊重して給与水準の適正化に努めていく。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53975</xdr:rowOff>
    </xdr:from>
    <xdr:to>
      <xdr:col>81</xdr:col>
      <xdr:colOff>44450</xdr:colOff>
      <xdr:row>88</xdr:row>
      <xdr:rowOff>160866</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7018000" y="13941425"/>
          <a:ext cx="0" cy="13070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132943</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7106900" y="15220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160866</xdr:rowOff>
    </xdr:from>
    <xdr:to>
      <xdr:col>81</xdr:col>
      <xdr:colOff>133350</xdr:colOff>
      <xdr:row>88</xdr:row>
      <xdr:rowOff>160866</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5248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140352</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7106900" y="13684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53975</xdr:rowOff>
    </xdr:from>
    <xdr:to>
      <xdr:col>81</xdr:col>
      <xdr:colOff>133350</xdr:colOff>
      <xdr:row>81</xdr:row>
      <xdr:rowOff>53975</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3941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133350</xdr:rowOff>
    </xdr:from>
    <xdr:to>
      <xdr:col>81</xdr:col>
      <xdr:colOff>44450</xdr:colOff>
      <xdr:row>84</xdr:row>
      <xdr:rowOff>2116</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6179800" y="14363700"/>
          <a:ext cx="8382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64152</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7106900" y="14465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92075</xdr:rowOff>
    </xdr:from>
    <xdr:to>
      <xdr:col>81</xdr:col>
      <xdr:colOff>95250</xdr:colOff>
      <xdr:row>85</xdr:row>
      <xdr:rowOff>22225</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967200" y="1449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113241</xdr:rowOff>
    </xdr:from>
    <xdr:to>
      <xdr:col>77</xdr:col>
      <xdr:colOff>44450</xdr:colOff>
      <xdr:row>84</xdr:row>
      <xdr:rowOff>2116</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5290800" y="14343591"/>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112184</xdr:rowOff>
    </xdr:from>
    <xdr:to>
      <xdr:col>77</xdr:col>
      <xdr:colOff>95250</xdr:colOff>
      <xdr:row>85</xdr:row>
      <xdr:rowOff>42334</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129000" y="1451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27111</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5798800" y="146003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113241</xdr:rowOff>
    </xdr:from>
    <xdr:to>
      <xdr:col>72</xdr:col>
      <xdr:colOff>203200</xdr:colOff>
      <xdr:row>85</xdr:row>
      <xdr:rowOff>152400</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flipV="1">
          <a:off x="14401800" y="14343591"/>
          <a:ext cx="889000" cy="382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132291</xdr:rowOff>
    </xdr:from>
    <xdr:to>
      <xdr:col>73</xdr:col>
      <xdr:colOff>44450</xdr:colOff>
      <xdr:row>85</xdr:row>
      <xdr:rowOff>62441</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5240000" y="14534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47218</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4909800" y="146204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152400</xdr:rowOff>
    </xdr:from>
    <xdr:to>
      <xdr:col>68</xdr:col>
      <xdr:colOff>152400</xdr:colOff>
      <xdr:row>86</xdr:row>
      <xdr:rowOff>101600</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flipV="1">
          <a:off x="13512800" y="14725650"/>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152400</xdr:rowOff>
    </xdr:from>
    <xdr:to>
      <xdr:col>68</xdr:col>
      <xdr:colOff>203200</xdr:colOff>
      <xdr:row>85</xdr:row>
      <xdr:rowOff>82550</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4351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92727</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020800" y="1432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1059</xdr:rowOff>
    </xdr:from>
    <xdr:to>
      <xdr:col>64</xdr:col>
      <xdr:colOff>152400</xdr:colOff>
      <xdr:row>85</xdr:row>
      <xdr:rowOff>102659</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3462000" y="14574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112836</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131800" y="14343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82550</xdr:rowOff>
    </xdr:from>
    <xdr:to>
      <xdr:col>81</xdr:col>
      <xdr:colOff>95250</xdr:colOff>
      <xdr:row>84</xdr:row>
      <xdr:rowOff>12700</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9672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99077</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7106900" y="1415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122766</xdr:rowOff>
    </xdr:from>
    <xdr:to>
      <xdr:col>77</xdr:col>
      <xdr:colOff>95250</xdr:colOff>
      <xdr:row>84</xdr:row>
      <xdr:rowOff>52916</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129000" y="14353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63093</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798800" y="141219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62441</xdr:rowOff>
    </xdr:from>
    <xdr:to>
      <xdr:col>73</xdr:col>
      <xdr:colOff>44450</xdr:colOff>
      <xdr:row>83</xdr:row>
      <xdr:rowOff>164041</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5240000" y="14292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2768</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909800" y="14061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101600</xdr:rowOff>
    </xdr:from>
    <xdr:to>
      <xdr:col>68</xdr:col>
      <xdr:colOff>203200</xdr:colOff>
      <xdr:row>86</xdr:row>
      <xdr:rowOff>31750</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43510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16527</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020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50800</xdr:rowOff>
    </xdr:from>
    <xdr:to>
      <xdr:col>64</xdr:col>
      <xdr:colOff>152400</xdr:colOff>
      <xdr:row>86</xdr:row>
      <xdr:rowOff>152400</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3462000" y="147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137177</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131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類似団体内平均値を</a:t>
          </a:r>
          <a:r>
            <a:rPr kumimoji="1" lang="en-US" altLang="ja-JP" sz="1300">
              <a:latin typeface="ＭＳ Ｐゴシック" panose="020B0600070205080204" pitchFamily="50" charset="-128"/>
              <a:ea typeface="ＭＳ Ｐゴシック" panose="020B0600070205080204" pitchFamily="50" charset="-128"/>
            </a:rPr>
            <a:t>0.79</a:t>
          </a:r>
          <a:r>
            <a:rPr kumimoji="1" lang="ja-JP" altLang="en-US" sz="1300">
              <a:latin typeface="ＭＳ Ｐゴシック" panose="020B0600070205080204" pitchFamily="50" charset="-128"/>
              <a:ea typeface="ＭＳ Ｐゴシック" panose="020B0600070205080204" pitchFamily="50" charset="-128"/>
            </a:rPr>
            <a:t>人下回っており、前年度比でもほぼ横ばいである。これは、平成</a:t>
          </a:r>
          <a:r>
            <a:rPr kumimoji="1" lang="en-US" altLang="ja-JP" sz="1300">
              <a:latin typeface="ＭＳ Ｐゴシック" panose="020B0600070205080204" pitchFamily="50" charset="-128"/>
              <a:ea typeface="ＭＳ Ｐゴシック" panose="020B0600070205080204" pitchFamily="50" charset="-128"/>
            </a:rPr>
            <a:t>17</a:t>
          </a:r>
          <a:r>
            <a:rPr kumimoji="1" lang="ja-JP" altLang="en-US" sz="1300">
              <a:latin typeface="ＭＳ Ｐゴシック" panose="020B0600070205080204" pitchFamily="50" charset="-128"/>
              <a:ea typeface="ＭＳ Ｐゴシック" panose="020B0600070205080204" pitchFamily="50" charset="-128"/>
            </a:rPr>
            <a:t>年度から実施してきた第</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次及び第</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次定員適正化計画に基づき職員数の削減を図ったこともあるが、消防業務等を一部事務組合で実施していることが大きく影響している。</a:t>
          </a:r>
        </a:p>
        <a:p>
          <a:r>
            <a:rPr kumimoji="1" lang="ja-JP" altLang="en-US" sz="1300">
              <a:latin typeface="ＭＳ Ｐゴシック" panose="020B0600070205080204" pitchFamily="50" charset="-128"/>
              <a:ea typeface="ＭＳ Ｐゴシック" panose="020B0600070205080204" pitchFamily="50" charset="-128"/>
            </a:rPr>
            <a:t>今後も、行財政改革による業務の効率化なども見据えながら、職員数の適正管理に努めていく。</a:t>
          </a: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a:extLst>
            <a:ext uri="{FF2B5EF4-FFF2-40B4-BE49-F238E27FC236}">
              <a16:creationId xmlns:a16="http://schemas.microsoft.com/office/drawing/2014/main" id="{00000000-0008-0000-0300-000038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7257</xdr:rowOff>
    </xdr:from>
    <xdr:to>
      <xdr:col>81</xdr:col>
      <xdr:colOff>44450</xdr:colOff>
      <xdr:row>68</xdr:row>
      <xdr:rowOff>25763</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flipV="1">
          <a:off x="17018000" y="10122807"/>
          <a:ext cx="0" cy="15615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169290</xdr:rowOff>
    </xdr:from>
    <xdr:ext cx="762000" cy="259045"/>
    <xdr:sp macro="" textlink="">
      <xdr:nvSpPr>
        <xdr:cNvPr id="314" name="定員管理の状況最小値テキスト">
          <a:extLst>
            <a:ext uri="{FF2B5EF4-FFF2-40B4-BE49-F238E27FC236}">
              <a16:creationId xmlns:a16="http://schemas.microsoft.com/office/drawing/2014/main" id="{00000000-0008-0000-0300-00003A010000}"/>
            </a:ext>
          </a:extLst>
        </xdr:cNvPr>
        <xdr:cNvSpPr txBox="1"/>
      </xdr:nvSpPr>
      <xdr:spPr>
        <a:xfrm>
          <a:off x="17106900" y="11656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25763</xdr:rowOff>
    </xdr:from>
    <xdr:to>
      <xdr:col>81</xdr:col>
      <xdr:colOff>133350</xdr:colOff>
      <xdr:row>68</xdr:row>
      <xdr:rowOff>25763</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16843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93634</xdr:rowOff>
    </xdr:from>
    <xdr:ext cx="762000" cy="259045"/>
    <xdr:sp macro="" textlink="">
      <xdr:nvSpPr>
        <xdr:cNvPr id="316" name="定員管理の状況最大値テキスト">
          <a:extLst>
            <a:ext uri="{FF2B5EF4-FFF2-40B4-BE49-F238E27FC236}">
              <a16:creationId xmlns:a16="http://schemas.microsoft.com/office/drawing/2014/main" id="{00000000-0008-0000-0300-00003C010000}"/>
            </a:ext>
          </a:extLst>
        </xdr:cNvPr>
        <xdr:cNvSpPr txBox="1"/>
      </xdr:nvSpPr>
      <xdr:spPr>
        <a:xfrm>
          <a:off x="17106900" y="9866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7257</xdr:rowOff>
    </xdr:from>
    <xdr:to>
      <xdr:col>81</xdr:col>
      <xdr:colOff>133350</xdr:colOff>
      <xdr:row>59</xdr:row>
      <xdr:rowOff>7257</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0122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94343</xdr:rowOff>
    </xdr:from>
    <xdr:to>
      <xdr:col>81</xdr:col>
      <xdr:colOff>44450</xdr:colOff>
      <xdr:row>60</xdr:row>
      <xdr:rowOff>125367</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flipV="1">
          <a:off x="16179800" y="10381343"/>
          <a:ext cx="8382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116494</xdr:rowOff>
    </xdr:from>
    <xdr:ext cx="762000" cy="259045"/>
    <xdr:sp macro="" textlink="">
      <xdr:nvSpPr>
        <xdr:cNvPr id="319" name="定員管理の状況平均値テキスト">
          <a:extLst>
            <a:ext uri="{FF2B5EF4-FFF2-40B4-BE49-F238E27FC236}">
              <a16:creationId xmlns:a16="http://schemas.microsoft.com/office/drawing/2014/main" id="{00000000-0008-0000-0300-00003F010000}"/>
            </a:ext>
          </a:extLst>
        </xdr:cNvPr>
        <xdr:cNvSpPr txBox="1"/>
      </xdr:nvSpPr>
      <xdr:spPr>
        <a:xfrm>
          <a:off x="17106900" y="10574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144417</xdr:rowOff>
    </xdr:from>
    <xdr:to>
      <xdr:col>81</xdr:col>
      <xdr:colOff>95250</xdr:colOff>
      <xdr:row>62</xdr:row>
      <xdr:rowOff>74567</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967200" y="10602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108131</xdr:rowOff>
    </xdr:from>
    <xdr:to>
      <xdr:col>77</xdr:col>
      <xdr:colOff>44450</xdr:colOff>
      <xdr:row>60</xdr:row>
      <xdr:rowOff>125367</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5290800" y="10395131"/>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134076</xdr:rowOff>
    </xdr:from>
    <xdr:to>
      <xdr:col>77</xdr:col>
      <xdr:colOff>95250</xdr:colOff>
      <xdr:row>62</xdr:row>
      <xdr:rowOff>64226</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129000" y="10592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49003</xdr:rowOff>
    </xdr:from>
    <xdr:ext cx="7366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5798800" y="106789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94343</xdr:rowOff>
    </xdr:from>
    <xdr:to>
      <xdr:col>72</xdr:col>
      <xdr:colOff>203200</xdr:colOff>
      <xdr:row>60</xdr:row>
      <xdr:rowOff>108131</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4401800" y="10381343"/>
          <a:ext cx="8890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123734</xdr:rowOff>
    </xdr:from>
    <xdr:to>
      <xdr:col>73</xdr:col>
      <xdr:colOff>44450</xdr:colOff>
      <xdr:row>62</xdr:row>
      <xdr:rowOff>53884</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5240000" y="10582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38661</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909800" y="10668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77107</xdr:rowOff>
    </xdr:from>
    <xdr:to>
      <xdr:col>68</xdr:col>
      <xdr:colOff>152400</xdr:colOff>
      <xdr:row>60</xdr:row>
      <xdr:rowOff>94343</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3512800" y="103641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127181</xdr:rowOff>
    </xdr:from>
    <xdr:to>
      <xdr:col>68</xdr:col>
      <xdr:colOff>203200</xdr:colOff>
      <xdr:row>62</xdr:row>
      <xdr:rowOff>57331</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4351000" y="10585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42108</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4020800" y="10672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130628</xdr:rowOff>
    </xdr:from>
    <xdr:to>
      <xdr:col>64</xdr:col>
      <xdr:colOff>152400</xdr:colOff>
      <xdr:row>62</xdr:row>
      <xdr:rowOff>60778</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3462000" y="10589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45555</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3131800" y="10675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43543</xdr:rowOff>
    </xdr:from>
    <xdr:to>
      <xdr:col>81</xdr:col>
      <xdr:colOff>95250</xdr:colOff>
      <xdr:row>60</xdr:row>
      <xdr:rowOff>145143</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967200" y="1033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60070</xdr:rowOff>
    </xdr:from>
    <xdr:ext cx="762000" cy="259045"/>
    <xdr:sp macro="" textlink="">
      <xdr:nvSpPr>
        <xdr:cNvPr id="338" name="定員管理の状況該当値テキスト">
          <a:extLst>
            <a:ext uri="{FF2B5EF4-FFF2-40B4-BE49-F238E27FC236}">
              <a16:creationId xmlns:a16="http://schemas.microsoft.com/office/drawing/2014/main" id="{00000000-0008-0000-0300-000052010000}"/>
            </a:ext>
          </a:extLst>
        </xdr:cNvPr>
        <xdr:cNvSpPr txBox="1"/>
      </xdr:nvSpPr>
      <xdr:spPr>
        <a:xfrm>
          <a:off x="17106900" y="10175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74567</xdr:rowOff>
    </xdr:from>
    <xdr:to>
      <xdr:col>77</xdr:col>
      <xdr:colOff>95250</xdr:colOff>
      <xdr:row>61</xdr:row>
      <xdr:rowOff>4717</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129000" y="10361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14894</xdr:rowOff>
    </xdr:from>
    <xdr:ext cx="7366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798800" y="101304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57331</xdr:rowOff>
    </xdr:from>
    <xdr:to>
      <xdr:col>73</xdr:col>
      <xdr:colOff>44450</xdr:colOff>
      <xdr:row>60</xdr:row>
      <xdr:rowOff>158931</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5240000" y="10344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169108</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909800" y="10113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43543</xdr:rowOff>
    </xdr:from>
    <xdr:to>
      <xdr:col>68</xdr:col>
      <xdr:colOff>203200</xdr:colOff>
      <xdr:row>60</xdr:row>
      <xdr:rowOff>145143</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4351000" y="1033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155320</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020800" y="10099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26307</xdr:rowOff>
    </xdr:from>
    <xdr:to>
      <xdr:col>64</xdr:col>
      <xdr:colOff>152400</xdr:colOff>
      <xdr:row>60</xdr:row>
      <xdr:rowOff>127907</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3462000" y="1031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138084</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131800" y="10082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実質公債費比率は前年度比</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ポイント増加している。また、単年度比較でも、令和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年度の</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％から令和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％と増加している。これは、令和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年度末に借入を行った地方債の一部について、将来的な利子支払負担の軽減することを目的に、元金償還までの据え置き期間をなくしたため、元金償還がすぐに始まり、令和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年度の元利償還金額が増加したためである。</a:t>
          </a:r>
        </a:p>
        <a:p>
          <a:r>
            <a:rPr kumimoji="1" lang="ja-JP" altLang="en-US" sz="1300">
              <a:latin typeface="ＭＳ Ｐゴシック" panose="020B0600070205080204" pitchFamily="50" charset="-128"/>
              <a:ea typeface="ＭＳ Ｐゴシック" panose="020B0600070205080204" pitchFamily="50" charset="-128"/>
            </a:rPr>
            <a:t>今後も計画的な地方債の借入や、借入に当たっては交付税措置のある事業を選択するなど、将来負担を軽減させるための、中長期的な視点に立った財政運営に努めていく。</a:t>
          </a:r>
        </a:p>
      </xdr:txBody>
    </xdr:sp>
    <xdr:clientData/>
  </xdr:twoCellAnchor>
  <xdr:oneCellAnchor>
    <xdr:from>
      <xdr:col>61</xdr:col>
      <xdr:colOff>6350</xdr:colOff>
      <xdr:row>32</xdr:row>
      <xdr:rowOff>101600</xdr:rowOff>
    </xdr:from>
    <xdr:ext cx="298543" cy="225703"/>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134862</xdr:rowOff>
    </xdr:from>
    <xdr:to>
      <xdr:col>81</xdr:col>
      <xdr:colOff>44450</xdr:colOff>
      <xdr:row>45</xdr:row>
      <xdr:rowOff>39612</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7018000" y="6307062"/>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11689</xdr:rowOff>
    </xdr:from>
    <xdr:ext cx="762000" cy="259045"/>
    <xdr:sp macro="" textlink="">
      <xdr:nvSpPr>
        <xdr:cNvPr id="377" name="公債費負担の状況最小値テキスト">
          <a:extLst>
            <a:ext uri="{FF2B5EF4-FFF2-40B4-BE49-F238E27FC236}">
              <a16:creationId xmlns:a16="http://schemas.microsoft.com/office/drawing/2014/main" id="{00000000-0008-0000-0300-000079010000}"/>
            </a:ext>
          </a:extLst>
        </xdr:cNvPr>
        <xdr:cNvSpPr txBox="1"/>
      </xdr:nvSpPr>
      <xdr:spPr>
        <a:xfrm>
          <a:off x="17106900" y="7726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39612</xdr:rowOff>
    </xdr:from>
    <xdr:to>
      <xdr:col>81</xdr:col>
      <xdr:colOff>133350</xdr:colOff>
      <xdr:row>45</xdr:row>
      <xdr:rowOff>39612</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775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49789</xdr:rowOff>
    </xdr:from>
    <xdr:ext cx="762000" cy="259045"/>
    <xdr:sp macro="" textlink="">
      <xdr:nvSpPr>
        <xdr:cNvPr id="379" name="公債費負担の状況最大値テキスト">
          <a:extLst>
            <a:ext uri="{FF2B5EF4-FFF2-40B4-BE49-F238E27FC236}">
              <a16:creationId xmlns:a16="http://schemas.microsoft.com/office/drawing/2014/main" id="{00000000-0008-0000-0300-00007B010000}"/>
            </a:ext>
          </a:extLst>
        </xdr:cNvPr>
        <xdr:cNvSpPr txBox="1"/>
      </xdr:nvSpPr>
      <xdr:spPr>
        <a:xfrm>
          <a:off x="17106900" y="6050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134862</xdr:rowOff>
    </xdr:from>
    <xdr:to>
      <xdr:col>81</xdr:col>
      <xdr:colOff>133350</xdr:colOff>
      <xdr:row>36</xdr:row>
      <xdr:rowOff>134862</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6307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136676</xdr:rowOff>
    </xdr:from>
    <xdr:to>
      <xdr:col>81</xdr:col>
      <xdr:colOff>44450</xdr:colOff>
      <xdr:row>38</xdr:row>
      <xdr:rowOff>148167</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6179800" y="6651776"/>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127803</xdr:rowOff>
    </xdr:from>
    <xdr:ext cx="762000" cy="259045"/>
    <xdr:sp macro="" textlink="">
      <xdr:nvSpPr>
        <xdr:cNvPr id="382" name="公債費負担の状況平均値テキスト">
          <a:extLst>
            <a:ext uri="{FF2B5EF4-FFF2-40B4-BE49-F238E27FC236}">
              <a16:creationId xmlns:a16="http://schemas.microsoft.com/office/drawing/2014/main" id="{00000000-0008-0000-0300-00007E010000}"/>
            </a:ext>
          </a:extLst>
        </xdr:cNvPr>
        <xdr:cNvSpPr txBox="1"/>
      </xdr:nvSpPr>
      <xdr:spPr>
        <a:xfrm>
          <a:off x="17106900" y="68143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155726</xdr:rowOff>
    </xdr:from>
    <xdr:to>
      <xdr:col>81</xdr:col>
      <xdr:colOff>95250</xdr:colOff>
      <xdr:row>40</xdr:row>
      <xdr:rowOff>85876</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967200" y="6842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113695</xdr:rowOff>
    </xdr:from>
    <xdr:to>
      <xdr:col>77</xdr:col>
      <xdr:colOff>44450</xdr:colOff>
      <xdr:row>38</xdr:row>
      <xdr:rowOff>136676</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5290800" y="6628795"/>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144235</xdr:rowOff>
    </xdr:from>
    <xdr:to>
      <xdr:col>77</xdr:col>
      <xdr:colOff>95250</xdr:colOff>
      <xdr:row>40</xdr:row>
      <xdr:rowOff>74385</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129000" y="6830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59162</xdr:rowOff>
    </xdr:from>
    <xdr:ext cx="7366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798800" y="6917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113695</xdr:rowOff>
    </xdr:from>
    <xdr:to>
      <xdr:col>72</xdr:col>
      <xdr:colOff>203200</xdr:colOff>
      <xdr:row>38</xdr:row>
      <xdr:rowOff>113695</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a:off x="14401800" y="662879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144235</xdr:rowOff>
    </xdr:from>
    <xdr:to>
      <xdr:col>73</xdr:col>
      <xdr:colOff>44450</xdr:colOff>
      <xdr:row>40</xdr:row>
      <xdr:rowOff>74385</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5240000" y="6830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59162</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909800" y="6917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38</xdr:row>
      <xdr:rowOff>113695</xdr:rowOff>
    </xdr:from>
    <xdr:to>
      <xdr:col>68</xdr:col>
      <xdr:colOff>152400</xdr:colOff>
      <xdr:row>38</xdr:row>
      <xdr:rowOff>136676</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flipV="1">
          <a:off x="13512800" y="6628795"/>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121255</xdr:rowOff>
    </xdr:from>
    <xdr:to>
      <xdr:col>68</xdr:col>
      <xdr:colOff>203200</xdr:colOff>
      <xdr:row>40</xdr:row>
      <xdr:rowOff>51405</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4351000" y="6807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36182</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020800" y="6894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132745</xdr:rowOff>
    </xdr:from>
    <xdr:to>
      <xdr:col>64</xdr:col>
      <xdr:colOff>152400</xdr:colOff>
      <xdr:row>40</xdr:row>
      <xdr:rowOff>62895</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3462000" y="681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47672</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131800" y="6905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97367</xdr:rowOff>
    </xdr:from>
    <xdr:to>
      <xdr:col>81</xdr:col>
      <xdr:colOff>95250</xdr:colOff>
      <xdr:row>39</xdr:row>
      <xdr:rowOff>27517</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967200" y="6612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113894</xdr:rowOff>
    </xdr:from>
    <xdr:ext cx="762000" cy="259045"/>
    <xdr:sp macro="" textlink="">
      <xdr:nvSpPr>
        <xdr:cNvPr id="401" name="公債費負担の状況該当値テキスト">
          <a:extLst>
            <a:ext uri="{FF2B5EF4-FFF2-40B4-BE49-F238E27FC236}">
              <a16:creationId xmlns:a16="http://schemas.microsoft.com/office/drawing/2014/main" id="{00000000-0008-0000-0300-000091010000}"/>
            </a:ext>
          </a:extLst>
        </xdr:cNvPr>
        <xdr:cNvSpPr txBox="1"/>
      </xdr:nvSpPr>
      <xdr:spPr>
        <a:xfrm>
          <a:off x="17106900" y="6457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85876</xdr:rowOff>
    </xdr:from>
    <xdr:to>
      <xdr:col>77</xdr:col>
      <xdr:colOff>95250</xdr:colOff>
      <xdr:row>39</xdr:row>
      <xdr:rowOff>16026</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129000" y="660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26203</xdr:rowOff>
    </xdr:from>
    <xdr:ext cx="7366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798800" y="63698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62895</xdr:rowOff>
    </xdr:from>
    <xdr:to>
      <xdr:col>73</xdr:col>
      <xdr:colOff>44450</xdr:colOff>
      <xdr:row>38</xdr:row>
      <xdr:rowOff>164495</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5240000" y="6577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3222</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909800" y="6346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38</xdr:row>
      <xdr:rowOff>62895</xdr:rowOff>
    </xdr:from>
    <xdr:to>
      <xdr:col>68</xdr:col>
      <xdr:colOff>203200</xdr:colOff>
      <xdr:row>38</xdr:row>
      <xdr:rowOff>164495</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4351000" y="6577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3222</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020800" y="6346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38</xdr:row>
      <xdr:rowOff>85876</xdr:rowOff>
    </xdr:from>
    <xdr:to>
      <xdr:col>64</xdr:col>
      <xdr:colOff>152400</xdr:colOff>
      <xdr:row>39</xdr:row>
      <xdr:rowOff>16026</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3462000" y="660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26203</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131800" y="6369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充当可能財源等が将来負担額を上回っているため、将来負担比率は前年度に引き続きマイナスとなっている。</a:t>
          </a:r>
        </a:p>
        <a:p>
          <a:r>
            <a:rPr kumimoji="1" lang="ja-JP" altLang="en-US" sz="1300">
              <a:latin typeface="ＭＳ Ｐゴシック" panose="020B0600070205080204" pitchFamily="50" charset="-128"/>
              <a:ea typeface="ＭＳ Ｐゴシック" panose="020B0600070205080204" pitchFamily="50" charset="-128"/>
            </a:rPr>
            <a:t>今後も地方債の発行や債務負担行為の設定については、将来負担の見込額が健全な範囲となるように努めていく。</a:t>
          </a: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a:extLst>
            <a:ext uri="{FF2B5EF4-FFF2-40B4-BE49-F238E27FC236}">
              <a16:creationId xmlns:a16="http://schemas.microsoft.com/office/drawing/2014/main" id="{00000000-0008-0000-0300-0000B5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86783</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flipV="1">
          <a:off x="17018000" y="2370667"/>
          <a:ext cx="0" cy="14880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58860</xdr:rowOff>
    </xdr:from>
    <xdr:ext cx="762000" cy="259045"/>
    <xdr:sp macro="" textlink="">
      <xdr:nvSpPr>
        <xdr:cNvPr id="439" name="将来負担の状況最小値テキスト">
          <a:extLst>
            <a:ext uri="{FF2B5EF4-FFF2-40B4-BE49-F238E27FC236}">
              <a16:creationId xmlns:a16="http://schemas.microsoft.com/office/drawing/2014/main" id="{00000000-0008-0000-0300-0000B7010000}"/>
            </a:ext>
          </a:extLst>
        </xdr:cNvPr>
        <xdr:cNvSpPr txBox="1"/>
      </xdr:nvSpPr>
      <xdr:spPr>
        <a:xfrm>
          <a:off x="17106900" y="383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86783</xdr:rowOff>
    </xdr:from>
    <xdr:to>
      <xdr:col>81</xdr:col>
      <xdr:colOff>133350</xdr:colOff>
      <xdr:row>22</xdr:row>
      <xdr:rowOff>86783</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385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1" name="将来負担の状況最大値テキスト">
          <a:extLst>
            <a:ext uri="{FF2B5EF4-FFF2-40B4-BE49-F238E27FC236}">
              <a16:creationId xmlns:a16="http://schemas.microsoft.com/office/drawing/2014/main" id="{00000000-0008-0000-0300-0000B9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3" name="将来負担の状況平均値テキスト">
          <a:extLst>
            <a:ext uri="{FF2B5EF4-FFF2-40B4-BE49-F238E27FC236}">
              <a16:creationId xmlns:a16="http://schemas.microsoft.com/office/drawing/2014/main" id="{00000000-0008-0000-0300-0000BB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93027</xdr:rowOff>
    </xdr:from>
    <xdr:to>
      <xdr:col>77</xdr:col>
      <xdr:colOff>95250</xdr:colOff>
      <xdr:row>14</xdr:row>
      <xdr:rowOff>23177</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129000" y="2321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33354</xdr:rowOff>
    </xdr:from>
    <xdr:ext cx="7366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5798800" y="20907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20108</xdr:rowOff>
    </xdr:from>
    <xdr:to>
      <xdr:col>73</xdr:col>
      <xdr:colOff>44450</xdr:colOff>
      <xdr:row>14</xdr:row>
      <xdr:rowOff>121708</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5240000" y="2420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131885</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909800" y="2189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62336</xdr:rowOff>
    </xdr:from>
    <xdr:to>
      <xdr:col>68</xdr:col>
      <xdr:colOff>203200</xdr:colOff>
      <xdr:row>14</xdr:row>
      <xdr:rowOff>163936</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4351000" y="2462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2663</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020800" y="2231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144780</xdr:rowOff>
    </xdr:from>
    <xdr:to>
      <xdr:col>64</xdr:col>
      <xdr:colOff>152400</xdr:colOff>
      <xdr:row>15</xdr:row>
      <xdr:rowOff>74930</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3462000" y="254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85107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3131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千葉県佐倉市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170,406
165,691
103.69
59,572,610
56,851,555
2,301,154
32,596,211
29,647,325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人件費は前年度より増加したが、分母となる経常一般財源が普通交付税の増などにより増加したため、人件費に係る経常収支比率は前年度と同値となった。</a:t>
          </a:r>
        </a:p>
        <a:p>
          <a:r>
            <a:rPr kumimoji="1" lang="ja-JP" altLang="en-US" sz="1300">
              <a:latin typeface="ＭＳ Ｐゴシック" panose="020B0600070205080204" pitchFamily="50" charset="-128"/>
              <a:ea typeface="ＭＳ Ｐゴシック" panose="020B0600070205080204" pitchFamily="50" charset="-128"/>
            </a:rPr>
            <a:t>引き続き適正な人員管理と事務事業の効率化に取り組み、人件費の抑制に努めていく。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113393</xdr:rowOff>
    </xdr:from>
    <xdr:to>
      <xdr:col>24</xdr:col>
      <xdr:colOff>25400</xdr:colOff>
      <xdr:row>42</xdr:row>
      <xdr:rowOff>94343</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71243"/>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42</xdr:row>
      <xdr:rowOff>66420</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7267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94343</xdr:rowOff>
    </xdr:from>
    <xdr:to>
      <xdr:col>24</xdr:col>
      <xdr:colOff>114300</xdr:colOff>
      <xdr:row>42</xdr:row>
      <xdr:rowOff>94343</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7295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28320</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514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113393</xdr:rowOff>
    </xdr:from>
    <xdr:to>
      <xdr:col>24</xdr:col>
      <xdr:colOff>114300</xdr:colOff>
      <xdr:row>33</xdr:row>
      <xdr:rowOff>113393</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71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20865</xdr:rowOff>
    </xdr:from>
    <xdr:to>
      <xdr:col>24</xdr:col>
      <xdr:colOff>25400</xdr:colOff>
      <xdr:row>39</xdr:row>
      <xdr:rowOff>20865</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a:off x="3987800" y="670741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70955</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4146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54428</xdr:rowOff>
    </xdr:from>
    <xdr:to>
      <xdr:col>24</xdr:col>
      <xdr:colOff>76200</xdr:colOff>
      <xdr:row>38</xdr:row>
      <xdr:rowOff>156028</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56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83457</xdr:rowOff>
    </xdr:from>
    <xdr:to>
      <xdr:col>19</xdr:col>
      <xdr:colOff>187325</xdr:colOff>
      <xdr:row>39</xdr:row>
      <xdr:rowOff>20865</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a:off x="3098800" y="6598557"/>
          <a:ext cx="889000" cy="108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130628</xdr:rowOff>
    </xdr:from>
    <xdr:to>
      <xdr:col>20</xdr:col>
      <xdr:colOff>38100</xdr:colOff>
      <xdr:row>39</xdr:row>
      <xdr:rowOff>60778</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645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70955</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6414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83457</xdr:rowOff>
    </xdr:from>
    <xdr:to>
      <xdr:col>15</xdr:col>
      <xdr:colOff>98425</xdr:colOff>
      <xdr:row>39</xdr:row>
      <xdr:rowOff>162378</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flipV="1">
          <a:off x="2209800" y="6598557"/>
          <a:ext cx="889000" cy="250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38</xdr:row>
      <xdr:rowOff>97972</xdr:rowOff>
    </xdr:from>
    <xdr:to>
      <xdr:col>15</xdr:col>
      <xdr:colOff>149225</xdr:colOff>
      <xdr:row>39</xdr:row>
      <xdr:rowOff>28122</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613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12899</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669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31750</xdr:rowOff>
    </xdr:from>
    <xdr:to>
      <xdr:col>11</xdr:col>
      <xdr:colOff>9525</xdr:colOff>
      <xdr:row>39</xdr:row>
      <xdr:rowOff>162378</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a:off x="1320800" y="6718300"/>
          <a:ext cx="8890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39</xdr:row>
      <xdr:rowOff>68035</xdr:rowOff>
    </xdr:from>
    <xdr:to>
      <xdr:col>11</xdr:col>
      <xdr:colOff>60325</xdr:colOff>
      <xdr:row>39</xdr:row>
      <xdr:rowOff>169635</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754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8362</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6523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2722</xdr:rowOff>
    </xdr:from>
    <xdr:to>
      <xdr:col>6</xdr:col>
      <xdr:colOff>171450</xdr:colOff>
      <xdr:row>39</xdr:row>
      <xdr:rowOff>104322</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689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89099</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6775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141515</xdr:rowOff>
    </xdr:from>
    <xdr:to>
      <xdr:col>24</xdr:col>
      <xdr:colOff>76200</xdr:colOff>
      <xdr:row>39</xdr:row>
      <xdr:rowOff>71665</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656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113592</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6628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141515</xdr:rowOff>
    </xdr:from>
    <xdr:to>
      <xdr:col>20</xdr:col>
      <xdr:colOff>38100</xdr:colOff>
      <xdr:row>39</xdr:row>
      <xdr:rowOff>71665</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656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56442</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742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32657</xdr:rowOff>
    </xdr:from>
    <xdr:to>
      <xdr:col>15</xdr:col>
      <xdr:colOff>149225</xdr:colOff>
      <xdr:row>38</xdr:row>
      <xdr:rowOff>134257</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54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144434</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31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111578</xdr:rowOff>
    </xdr:from>
    <xdr:to>
      <xdr:col>11</xdr:col>
      <xdr:colOff>60325</xdr:colOff>
      <xdr:row>40</xdr:row>
      <xdr:rowOff>41728</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798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26505</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6884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152400</xdr:rowOff>
    </xdr:from>
    <xdr:to>
      <xdr:col>6</xdr:col>
      <xdr:colOff>171450</xdr:colOff>
      <xdr:row>39</xdr:row>
      <xdr:rowOff>82550</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66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92727</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物件費に係る経常収支比率は、令和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a:t>
          </a:r>
          <a:r>
            <a:rPr kumimoji="1" lang="en-US" altLang="ja-JP" sz="1300">
              <a:latin typeface="ＭＳ Ｐゴシック" panose="020B0600070205080204" pitchFamily="50" charset="-128"/>
              <a:ea typeface="ＭＳ Ｐゴシック" panose="020B0600070205080204" pitchFamily="50" charset="-128"/>
            </a:rPr>
            <a:t>19.0</a:t>
          </a:r>
          <a:r>
            <a:rPr kumimoji="1" lang="ja-JP" altLang="en-US" sz="1300">
              <a:latin typeface="ＭＳ Ｐゴシック" panose="020B0600070205080204" pitchFamily="50" charset="-128"/>
              <a:ea typeface="ＭＳ Ｐゴシック" panose="020B0600070205080204" pitchFamily="50" charset="-128"/>
            </a:rPr>
            <a:t>％に対し、令和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18.6</a:t>
          </a:r>
          <a:r>
            <a:rPr kumimoji="1" lang="ja-JP" altLang="en-US" sz="1300">
              <a:latin typeface="ＭＳ Ｐゴシック" panose="020B0600070205080204" pitchFamily="50" charset="-128"/>
              <a:ea typeface="ＭＳ Ｐゴシック" panose="020B0600070205080204" pitchFamily="50" charset="-128"/>
            </a:rPr>
            <a:t>％と前年度から</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ポイント減少した。これは、印旛郡市小児救急医療事業等の減により、物件費が前年度より減少したためである。</a:t>
          </a:r>
        </a:p>
        <a:p>
          <a:r>
            <a:rPr kumimoji="1" lang="ja-JP" altLang="en-US" sz="1300">
              <a:latin typeface="ＭＳ Ｐゴシック" panose="020B0600070205080204" pitchFamily="50" charset="-128"/>
              <a:ea typeface="ＭＳ Ｐゴシック" panose="020B0600070205080204" pitchFamily="50" charset="-128"/>
            </a:rPr>
            <a:t>今後は、物価高騰等の影響により経常的経費のさらなる増加が見込まれるため、事務事業自体の見直し等、更なる適正な予算措置及び執行に努めていく必要がある。</a:t>
          </a: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54610</xdr:rowOff>
    </xdr:from>
    <xdr:to>
      <xdr:col>82</xdr:col>
      <xdr:colOff>107950</xdr:colOff>
      <xdr:row>21</xdr:row>
      <xdr:rowOff>168910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28346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140987</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74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168910</xdr:rowOff>
    </xdr:from>
    <xdr:to>
      <xdr:col>82</xdr:col>
      <xdr:colOff>196850</xdr:colOff>
      <xdr:row>21</xdr:row>
      <xdr:rowOff>168910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769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140987</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2026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54610</xdr:rowOff>
    </xdr:from>
    <xdr:to>
      <xdr:col>82</xdr:col>
      <xdr:colOff>196850</xdr:colOff>
      <xdr:row>13</xdr:row>
      <xdr:rowOff>54610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283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134620</xdr:rowOff>
    </xdr:from>
    <xdr:to>
      <xdr:col>82</xdr:col>
      <xdr:colOff>107950</xdr:colOff>
      <xdr:row>16</xdr:row>
      <xdr:rowOff>165100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287782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101617</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844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129540</xdr:rowOff>
    </xdr:from>
    <xdr:to>
      <xdr:col>82</xdr:col>
      <xdr:colOff>158750</xdr:colOff>
      <xdr:row>17</xdr:row>
      <xdr:rowOff>59690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872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35560</xdr:rowOff>
    </xdr:from>
    <xdr:to>
      <xdr:col>78</xdr:col>
      <xdr:colOff>69850</xdr:colOff>
      <xdr:row>16</xdr:row>
      <xdr:rowOff>165100</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4782800" y="277876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91440</xdr:rowOff>
    </xdr:from>
    <xdr:to>
      <xdr:col>78</xdr:col>
      <xdr:colOff>120650</xdr:colOff>
      <xdr:row>17</xdr:row>
      <xdr:rowOff>21590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83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31767</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603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35560</xdr:rowOff>
    </xdr:from>
    <xdr:to>
      <xdr:col>73</xdr:col>
      <xdr:colOff>180975</xdr:colOff>
      <xdr:row>16</xdr:row>
      <xdr:rowOff>134620</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flipV="1">
          <a:off x="13893800" y="277876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0</xdr:rowOff>
    </xdr:from>
    <xdr:to>
      <xdr:col>74</xdr:col>
      <xdr:colOff>31750</xdr:colOff>
      <xdr:row>16</xdr:row>
      <xdr:rowOff>101600</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74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86377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82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134620</xdr:rowOff>
    </xdr:from>
    <xdr:to>
      <xdr:col>69</xdr:col>
      <xdr:colOff>92075</xdr:colOff>
      <xdr:row>17</xdr:row>
      <xdr:rowOff>100330</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flipV="1">
          <a:off x="13004800" y="287782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7620</xdr:rowOff>
    </xdr:from>
    <xdr:to>
      <xdr:col>69</xdr:col>
      <xdr:colOff>142875</xdr:colOff>
      <xdr:row>16</xdr:row>
      <xdr:rowOff>109220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750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119397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5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30480</xdr:rowOff>
    </xdr:from>
    <xdr:to>
      <xdr:col>65</xdr:col>
      <xdr:colOff>53975</xdr:colOff>
      <xdr:row>16</xdr:row>
      <xdr:rowOff>132080</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142257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542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83820</xdr:rowOff>
    </xdr:from>
    <xdr:to>
      <xdr:col>82</xdr:col>
      <xdr:colOff>158750</xdr:colOff>
      <xdr:row>17</xdr:row>
      <xdr:rowOff>13970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82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100347</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672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114300</xdr:rowOff>
    </xdr:from>
    <xdr:to>
      <xdr:col>78</xdr:col>
      <xdr:colOff>120650</xdr:colOff>
      <xdr:row>17</xdr:row>
      <xdr:rowOff>44450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285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29227</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294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156210</xdr:rowOff>
    </xdr:from>
    <xdr:to>
      <xdr:col>74</xdr:col>
      <xdr:colOff>31750</xdr:colOff>
      <xdr:row>16</xdr:row>
      <xdr:rowOff>86360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2727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96537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2496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83820</xdr:rowOff>
    </xdr:from>
    <xdr:to>
      <xdr:col>69</xdr:col>
      <xdr:colOff>142875</xdr:colOff>
      <xdr:row>17</xdr:row>
      <xdr:rowOff>13970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282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170197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291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49530</xdr:rowOff>
    </xdr:from>
    <xdr:to>
      <xdr:col>65</xdr:col>
      <xdr:colOff>53975</xdr:colOff>
      <xdr:row>17</xdr:row>
      <xdr:rowOff>151130</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296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135907</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305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扶助費は子ども医療費助成事業等の増により前年度より増加し、扶助費に係る経常収支比率は前年度より</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ポイント上昇した。</a:t>
          </a:r>
        </a:p>
        <a:p>
          <a:r>
            <a:rPr kumimoji="1" lang="ja-JP" altLang="en-US" sz="1300">
              <a:latin typeface="ＭＳ Ｐゴシック" panose="020B0600070205080204" pitchFamily="50" charset="-128"/>
              <a:ea typeface="ＭＳ Ｐゴシック" panose="020B0600070205080204" pitchFamily="50" charset="-128"/>
            </a:rPr>
            <a:t>類似団体に比べ経常収支比率は低いことから、引き続き現下の政策課題に適切に対応し、適正な扶助費の支給に努めていく。</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a:extLst>
            <a:ext uri="{FF2B5EF4-FFF2-40B4-BE49-F238E27FC236}">
              <a16:creationId xmlns:a16="http://schemas.microsoft.com/office/drawing/2014/main" id="{00000000-0008-0000-0400-0000B8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12700</xdr:rowOff>
    </xdr:from>
    <xdr:to>
      <xdr:col>24</xdr:col>
      <xdr:colOff>25400</xdr:colOff>
      <xdr:row>62</xdr:row>
      <xdr:rowOff>50800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4826000" y="92710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22877</xdr:rowOff>
    </xdr:from>
    <xdr:ext cx="762000" cy="259045"/>
    <xdr:sp macro="" textlink="">
      <xdr:nvSpPr>
        <xdr:cNvPr id="186" name="扶助費最小値テキスト">
          <a:extLst>
            <a:ext uri="{FF2B5EF4-FFF2-40B4-BE49-F238E27FC236}">
              <a16:creationId xmlns:a16="http://schemas.microsoft.com/office/drawing/2014/main" id="{00000000-0008-0000-0400-0000BA000000}"/>
            </a:ext>
          </a:extLst>
        </xdr:cNvPr>
        <xdr:cNvSpPr txBox="1"/>
      </xdr:nvSpPr>
      <xdr:spPr>
        <a:xfrm>
          <a:off x="49149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50800</xdr:rowOff>
    </xdr:from>
    <xdr:to>
      <xdr:col>24</xdr:col>
      <xdr:colOff>114300</xdr:colOff>
      <xdr:row>62</xdr:row>
      <xdr:rowOff>50800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1068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99077</xdr:rowOff>
    </xdr:from>
    <xdr:ext cx="762000" cy="259045"/>
    <xdr:sp macro="" textlink="">
      <xdr:nvSpPr>
        <xdr:cNvPr id="188" name="扶助費最大値テキスト">
          <a:extLst>
            <a:ext uri="{FF2B5EF4-FFF2-40B4-BE49-F238E27FC236}">
              <a16:creationId xmlns:a16="http://schemas.microsoft.com/office/drawing/2014/main" id="{00000000-0008-0000-0400-0000BC000000}"/>
            </a:ext>
          </a:extLst>
        </xdr:cNvPr>
        <xdr:cNvSpPr txBox="1"/>
      </xdr:nvSpPr>
      <xdr:spPr>
        <a:xfrm>
          <a:off x="4914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12700</xdr:rowOff>
    </xdr:from>
    <xdr:to>
      <xdr:col>24</xdr:col>
      <xdr:colOff>114300</xdr:colOff>
      <xdr:row>54</xdr:row>
      <xdr:rowOff>12700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31750</xdr:rowOff>
    </xdr:from>
    <xdr:to>
      <xdr:col>24</xdr:col>
      <xdr:colOff>25400</xdr:colOff>
      <xdr:row>55</xdr:row>
      <xdr:rowOff>50800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3987800" y="946150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29227</xdr:rowOff>
    </xdr:from>
    <xdr:ext cx="762000" cy="259045"/>
    <xdr:sp macro="" textlink="">
      <xdr:nvSpPr>
        <xdr:cNvPr id="191" name="扶助費平均値テキスト">
          <a:extLst>
            <a:ext uri="{FF2B5EF4-FFF2-40B4-BE49-F238E27FC236}">
              <a16:creationId xmlns:a16="http://schemas.microsoft.com/office/drawing/2014/main" id="{00000000-0008-0000-0400-0000BF000000}"/>
            </a:ext>
          </a:extLst>
        </xdr:cNvPr>
        <xdr:cNvSpPr txBox="1"/>
      </xdr:nvSpPr>
      <xdr:spPr>
        <a:xfrm>
          <a:off x="4914900" y="99733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57150</xdr:rowOff>
    </xdr:from>
    <xdr:to>
      <xdr:col>24</xdr:col>
      <xdr:colOff>76200</xdr:colOff>
      <xdr:row>58</xdr:row>
      <xdr:rowOff>158750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4775200" y="10001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50800</xdr:rowOff>
    </xdr:from>
    <xdr:to>
      <xdr:col>19</xdr:col>
      <xdr:colOff>187325</xdr:colOff>
      <xdr:row>55</xdr:row>
      <xdr:rowOff>31750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3098800" y="93091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76200</xdr:rowOff>
    </xdr:from>
    <xdr:to>
      <xdr:col>20</xdr:col>
      <xdr:colOff>38100</xdr:colOff>
      <xdr:row>58</xdr:row>
      <xdr:rowOff>6350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3937000" y="9848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162577</xdr:rowOff>
    </xdr:from>
    <xdr:ext cx="7366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3606800" y="9935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50800</xdr:rowOff>
    </xdr:from>
    <xdr:to>
      <xdr:col>15</xdr:col>
      <xdr:colOff>98425</xdr:colOff>
      <xdr:row>55</xdr:row>
      <xdr:rowOff>50800</xdr:rowOff>
    </xdr:to>
    <xdr:cxnSp macro="">
      <xdr:nvCxnSpPr>
        <xdr:cNvPr id="196" name="直線コネクタ 195">
          <a:extLst>
            <a:ext uri="{FF2B5EF4-FFF2-40B4-BE49-F238E27FC236}">
              <a16:creationId xmlns:a16="http://schemas.microsoft.com/office/drawing/2014/main" id="{00000000-0008-0000-0400-0000C4000000}"/>
            </a:ext>
          </a:extLst>
        </xdr:cNvPr>
        <xdr:cNvCxnSpPr/>
      </xdr:nvCxnSpPr>
      <xdr:spPr>
        <a:xfrm flipV="1">
          <a:off x="2209800" y="930910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0</xdr:rowOff>
    </xdr:from>
    <xdr:to>
      <xdr:col>15</xdr:col>
      <xdr:colOff>149225</xdr:colOff>
      <xdr:row>57</xdr:row>
      <xdr:rowOff>101600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3048000" y="9772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86377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717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50800</xdr:rowOff>
    </xdr:from>
    <xdr:to>
      <xdr:col>11</xdr:col>
      <xdr:colOff>9525</xdr:colOff>
      <xdr:row>55</xdr:row>
      <xdr:rowOff>69850</xdr:rowOff>
    </xdr:to>
    <xdr:cxnSp macro="">
      <xdr:nvCxnSpPr>
        <xdr:cNvPr id="199" name="直線コネクタ 198">
          <a:extLst>
            <a:ext uri="{FF2B5EF4-FFF2-40B4-BE49-F238E27FC236}">
              <a16:creationId xmlns:a16="http://schemas.microsoft.com/office/drawing/2014/main" id="{00000000-0008-0000-0400-0000C7000000}"/>
            </a:ext>
          </a:extLst>
        </xdr:cNvPr>
        <xdr:cNvCxnSpPr/>
      </xdr:nvCxnSpPr>
      <xdr:spPr>
        <a:xfrm flipV="1">
          <a:off x="1320800" y="9480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114300</xdr:rowOff>
    </xdr:from>
    <xdr:to>
      <xdr:col>11</xdr:col>
      <xdr:colOff>60325</xdr:colOff>
      <xdr:row>58</xdr:row>
      <xdr:rowOff>44450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2159000" y="988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29227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828800" y="9973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76200</xdr:rowOff>
    </xdr:from>
    <xdr:to>
      <xdr:col>6</xdr:col>
      <xdr:colOff>171450</xdr:colOff>
      <xdr:row>59</xdr:row>
      <xdr:rowOff>6350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1270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162577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939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0</xdr:rowOff>
    </xdr:from>
    <xdr:to>
      <xdr:col>24</xdr:col>
      <xdr:colOff>76200</xdr:colOff>
      <xdr:row>55</xdr:row>
      <xdr:rowOff>101600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47752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16527</xdr:rowOff>
    </xdr:from>
    <xdr:ext cx="762000" cy="259045"/>
    <xdr:sp macro="" textlink="">
      <xdr:nvSpPr>
        <xdr:cNvPr id="210" name="扶助費該当値テキスト">
          <a:extLst>
            <a:ext uri="{FF2B5EF4-FFF2-40B4-BE49-F238E27FC236}">
              <a16:creationId xmlns:a16="http://schemas.microsoft.com/office/drawing/2014/main" id="{00000000-0008-0000-0400-0000D2000000}"/>
            </a:ext>
          </a:extLst>
        </xdr:cNvPr>
        <xdr:cNvSpPr txBox="1"/>
      </xdr:nvSpPr>
      <xdr:spPr>
        <a:xfrm>
          <a:off x="49149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152400</xdr:rowOff>
    </xdr:from>
    <xdr:to>
      <xdr:col>20</xdr:col>
      <xdr:colOff>38100</xdr:colOff>
      <xdr:row>55</xdr:row>
      <xdr:rowOff>82550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937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92727</xdr:rowOff>
    </xdr:from>
    <xdr:ext cx="7366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3606800" y="917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0</xdr:rowOff>
    </xdr:from>
    <xdr:to>
      <xdr:col>15</xdr:col>
      <xdr:colOff>149225</xdr:colOff>
      <xdr:row>54</xdr:row>
      <xdr:rowOff>101600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0480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111777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27178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0</xdr:rowOff>
    </xdr:from>
    <xdr:to>
      <xdr:col>11</xdr:col>
      <xdr:colOff>60325</xdr:colOff>
      <xdr:row>55</xdr:row>
      <xdr:rowOff>101600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21590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111777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1828800" y="919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1270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130827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939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類似団体と比べて</a:t>
          </a:r>
          <a:r>
            <a:rPr kumimoji="1" lang="en-US" altLang="ja-JP" sz="1300">
              <a:latin typeface="ＭＳ Ｐゴシック" panose="020B0600070205080204" pitchFamily="50" charset="-128"/>
              <a:ea typeface="ＭＳ Ｐゴシック" panose="020B0600070205080204" pitchFamily="50" charset="-128"/>
            </a:rPr>
            <a:t>1.7</a:t>
          </a:r>
          <a:r>
            <a:rPr kumimoji="1" lang="ja-JP" altLang="en-US" sz="1300">
              <a:latin typeface="ＭＳ Ｐゴシック" panose="020B0600070205080204" pitchFamily="50" charset="-128"/>
              <a:ea typeface="ＭＳ Ｐゴシック" panose="020B0600070205080204" pitchFamily="50" charset="-128"/>
            </a:rPr>
            <a:t>ポイント上回っている。</a:t>
          </a:r>
        </a:p>
        <a:p>
          <a:r>
            <a:rPr kumimoji="1" lang="ja-JP" altLang="en-US" sz="1300">
              <a:latin typeface="ＭＳ Ｐゴシック" panose="020B0600070205080204" pitchFamily="50" charset="-128"/>
              <a:ea typeface="ＭＳ Ｐゴシック" panose="020B0600070205080204" pitchFamily="50" charset="-128"/>
            </a:rPr>
            <a:t>高齢化の進展により、介護保険特別会計、後期高齢者医療特別会計への繰出金が増加し、高い水準で推移しており、今後も増加傾向が続くものと見込まれる。</a:t>
          </a:r>
        </a:p>
      </xdr:txBody>
    </xdr:sp>
    <xdr:clientData/>
  </xdr:twoCellAnchor>
  <xdr:oneCellAnchor>
    <xdr:from>
      <xdr:col>62</xdr:col>
      <xdr:colOff>6350</xdr:colOff>
      <xdr:row>49</xdr:row>
      <xdr:rowOff>107950</xdr:rowOff>
    </xdr:from>
    <xdr:ext cx="298543" cy="225703"/>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101600</xdr:rowOff>
    </xdr:from>
    <xdr:to>
      <xdr:col>82</xdr:col>
      <xdr:colOff>107950</xdr:colOff>
      <xdr:row>60</xdr:row>
      <xdr:rowOff>139700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0170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111777</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39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139700</xdr:rowOff>
    </xdr:from>
    <xdr:to>
      <xdr:col>82</xdr:col>
      <xdr:colOff>196850</xdr:colOff>
      <xdr:row>60</xdr:row>
      <xdr:rowOff>139700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42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16527</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76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101600</xdr:rowOff>
    </xdr:from>
    <xdr:to>
      <xdr:col>82</xdr:col>
      <xdr:colOff>196850</xdr:colOff>
      <xdr:row>52</xdr:row>
      <xdr:rowOff>101600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017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59</xdr:row>
      <xdr:rowOff>19050</xdr:rowOff>
    </xdr:from>
    <xdr:to>
      <xdr:col>82</xdr:col>
      <xdr:colOff>107950</xdr:colOff>
      <xdr:row>59</xdr:row>
      <xdr:rowOff>31750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a:off x="15671800" y="101346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124477</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725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107950</xdr:rowOff>
    </xdr:from>
    <xdr:to>
      <xdr:col>82</xdr:col>
      <xdr:colOff>158750</xdr:colOff>
      <xdr:row>58</xdr:row>
      <xdr:rowOff>38100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880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139700</xdr:rowOff>
    </xdr:from>
    <xdr:to>
      <xdr:col>78</xdr:col>
      <xdr:colOff>69850</xdr:colOff>
      <xdr:row>59</xdr:row>
      <xdr:rowOff>19050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4782800" y="100838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82550</xdr:rowOff>
    </xdr:from>
    <xdr:to>
      <xdr:col>78</xdr:col>
      <xdr:colOff>120650</xdr:colOff>
      <xdr:row>58</xdr:row>
      <xdr:rowOff>12700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85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22877</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624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139700</xdr:rowOff>
    </xdr:from>
    <xdr:to>
      <xdr:col>73</xdr:col>
      <xdr:colOff>180975</xdr:colOff>
      <xdr:row>59</xdr:row>
      <xdr:rowOff>31750</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893800" y="100838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31750</xdr:rowOff>
    </xdr:from>
    <xdr:to>
      <xdr:col>74</xdr:col>
      <xdr:colOff>31750</xdr:colOff>
      <xdr:row>57</xdr:row>
      <xdr:rowOff>133350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80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143527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57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31750</xdr:rowOff>
    </xdr:from>
    <xdr:to>
      <xdr:col>69</xdr:col>
      <xdr:colOff>92075</xdr:colOff>
      <xdr:row>59</xdr:row>
      <xdr:rowOff>44450</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flipV="1">
          <a:off x="13004800" y="10147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158750</xdr:rowOff>
    </xdr:from>
    <xdr:to>
      <xdr:col>69</xdr:col>
      <xdr:colOff>142875</xdr:colOff>
      <xdr:row>58</xdr:row>
      <xdr:rowOff>88900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93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99077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70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25400</xdr:rowOff>
    </xdr:from>
    <xdr:to>
      <xdr:col>65</xdr:col>
      <xdr:colOff>53975</xdr:colOff>
      <xdr:row>58</xdr:row>
      <xdr:rowOff>127000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137177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73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152400</xdr:rowOff>
    </xdr:from>
    <xdr:to>
      <xdr:col>82</xdr:col>
      <xdr:colOff>158750</xdr:colOff>
      <xdr:row>59</xdr:row>
      <xdr:rowOff>82550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58</xdr:row>
      <xdr:rowOff>124477</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1006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139700</xdr:rowOff>
    </xdr:from>
    <xdr:to>
      <xdr:col>78</xdr:col>
      <xdr:colOff>120650</xdr:colOff>
      <xdr:row>59</xdr:row>
      <xdr:rowOff>69850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1008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54627</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10170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88900</xdr:rowOff>
    </xdr:from>
    <xdr:to>
      <xdr:col>74</xdr:col>
      <xdr:colOff>31750</xdr:colOff>
      <xdr:row>59</xdr:row>
      <xdr:rowOff>19050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3827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1011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152400</xdr:rowOff>
    </xdr:from>
    <xdr:to>
      <xdr:col>69</xdr:col>
      <xdr:colOff>142875</xdr:colOff>
      <xdr:row>59</xdr:row>
      <xdr:rowOff>82550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67327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1018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165100</xdr:rowOff>
    </xdr:from>
    <xdr:to>
      <xdr:col>65</xdr:col>
      <xdr:colOff>53975</xdr:colOff>
      <xdr:row>59</xdr:row>
      <xdr:rowOff>95250</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80027</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1019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補助費等に係る経常収支比率は、類似団体と比較して</a:t>
          </a:r>
          <a:r>
            <a:rPr kumimoji="1" lang="en-US" altLang="ja-JP" sz="1300">
              <a:latin typeface="ＭＳ Ｐゴシック" panose="020B0600070205080204" pitchFamily="50" charset="-128"/>
              <a:ea typeface="ＭＳ Ｐゴシック" panose="020B0600070205080204" pitchFamily="50" charset="-128"/>
            </a:rPr>
            <a:t>4.4</a:t>
          </a:r>
          <a:r>
            <a:rPr kumimoji="1" lang="ja-JP" altLang="en-US" sz="1300">
              <a:latin typeface="ＭＳ Ｐゴシック" panose="020B0600070205080204" pitchFamily="50" charset="-128"/>
              <a:ea typeface="ＭＳ Ｐゴシック" panose="020B0600070205080204" pitchFamily="50" charset="-128"/>
            </a:rPr>
            <a:t>ポイント上回っているが、これは、消防や清掃などの事業を一部事務組合で実施しており、人件費、物件費、公債費などが補助費等（負担金）として算定されるためである。</a:t>
          </a:r>
        </a:p>
        <a:p>
          <a:r>
            <a:rPr kumimoji="1" lang="ja-JP" altLang="en-US" sz="1300">
              <a:latin typeface="ＭＳ Ｐゴシック" panose="020B0600070205080204" pitchFamily="50" charset="-128"/>
              <a:ea typeface="ＭＳ Ｐゴシック" panose="020B0600070205080204" pitchFamily="50" charset="-128"/>
            </a:rPr>
            <a:t>一部事務組合に対し、負担金については、事務改善などにより削減するよう引き続き要請していく。</a:t>
          </a: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7" name="テキスト ボックス 306">
          <a:extLst>
            <a:ext uri="{FF2B5EF4-FFF2-40B4-BE49-F238E27FC236}">
              <a16:creationId xmlns:a16="http://schemas.microsoft.com/office/drawing/2014/main" id="{00000000-0008-0000-0400-000033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8" name="補助費等グラフ枠">
          <a:extLst>
            <a:ext uri="{FF2B5EF4-FFF2-40B4-BE49-F238E27FC236}">
              <a16:creationId xmlns:a16="http://schemas.microsoft.com/office/drawing/2014/main" id="{00000000-0008-0000-0400-00003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4536</xdr:rowOff>
    </xdr:from>
    <xdr:to>
      <xdr:col>82</xdr:col>
      <xdr:colOff>107950</xdr:colOff>
      <xdr:row>42</xdr:row>
      <xdr:rowOff>39915</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6510000" y="5662386"/>
          <a:ext cx="0" cy="15784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42</xdr:row>
      <xdr:rowOff>11992</xdr:rowOff>
    </xdr:from>
    <xdr:ext cx="762000" cy="259045"/>
    <xdr:sp macro="" textlink="">
      <xdr:nvSpPr>
        <xdr:cNvPr id="310" name="補助費等最小値テキスト">
          <a:extLst>
            <a:ext uri="{FF2B5EF4-FFF2-40B4-BE49-F238E27FC236}">
              <a16:creationId xmlns:a16="http://schemas.microsoft.com/office/drawing/2014/main" id="{00000000-0008-0000-0400-000036010000}"/>
            </a:ext>
          </a:extLst>
        </xdr:cNvPr>
        <xdr:cNvSpPr txBox="1"/>
      </xdr:nvSpPr>
      <xdr:spPr>
        <a:xfrm>
          <a:off x="16598900" y="7212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42</xdr:row>
      <xdr:rowOff>39915</xdr:rowOff>
    </xdr:from>
    <xdr:to>
      <xdr:col>82</xdr:col>
      <xdr:colOff>196850</xdr:colOff>
      <xdr:row>42</xdr:row>
      <xdr:rowOff>39915</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6421100" y="7240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90913</xdr:rowOff>
    </xdr:from>
    <xdr:ext cx="762000" cy="259045"/>
    <xdr:sp macro="" textlink="">
      <xdr:nvSpPr>
        <xdr:cNvPr id="312" name="補助費等最大値テキスト">
          <a:extLst>
            <a:ext uri="{FF2B5EF4-FFF2-40B4-BE49-F238E27FC236}">
              <a16:creationId xmlns:a16="http://schemas.microsoft.com/office/drawing/2014/main" id="{00000000-0008-0000-0400-000038010000}"/>
            </a:ext>
          </a:extLst>
        </xdr:cNvPr>
        <xdr:cNvSpPr txBox="1"/>
      </xdr:nvSpPr>
      <xdr:spPr>
        <a:xfrm>
          <a:off x="16598900" y="5405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4536</xdr:rowOff>
    </xdr:from>
    <xdr:to>
      <xdr:col>82</xdr:col>
      <xdr:colOff>196850</xdr:colOff>
      <xdr:row>33</xdr:row>
      <xdr:rowOff>4536</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6421100" y="5662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38</xdr:row>
      <xdr:rowOff>137885</xdr:rowOff>
    </xdr:from>
    <xdr:to>
      <xdr:col>82</xdr:col>
      <xdr:colOff>107950</xdr:colOff>
      <xdr:row>39</xdr:row>
      <xdr:rowOff>86178</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5671800" y="6652985"/>
          <a:ext cx="8382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87284</xdr:rowOff>
    </xdr:from>
    <xdr:ext cx="762000" cy="259045"/>
    <xdr:sp macro="" textlink="">
      <xdr:nvSpPr>
        <xdr:cNvPr id="315" name="補助費等平均値テキスト">
          <a:extLst>
            <a:ext uri="{FF2B5EF4-FFF2-40B4-BE49-F238E27FC236}">
              <a16:creationId xmlns:a16="http://schemas.microsoft.com/office/drawing/2014/main" id="{00000000-0008-0000-0400-00003B010000}"/>
            </a:ext>
          </a:extLst>
        </xdr:cNvPr>
        <xdr:cNvSpPr txBox="1"/>
      </xdr:nvSpPr>
      <xdr:spPr>
        <a:xfrm>
          <a:off x="16598900" y="6088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70757</xdr:rowOff>
    </xdr:from>
    <xdr:to>
      <xdr:col>82</xdr:col>
      <xdr:colOff>158750</xdr:colOff>
      <xdr:row>37</xdr:row>
      <xdr:rowOff>907</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6459200" y="6242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38</xdr:row>
      <xdr:rowOff>137885</xdr:rowOff>
    </xdr:from>
    <xdr:to>
      <xdr:col>78</xdr:col>
      <xdr:colOff>69850</xdr:colOff>
      <xdr:row>38</xdr:row>
      <xdr:rowOff>159657</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flipV="1">
          <a:off x="14782800" y="6652985"/>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70757</xdr:rowOff>
    </xdr:from>
    <xdr:to>
      <xdr:col>78</xdr:col>
      <xdr:colOff>120650</xdr:colOff>
      <xdr:row>37</xdr:row>
      <xdr:rowOff>907</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5621000" y="6242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11084</xdr:rowOff>
    </xdr:from>
    <xdr:ext cx="7366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5290800" y="6011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38</xdr:row>
      <xdr:rowOff>159657</xdr:rowOff>
    </xdr:from>
    <xdr:to>
      <xdr:col>73</xdr:col>
      <xdr:colOff>180975</xdr:colOff>
      <xdr:row>39</xdr:row>
      <xdr:rowOff>107950</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flipV="1">
          <a:off x="13893800" y="6674757"/>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59872</xdr:rowOff>
    </xdr:from>
    <xdr:to>
      <xdr:col>74</xdr:col>
      <xdr:colOff>31750</xdr:colOff>
      <xdr:row>36</xdr:row>
      <xdr:rowOff>161472</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4732000" y="623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199</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6000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39</xdr:row>
      <xdr:rowOff>107950</xdr:rowOff>
    </xdr:from>
    <xdr:to>
      <xdr:col>69</xdr:col>
      <xdr:colOff>92075</xdr:colOff>
      <xdr:row>39</xdr:row>
      <xdr:rowOff>140607</xdr:rowOff>
    </xdr:to>
    <xdr:cxnSp macro="">
      <xdr:nvCxnSpPr>
        <xdr:cNvPr id="323" name="直線コネクタ 322">
          <a:extLst>
            <a:ext uri="{FF2B5EF4-FFF2-40B4-BE49-F238E27FC236}">
              <a16:creationId xmlns:a16="http://schemas.microsoft.com/office/drawing/2014/main" id="{00000000-0008-0000-0400-000043010000}"/>
            </a:ext>
          </a:extLst>
        </xdr:cNvPr>
        <xdr:cNvCxnSpPr/>
      </xdr:nvCxnSpPr>
      <xdr:spPr>
        <a:xfrm flipV="1">
          <a:off x="13004800" y="67945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81643</xdr:rowOff>
    </xdr:from>
    <xdr:to>
      <xdr:col>69</xdr:col>
      <xdr:colOff>142875</xdr:colOff>
      <xdr:row>37</xdr:row>
      <xdr:rowOff>11793</xdr:rowOff>
    </xdr:to>
    <xdr:sp macro="" textlink="">
      <xdr:nvSpPr>
        <xdr:cNvPr id="324" name="フローチャート: 判断 323">
          <a:extLst>
            <a:ext uri="{FF2B5EF4-FFF2-40B4-BE49-F238E27FC236}">
              <a16:creationId xmlns:a16="http://schemas.microsoft.com/office/drawing/2014/main" id="{00000000-0008-0000-0400-000044010000}"/>
            </a:ext>
          </a:extLst>
        </xdr:cNvPr>
        <xdr:cNvSpPr/>
      </xdr:nvSpPr>
      <xdr:spPr>
        <a:xfrm>
          <a:off x="138430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21970</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3512800" y="602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48986</xdr:rowOff>
    </xdr:from>
    <xdr:to>
      <xdr:col>65</xdr:col>
      <xdr:colOff>53975</xdr:colOff>
      <xdr:row>36</xdr:row>
      <xdr:rowOff>150586</xdr:rowOff>
    </xdr:to>
    <xdr:sp macro="" textlink="">
      <xdr:nvSpPr>
        <xdr:cNvPr id="326" name="フローチャート: 判断 325">
          <a:extLst>
            <a:ext uri="{FF2B5EF4-FFF2-40B4-BE49-F238E27FC236}">
              <a16:creationId xmlns:a16="http://schemas.microsoft.com/office/drawing/2014/main" id="{00000000-0008-0000-0400-000046010000}"/>
            </a:ext>
          </a:extLst>
        </xdr:cNvPr>
        <xdr:cNvSpPr/>
      </xdr:nvSpPr>
      <xdr:spPr>
        <a:xfrm>
          <a:off x="12954000" y="622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160763</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2623800" y="5990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39</xdr:row>
      <xdr:rowOff>35378</xdr:rowOff>
    </xdr:from>
    <xdr:to>
      <xdr:col>82</xdr:col>
      <xdr:colOff>158750</xdr:colOff>
      <xdr:row>39</xdr:row>
      <xdr:rowOff>136978</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6459200" y="672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39</xdr:row>
      <xdr:rowOff>7455</xdr:rowOff>
    </xdr:from>
    <xdr:ext cx="762000" cy="259045"/>
    <xdr:sp macro="" textlink="">
      <xdr:nvSpPr>
        <xdr:cNvPr id="334" name="補助費等該当値テキスト">
          <a:extLst>
            <a:ext uri="{FF2B5EF4-FFF2-40B4-BE49-F238E27FC236}">
              <a16:creationId xmlns:a16="http://schemas.microsoft.com/office/drawing/2014/main" id="{00000000-0008-0000-0400-00004E010000}"/>
            </a:ext>
          </a:extLst>
        </xdr:cNvPr>
        <xdr:cNvSpPr txBox="1"/>
      </xdr:nvSpPr>
      <xdr:spPr>
        <a:xfrm>
          <a:off x="16598900" y="669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38</xdr:row>
      <xdr:rowOff>87085</xdr:rowOff>
    </xdr:from>
    <xdr:to>
      <xdr:col>78</xdr:col>
      <xdr:colOff>120650</xdr:colOff>
      <xdr:row>39</xdr:row>
      <xdr:rowOff>17235</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5621000" y="6602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39</xdr:row>
      <xdr:rowOff>2012</xdr:rowOff>
    </xdr:from>
    <xdr:ext cx="7366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5290800" y="66885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38</xdr:row>
      <xdr:rowOff>108857</xdr:rowOff>
    </xdr:from>
    <xdr:to>
      <xdr:col>74</xdr:col>
      <xdr:colOff>31750</xdr:colOff>
      <xdr:row>39</xdr:row>
      <xdr:rowOff>39007</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4732000" y="662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39</xdr:row>
      <xdr:rowOff>23784</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4401800" y="671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39</xdr:row>
      <xdr:rowOff>57150</xdr:rowOff>
    </xdr:from>
    <xdr:to>
      <xdr:col>69</xdr:col>
      <xdr:colOff>142875</xdr:colOff>
      <xdr:row>39</xdr:row>
      <xdr:rowOff>158750</xdr:rowOff>
    </xdr:to>
    <xdr:sp macro="" textlink="">
      <xdr:nvSpPr>
        <xdr:cNvPr id="339" name="楕円 338">
          <a:extLst>
            <a:ext uri="{FF2B5EF4-FFF2-40B4-BE49-F238E27FC236}">
              <a16:creationId xmlns:a16="http://schemas.microsoft.com/office/drawing/2014/main" id="{00000000-0008-0000-0400-000053010000}"/>
            </a:ext>
          </a:extLst>
        </xdr:cNvPr>
        <xdr:cNvSpPr/>
      </xdr:nvSpPr>
      <xdr:spPr>
        <a:xfrm>
          <a:off x="13843000" y="674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39</xdr:row>
      <xdr:rowOff>143527</xdr:rowOff>
    </xdr:from>
    <xdr:ext cx="762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13512800" y="683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39</xdr:row>
      <xdr:rowOff>89807</xdr:rowOff>
    </xdr:from>
    <xdr:to>
      <xdr:col>65</xdr:col>
      <xdr:colOff>53975</xdr:colOff>
      <xdr:row>40</xdr:row>
      <xdr:rowOff>19957</xdr:rowOff>
    </xdr:to>
    <xdr:sp macro="" textlink="">
      <xdr:nvSpPr>
        <xdr:cNvPr id="341" name="楕円 340">
          <a:extLst>
            <a:ext uri="{FF2B5EF4-FFF2-40B4-BE49-F238E27FC236}">
              <a16:creationId xmlns:a16="http://schemas.microsoft.com/office/drawing/2014/main" id="{00000000-0008-0000-0400-000055010000}"/>
            </a:ext>
          </a:extLst>
        </xdr:cNvPr>
        <xdr:cNvSpPr/>
      </xdr:nvSpPr>
      <xdr:spPr>
        <a:xfrm>
          <a:off x="12954000" y="6776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40</xdr:row>
      <xdr:rowOff>4734</xdr:rowOff>
    </xdr:from>
    <xdr:ext cx="762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12623800" y="6862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1" name="正方形/長方形 350">
          <a:extLst>
            <a:ext uri="{FF2B5EF4-FFF2-40B4-BE49-F238E27FC236}">
              <a16:creationId xmlns:a16="http://schemas.microsoft.com/office/drawing/2014/main" id="{00000000-0008-0000-0400-00005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2" name="正方形/長方形 351">
          <a:extLst>
            <a:ext uri="{FF2B5EF4-FFF2-40B4-BE49-F238E27FC236}">
              <a16:creationId xmlns:a16="http://schemas.microsoft.com/office/drawing/2014/main" id="{00000000-0008-0000-0400-00006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公債費は、令和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年度末に借入を行った地方債の一部について、将来的な利子支払負担の軽減することを目的に、元金償還までの据え置き期間をなくしたため、元金償還がすぐに始まり、令和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年度の元利償還金額が増加したことにより、公債費に係る経常収支比率は前年度より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ポイント上昇した。</a:t>
          </a:r>
        </a:p>
      </xdr:txBody>
    </xdr:sp>
    <xdr:clientData/>
  </xdr:twoCellAnchor>
  <xdr:oneCellAnchor>
    <xdr:from>
      <xdr:col>3</xdr:col>
      <xdr:colOff>123825</xdr:colOff>
      <xdr:row>69</xdr:row>
      <xdr:rowOff>107950</xdr:rowOff>
    </xdr:from>
    <xdr:ext cx="298543" cy="225703"/>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4" name="テキスト ボックス 363">
          <a:extLst>
            <a:ext uri="{FF2B5EF4-FFF2-40B4-BE49-F238E27FC236}">
              <a16:creationId xmlns:a16="http://schemas.microsoft.com/office/drawing/2014/main" id="{00000000-0008-0000-0400-00006C010000}"/>
            </a:ext>
          </a:extLst>
        </xdr:cNvPr>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70" name="公債費グラフ枠">
          <a:extLst>
            <a:ext uri="{FF2B5EF4-FFF2-40B4-BE49-F238E27FC236}">
              <a16:creationId xmlns:a16="http://schemas.microsoft.com/office/drawing/2014/main" id="{00000000-0008-0000-0400-000072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122101</xdr:rowOff>
    </xdr:from>
    <xdr:to>
      <xdr:col>24</xdr:col>
      <xdr:colOff>25400</xdr:colOff>
      <xdr:row>80</xdr:row>
      <xdr:rowOff>149861</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flipV="1">
          <a:off x="4826000" y="12637951"/>
          <a:ext cx="0" cy="12279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121938</xdr:rowOff>
    </xdr:from>
    <xdr:ext cx="762000" cy="259045"/>
    <xdr:sp macro="" textlink="">
      <xdr:nvSpPr>
        <xdr:cNvPr id="372" name="公債費最小値テキスト">
          <a:extLst>
            <a:ext uri="{FF2B5EF4-FFF2-40B4-BE49-F238E27FC236}">
              <a16:creationId xmlns:a16="http://schemas.microsoft.com/office/drawing/2014/main" id="{00000000-0008-0000-0400-000074010000}"/>
            </a:ext>
          </a:extLst>
        </xdr:cNvPr>
        <xdr:cNvSpPr txBox="1"/>
      </xdr:nvSpPr>
      <xdr:spPr>
        <a:xfrm>
          <a:off x="4914900" y="1383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149861</xdr:rowOff>
    </xdr:from>
    <xdr:to>
      <xdr:col>24</xdr:col>
      <xdr:colOff>114300</xdr:colOff>
      <xdr:row>80</xdr:row>
      <xdr:rowOff>149861</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a:off x="4737100" y="13865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37028</xdr:rowOff>
    </xdr:from>
    <xdr:ext cx="762000" cy="259045"/>
    <xdr:sp macro="" textlink="">
      <xdr:nvSpPr>
        <xdr:cNvPr id="374" name="公債費最大値テキスト">
          <a:extLst>
            <a:ext uri="{FF2B5EF4-FFF2-40B4-BE49-F238E27FC236}">
              <a16:creationId xmlns:a16="http://schemas.microsoft.com/office/drawing/2014/main" id="{00000000-0008-0000-0400-000076010000}"/>
            </a:ext>
          </a:extLst>
        </xdr:cNvPr>
        <xdr:cNvSpPr txBox="1"/>
      </xdr:nvSpPr>
      <xdr:spPr>
        <a:xfrm>
          <a:off x="4914900" y="12381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122101</xdr:rowOff>
    </xdr:from>
    <xdr:to>
      <xdr:col>24</xdr:col>
      <xdr:colOff>114300</xdr:colOff>
      <xdr:row>73</xdr:row>
      <xdr:rowOff>122101</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4737100" y="12637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38826</xdr:rowOff>
    </xdr:from>
    <xdr:to>
      <xdr:col>24</xdr:col>
      <xdr:colOff>25400</xdr:colOff>
      <xdr:row>76</xdr:row>
      <xdr:rowOff>51888</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a:off x="3987800" y="13069026"/>
          <a:ext cx="83820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110326</xdr:rowOff>
    </xdr:from>
    <xdr:ext cx="762000" cy="259045"/>
    <xdr:sp macro="" textlink="">
      <xdr:nvSpPr>
        <xdr:cNvPr id="377" name="公債費平均値テキスト">
          <a:extLst>
            <a:ext uri="{FF2B5EF4-FFF2-40B4-BE49-F238E27FC236}">
              <a16:creationId xmlns:a16="http://schemas.microsoft.com/office/drawing/2014/main" id="{00000000-0008-0000-0400-000079010000}"/>
            </a:ext>
          </a:extLst>
        </xdr:cNvPr>
        <xdr:cNvSpPr txBox="1"/>
      </xdr:nvSpPr>
      <xdr:spPr>
        <a:xfrm>
          <a:off x="4914900" y="131405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138249</xdr:rowOff>
    </xdr:from>
    <xdr:to>
      <xdr:col>24</xdr:col>
      <xdr:colOff>76200</xdr:colOff>
      <xdr:row>77</xdr:row>
      <xdr:rowOff>68399</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4775200" y="13168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144962</xdr:rowOff>
    </xdr:from>
    <xdr:to>
      <xdr:col>19</xdr:col>
      <xdr:colOff>187325</xdr:colOff>
      <xdr:row>76</xdr:row>
      <xdr:rowOff>38826</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a:off x="3098800" y="13003712"/>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144780</xdr:rowOff>
    </xdr:from>
    <xdr:to>
      <xdr:col>20</xdr:col>
      <xdr:colOff>38100</xdr:colOff>
      <xdr:row>77</xdr:row>
      <xdr:rowOff>74930</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3937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59707</xdr:rowOff>
    </xdr:from>
    <xdr:ext cx="7366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3606800" y="13261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144962</xdr:rowOff>
    </xdr:from>
    <xdr:to>
      <xdr:col>15</xdr:col>
      <xdr:colOff>98425</xdr:colOff>
      <xdr:row>76</xdr:row>
      <xdr:rowOff>25763</xdr:rowOff>
    </xdr:to>
    <xdr:cxnSp macro="">
      <xdr:nvCxnSpPr>
        <xdr:cNvPr id="382" name="直線コネクタ 381">
          <a:extLst>
            <a:ext uri="{FF2B5EF4-FFF2-40B4-BE49-F238E27FC236}">
              <a16:creationId xmlns:a16="http://schemas.microsoft.com/office/drawing/2014/main" id="{00000000-0008-0000-0400-00007E010000}"/>
            </a:ext>
          </a:extLst>
        </xdr:cNvPr>
        <xdr:cNvCxnSpPr/>
      </xdr:nvCxnSpPr>
      <xdr:spPr>
        <a:xfrm flipV="1">
          <a:off x="2209800" y="13003712"/>
          <a:ext cx="8890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144780</xdr:rowOff>
    </xdr:from>
    <xdr:to>
      <xdr:col>15</xdr:col>
      <xdr:colOff>149225</xdr:colOff>
      <xdr:row>77</xdr:row>
      <xdr:rowOff>74930</xdr:rowOff>
    </xdr:to>
    <xdr:sp macro="" textlink="">
      <xdr:nvSpPr>
        <xdr:cNvPr id="383" name="フローチャート: 判断 382">
          <a:extLst>
            <a:ext uri="{FF2B5EF4-FFF2-40B4-BE49-F238E27FC236}">
              <a16:creationId xmlns:a16="http://schemas.microsoft.com/office/drawing/2014/main" id="{00000000-0008-0000-0400-00007F010000}"/>
            </a:ext>
          </a:extLst>
        </xdr:cNvPr>
        <xdr:cNvSpPr/>
      </xdr:nvSpPr>
      <xdr:spPr>
        <a:xfrm>
          <a:off x="3048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59707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2717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25763</xdr:rowOff>
    </xdr:from>
    <xdr:to>
      <xdr:col>11</xdr:col>
      <xdr:colOff>9525</xdr:colOff>
      <xdr:row>76</xdr:row>
      <xdr:rowOff>25763</xdr:rowOff>
    </xdr:to>
    <xdr:cxnSp macro="">
      <xdr:nvCxnSpPr>
        <xdr:cNvPr id="385" name="直線コネクタ 384">
          <a:extLst>
            <a:ext uri="{FF2B5EF4-FFF2-40B4-BE49-F238E27FC236}">
              <a16:creationId xmlns:a16="http://schemas.microsoft.com/office/drawing/2014/main" id="{00000000-0008-0000-0400-000081010000}"/>
            </a:ext>
          </a:extLst>
        </xdr:cNvPr>
        <xdr:cNvCxnSpPr/>
      </xdr:nvCxnSpPr>
      <xdr:spPr>
        <a:xfrm>
          <a:off x="1320800" y="1305596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19050</xdr:rowOff>
    </xdr:from>
    <xdr:to>
      <xdr:col>11</xdr:col>
      <xdr:colOff>60325</xdr:colOff>
      <xdr:row>77</xdr:row>
      <xdr:rowOff>120650</xdr:rowOff>
    </xdr:to>
    <xdr:sp macro="" textlink="">
      <xdr:nvSpPr>
        <xdr:cNvPr id="386" name="フローチャート: 判断 385">
          <a:extLst>
            <a:ext uri="{FF2B5EF4-FFF2-40B4-BE49-F238E27FC236}">
              <a16:creationId xmlns:a16="http://schemas.microsoft.com/office/drawing/2014/main" id="{00000000-0008-0000-0400-000082010000}"/>
            </a:ext>
          </a:extLst>
        </xdr:cNvPr>
        <xdr:cNvSpPr/>
      </xdr:nvSpPr>
      <xdr:spPr>
        <a:xfrm>
          <a:off x="2159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105427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828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58238</xdr:rowOff>
    </xdr:from>
    <xdr:to>
      <xdr:col>6</xdr:col>
      <xdr:colOff>171450</xdr:colOff>
      <xdr:row>77</xdr:row>
      <xdr:rowOff>159838</xdr:rowOff>
    </xdr:to>
    <xdr:sp macro="" textlink="">
      <xdr:nvSpPr>
        <xdr:cNvPr id="388" name="フローチャート: 判断 387">
          <a:extLst>
            <a:ext uri="{FF2B5EF4-FFF2-40B4-BE49-F238E27FC236}">
              <a16:creationId xmlns:a16="http://schemas.microsoft.com/office/drawing/2014/main" id="{00000000-0008-0000-0400-000084010000}"/>
            </a:ext>
          </a:extLst>
        </xdr:cNvPr>
        <xdr:cNvSpPr/>
      </xdr:nvSpPr>
      <xdr:spPr>
        <a:xfrm>
          <a:off x="1270000" y="13259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144615</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939800" y="13346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1088</xdr:rowOff>
    </xdr:from>
    <xdr:to>
      <xdr:col>24</xdr:col>
      <xdr:colOff>76200</xdr:colOff>
      <xdr:row>76</xdr:row>
      <xdr:rowOff>102688</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4775200" y="13031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17615</xdr:rowOff>
    </xdr:from>
    <xdr:ext cx="762000" cy="259045"/>
    <xdr:sp macro="" textlink="">
      <xdr:nvSpPr>
        <xdr:cNvPr id="396" name="公債費該当値テキスト">
          <a:extLst>
            <a:ext uri="{FF2B5EF4-FFF2-40B4-BE49-F238E27FC236}">
              <a16:creationId xmlns:a16="http://schemas.microsoft.com/office/drawing/2014/main" id="{00000000-0008-0000-0400-00008C010000}"/>
            </a:ext>
          </a:extLst>
        </xdr:cNvPr>
        <xdr:cNvSpPr txBox="1"/>
      </xdr:nvSpPr>
      <xdr:spPr>
        <a:xfrm>
          <a:off x="4914900" y="12876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159476</xdr:rowOff>
    </xdr:from>
    <xdr:to>
      <xdr:col>20</xdr:col>
      <xdr:colOff>38100</xdr:colOff>
      <xdr:row>76</xdr:row>
      <xdr:rowOff>89626</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3937000" y="13018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99803</xdr:rowOff>
    </xdr:from>
    <xdr:ext cx="7366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3606800" y="127871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94162</xdr:rowOff>
    </xdr:from>
    <xdr:to>
      <xdr:col>15</xdr:col>
      <xdr:colOff>149225</xdr:colOff>
      <xdr:row>76</xdr:row>
      <xdr:rowOff>24312</xdr:rowOff>
    </xdr:to>
    <xdr:sp macro="" textlink="">
      <xdr:nvSpPr>
        <xdr:cNvPr id="399" name="楕円 398">
          <a:extLst>
            <a:ext uri="{FF2B5EF4-FFF2-40B4-BE49-F238E27FC236}">
              <a16:creationId xmlns:a16="http://schemas.microsoft.com/office/drawing/2014/main" id="{00000000-0008-0000-0400-00008F010000}"/>
            </a:ext>
          </a:extLst>
        </xdr:cNvPr>
        <xdr:cNvSpPr/>
      </xdr:nvSpPr>
      <xdr:spPr>
        <a:xfrm>
          <a:off x="3048000" y="12952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34489</xdr:rowOff>
    </xdr:from>
    <xdr:ext cx="762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2717800" y="12721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146413</xdr:rowOff>
    </xdr:from>
    <xdr:to>
      <xdr:col>11</xdr:col>
      <xdr:colOff>60325</xdr:colOff>
      <xdr:row>76</xdr:row>
      <xdr:rowOff>76563</xdr:rowOff>
    </xdr:to>
    <xdr:sp macro="" textlink="">
      <xdr:nvSpPr>
        <xdr:cNvPr id="401" name="楕円 400">
          <a:extLst>
            <a:ext uri="{FF2B5EF4-FFF2-40B4-BE49-F238E27FC236}">
              <a16:creationId xmlns:a16="http://schemas.microsoft.com/office/drawing/2014/main" id="{00000000-0008-0000-0400-000091010000}"/>
            </a:ext>
          </a:extLst>
        </xdr:cNvPr>
        <xdr:cNvSpPr/>
      </xdr:nvSpPr>
      <xdr:spPr>
        <a:xfrm>
          <a:off x="2159000" y="13005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86740</xdr:rowOff>
    </xdr:from>
    <xdr:ext cx="762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828800" y="12774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146413</xdr:rowOff>
    </xdr:from>
    <xdr:to>
      <xdr:col>6</xdr:col>
      <xdr:colOff>171450</xdr:colOff>
      <xdr:row>76</xdr:row>
      <xdr:rowOff>76563</xdr:rowOff>
    </xdr:to>
    <xdr:sp macro="" textlink="">
      <xdr:nvSpPr>
        <xdr:cNvPr id="403" name="楕円 402">
          <a:extLst>
            <a:ext uri="{FF2B5EF4-FFF2-40B4-BE49-F238E27FC236}">
              <a16:creationId xmlns:a16="http://schemas.microsoft.com/office/drawing/2014/main" id="{00000000-0008-0000-0400-000093010000}"/>
            </a:ext>
          </a:extLst>
        </xdr:cNvPr>
        <xdr:cNvSpPr/>
      </xdr:nvSpPr>
      <xdr:spPr>
        <a:xfrm>
          <a:off x="1270000" y="13005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86740</xdr:rowOff>
    </xdr:from>
    <xdr:ext cx="762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939800" y="12774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1" name="正方形/長方形 410">
          <a:extLst>
            <a:ext uri="{FF2B5EF4-FFF2-40B4-BE49-F238E27FC236}">
              <a16:creationId xmlns:a16="http://schemas.microsoft.com/office/drawing/2014/main" id="{00000000-0008-0000-0400-00009B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2" name="正方形/長方形 411">
          <a:extLst>
            <a:ext uri="{FF2B5EF4-FFF2-40B4-BE49-F238E27FC236}">
              <a16:creationId xmlns:a16="http://schemas.microsoft.com/office/drawing/2014/main" id="{00000000-0008-0000-0400-00009C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3" name="正方形/長方形 412">
          <a:extLst>
            <a:ext uri="{FF2B5EF4-FFF2-40B4-BE49-F238E27FC236}">
              <a16:creationId xmlns:a16="http://schemas.microsoft.com/office/drawing/2014/main" id="{00000000-0008-0000-0400-00009D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4" name="正方形/長方形 413">
          <a:extLst>
            <a:ext uri="{FF2B5EF4-FFF2-40B4-BE49-F238E27FC236}">
              <a16:creationId xmlns:a16="http://schemas.microsoft.com/office/drawing/2014/main" id="{00000000-0008-0000-0400-00009E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類似団体の平均よりも</a:t>
          </a:r>
          <a:r>
            <a:rPr kumimoji="1" lang="en-US" altLang="ja-JP" sz="1300">
              <a:latin typeface="ＭＳ Ｐゴシック" panose="020B0600070205080204" pitchFamily="50" charset="-128"/>
              <a:ea typeface="ＭＳ Ｐゴシック" panose="020B0600070205080204" pitchFamily="50" charset="-128"/>
            </a:rPr>
            <a:t>3.3</a:t>
          </a:r>
          <a:r>
            <a:rPr kumimoji="1" lang="ja-JP" altLang="en-US" sz="1300">
              <a:latin typeface="ＭＳ Ｐゴシック" panose="020B0600070205080204" pitchFamily="50" charset="-128"/>
              <a:ea typeface="ＭＳ Ｐゴシック" panose="020B0600070205080204" pitchFamily="50" charset="-128"/>
            </a:rPr>
            <a:t>ポイント上回っている。</a:t>
          </a:r>
        </a:p>
        <a:p>
          <a:r>
            <a:rPr kumimoji="1" lang="ja-JP" altLang="en-US" sz="1300">
              <a:latin typeface="ＭＳ Ｐゴシック" panose="020B0600070205080204" pitchFamily="50" charset="-128"/>
              <a:ea typeface="ＭＳ Ｐゴシック" panose="020B0600070205080204" pitchFamily="50" charset="-128"/>
            </a:rPr>
            <a:t>本市の場合、補助費等が類似団体に比べ高い傾向にあるため、本市における事務事業の抜本的な見直しだけでなく、一部事務組合に対して事務事業の効率化に努めるよう引き続き要請していく必要がある。</a:t>
          </a:r>
        </a:p>
      </xdr:txBody>
    </xdr:sp>
    <xdr:clientData/>
  </xdr:twoCellAnchor>
  <xdr:oneCellAnchor>
    <xdr:from>
      <xdr:col>62</xdr:col>
      <xdr:colOff>6350</xdr:colOff>
      <xdr:row>69</xdr:row>
      <xdr:rowOff>107950</xdr:rowOff>
    </xdr:from>
    <xdr:ext cx="298543" cy="225703"/>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26" name="テキスト ボックス 425">
          <a:extLst>
            <a:ext uri="{FF2B5EF4-FFF2-40B4-BE49-F238E27FC236}">
              <a16:creationId xmlns:a16="http://schemas.microsoft.com/office/drawing/2014/main" id="{00000000-0008-0000-0400-0000AA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3" name="公債費以外グラフ枠">
          <a:extLst>
            <a:ext uri="{FF2B5EF4-FFF2-40B4-BE49-F238E27FC236}">
              <a16:creationId xmlns:a16="http://schemas.microsoft.com/office/drawing/2014/main" id="{00000000-0008-0000-0400-0000B1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154215</xdr:rowOff>
    </xdr:from>
    <xdr:to>
      <xdr:col>82</xdr:col>
      <xdr:colOff>107950</xdr:colOff>
      <xdr:row>81</xdr:row>
      <xdr:rowOff>48079</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flipV="1">
          <a:off x="16510000" y="12498615"/>
          <a:ext cx="0" cy="1436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20156</xdr:rowOff>
    </xdr:from>
    <xdr:ext cx="762000" cy="259045"/>
    <xdr:sp macro="" textlink="">
      <xdr:nvSpPr>
        <xdr:cNvPr id="435" name="公債費以外最小値テキスト">
          <a:extLst>
            <a:ext uri="{FF2B5EF4-FFF2-40B4-BE49-F238E27FC236}">
              <a16:creationId xmlns:a16="http://schemas.microsoft.com/office/drawing/2014/main" id="{00000000-0008-0000-0400-0000B3010000}"/>
            </a:ext>
          </a:extLst>
        </xdr:cNvPr>
        <xdr:cNvSpPr txBox="1"/>
      </xdr:nvSpPr>
      <xdr:spPr>
        <a:xfrm>
          <a:off x="16598900" y="13907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48079</xdr:rowOff>
    </xdr:from>
    <xdr:to>
      <xdr:col>82</xdr:col>
      <xdr:colOff>196850</xdr:colOff>
      <xdr:row>81</xdr:row>
      <xdr:rowOff>48079</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a:off x="16421100" y="13935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69142</xdr:rowOff>
    </xdr:from>
    <xdr:ext cx="762000" cy="259045"/>
    <xdr:sp macro="" textlink="">
      <xdr:nvSpPr>
        <xdr:cNvPr id="437" name="公債費以外最大値テキスト">
          <a:extLst>
            <a:ext uri="{FF2B5EF4-FFF2-40B4-BE49-F238E27FC236}">
              <a16:creationId xmlns:a16="http://schemas.microsoft.com/office/drawing/2014/main" id="{00000000-0008-0000-0400-0000B5010000}"/>
            </a:ext>
          </a:extLst>
        </xdr:cNvPr>
        <xdr:cNvSpPr txBox="1"/>
      </xdr:nvSpPr>
      <xdr:spPr>
        <a:xfrm>
          <a:off x="16598900" y="12242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154215</xdr:rowOff>
    </xdr:from>
    <xdr:to>
      <xdr:col>82</xdr:col>
      <xdr:colOff>196850</xdr:colOff>
      <xdr:row>72</xdr:row>
      <xdr:rowOff>154215</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a:off x="16421100" y="12498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129721</xdr:rowOff>
    </xdr:from>
    <xdr:to>
      <xdr:col>82</xdr:col>
      <xdr:colOff>107950</xdr:colOff>
      <xdr:row>80</xdr:row>
      <xdr:rowOff>56243</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a:off x="15671800" y="13674271"/>
          <a:ext cx="8382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5641</xdr:rowOff>
    </xdr:from>
    <xdr:ext cx="762000" cy="259045"/>
    <xdr:sp macro="" textlink="">
      <xdr:nvSpPr>
        <xdr:cNvPr id="440" name="公債費以外平均値テキスト">
          <a:extLst>
            <a:ext uri="{FF2B5EF4-FFF2-40B4-BE49-F238E27FC236}">
              <a16:creationId xmlns:a16="http://schemas.microsoft.com/office/drawing/2014/main" id="{00000000-0008-0000-0400-0000B8010000}"/>
            </a:ext>
          </a:extLst>
        </xdr:cNvPr>
        <xdr:cNvSpPr txBox="1"/>
      </xdr:nvSpPr>
      <xdr:spPr>
        <a:xfrm>
          <a:off x="16598900" y="132072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160564</xdr:rowOff>
    </xdr:from>
    <xdr:to>
      <xdr:col>82</xdr:col>
      <xdr:colOff>158750</xdr:colOff>
      <xdr:row>78</xdr:row>
      <xdr:rowOff>90714</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6459200" y="1336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69850</xdr:rowOff>
    </xdr:from>
    <xdr:to>
      <xdr:col>78</xdr:col>
      <xdr:colOff>69850</xdr:colOff>
      <xdr:row>79</xdr:row>
      <xdr:rowOff>129721</xdr:rowOff>
    </xdr:to>
    <xdr:cxnSp macro="">
      <xdr:nvCxnSpPr>
        <xdr:cNvPr id="442" name="直線コネクタ 441">
          <a:extLst>
            <a:ext uri="{FF2B5EF4-FFF2-40B4-BE49-F238E27FC236}">
              <a16:creationId xmlns:a16="http://schemas.microsoft.com/office/drawing/2014/main" id="{00000000-0008-0000-0400-0000BA010000}"/>
            </a:ext>
          </a:extLst>
        </xdr:cNvPr>
        <xdr:cNvCxnSpPr/>
      </xdr:nvCxnSpPr>
      <xdr:spPr>
        <a:xfrm>
          <a:off x="14782800" y="13271500"/>
          <a:ext cx="889000" cy="402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73479</xdr:rowOff>
    </xdr:from>
    <xdr:to>
      <xdr:col>78</xdr:col>
      <xdr:colOff>120650</xdr:colOff>
      <xdr:row>78</xdr:row>
      <xdr:rowOff>3629</xdr:rowOff>
    </xdr:to>
    <xdr:sp macro="" textlink="">
      <xdr:nvSpPr>
        <xdr:cNvPr id="443" name="フローチャート: 判断 442">
          <a:extLst>
            <a:ext uri="{FF2B5EF4-FFF2-40B4-BE49-F238E27FC236}">
              <a16:creationId xmlns:a16="http://schemas.microsoft.com/office/drawing/2014/main" id="{00000000-0008-0000-0400-0000BB010000}"/>
            </a:ext>
          </a:extLst>
        </xdr:cNvPr>
        <xdr:cNvSpPr/>
      </xdr:nvSpPr>
      <xdr:spPr>
        <a:xfrm>
          <a:off x="15621000" y="13275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13806</xdr:rowOff>
    </xdr:from>
    <xdr:ext cx="7366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5290800" y="130440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69850</xdr:rowOff>
    </xdr:from>
    <xdr:to>
      <xdr:col>73</xdr:col>
      <xdr:colOff>180975</xdr:colOff>
      <xdr:row>81</xdr:row>
      <xdr:rowOff>48079</xdr:rowOff>
    </xdr:to>
    <xdr:cxnSp macro="">
      <xdr:nvCxnSpPr>
        <xdr:cNvPr id="445" name="直線コネクタ 444">
          <a:extLst>
            <a:ext uri="{FF2B5EF4-FFF2-40B4-BE49-F238E27FC236}">
              <a16:creationId xmlns:a16="http://schemas.microsoft.com/office/drawing/2014/main" id="{00000000-0008-0000-0400-0000BD010000}"/>
            </a:ext>
          </a:extLst>
        </xdr:cNvPr>
        <xdr:cNvCxnSpPr/>
      </xdr:nvCxnSpPr>
      <xdr:spPr>
        <a:xfrm flipV="1">
          <a:off x="13893800" y="13271500"/>
          <a:ext cx="889000" cy="664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155121</xdr:rowOff>
    </xdr:from>
    <xdr:to>
      <xdr:col>74</xdr:col>
      <xdr:colOff>31750</xdr:colOff>
      <xdr:row>76</xdr:row>
      <xdr:rowOff>85271</xdr:rowOff>
    </xdr:to>
    <xdr:sp macro="" textlink="">
      <xdr:nvSpPr>
        <xdr:cNvPr id="446" name="フローチャート: 判断 445">
          <a:extLst>
            <a:ext uri="{FF2B5EF4-FFF2-40B4-BE49-F238E27FC236}">
              <a16:creationId xmlns:a16="http://schemas.microsoft.com/office/drawing/2014/main" id="{00000000-0008-0000-0400-0000BE010000}"/>
            </a:ext>
          </a:extLst>
        </xdr:cNvPr>
        <xdr:cNvSpPr/>
      </xdr:nvSpPr>
      <xdr:spPr>
        <a:xfrm>
          <a:off x="14732000" y="13013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95449</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401800" y="12782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81</xdr:row>
      <xdr:rowOff>48079</xdr:rowOff>
    </xdr:from>
    <xdr:to>
      <xdr:col>69</xdr:col>
      <xdr:colOff>92075</xdr:colOff>
      <xdr:row>81</xdr:row>
      <xdr:rowOff>167821</xdr:rowOff>
    </xdr:to>
    <xdr:cxnSp macro="">
      <xdr:nvCxnSpPr>
        <xdr:cNvPr id="448" name="直線コネクタ 447">
          <a:extLst>
            <a:ext uri="{FF2B5EF4-FFF2-40B4-BE49-F238E27FC236}">
              <a16:creationId xmlns:a16="http://schemas.microsoft.com/office/drawing/2014/main" id="{00000000-0008-0000-0400-0000C0010000}"/>
            </a:ext>
          </a:extLst>
        </xdr:cNvPr>
        <xdr:cNvCxnSpPr/>
      </xdr:nvCxnSpPr>
      <xdr:spPr>
        <a:xfrm flipV="1">
          <a:off x="13004800" y="13935529"/>
          <a:ext cx="889000" cy="11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160564</xdr:rowOff>
    </xdr:from>
    <xdr:to>
      <xdr:col>69</xdr:col>
      <xdr:colOff>142875</xdr:colOff>
      <xdr:row>78</xdr:row>
      <xdr:rowOff>90714</xdr:rowOff>
    </xdr:to>
    <xdr:sp macro="" textlink="">
      <xdr:nvSpPr>
        <xdr:cNvPr id="449" name="フローチャート: 判断 448">
          <a:extLst>
            <a:ext uri="{FF2B5EF4-FFF2-40B4-BE49-F238E27FC236}">
              <a16:creationId xmlns:a16="http://schemas.microsoft.com/office/drawing/2014/main" id="{00000000-0008-0000-0400-0000C1010000}"/>
            </a:ext>
          </a:extLst>
        </xdr:cNvPr>
        <xdr:cNvSpPr/>
      </xdr:nvSpPr>
      <xdr:spPr>
        <a:xfrm>
          <a:off x="13843000" y="1336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100891</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3512800" y="13131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32657</xdr:rowOff>
    </xdr:from>
    <xdr:to>
      <xdr:col>65</xdr:col>
      <xdr:colOff>53975</xdr:colOff>
      <xdr:row>78</xdr:row>
      <xdr:rowOff>134257</xdr:rowOff>
    </xdr:to>
    <xdr:sp macro="" textlink="">
      <xdr:nvSpPr>
        <xdr:cNvPr id="451" name="フローチャート: 判断 450">
          <a:extLst>
            <a:ext uri="{FF2B5EF4-FFF2-40B4-BE49-F238E27FC236}">
              <a16:creationId xmlns:a16="http://schemas.microsoft.com/office/drawing/2014/main" id="{00000000-0008-0000-0400-0000C3010000}"/>
            </a:ext>
          </a:extLst>
        </xdr:cNvPr>
        <xdr:cNvSpPr/>
      </xdr:nvSpPr>
      <xdr:spPr>
        <a:xfrm>
          <a:off x="12954000" y="1340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144434</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2623800" y="13174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80</xdr:row>
      <xdr:rowOff>5443</xdr:rowOff>
    </xdr:from>
    <xdr:to>
      <xdr:col>82</xdr:col>
      <xdr:colOff>158750</xdr:colOff>
      <xdr:row>80</xdr:row>
      <xdr:rowOff>107043</xdr:rowOff>
    </xdr:to>
    <xdr:sp macro="" textlink="">
      <xdr:nvSpPr>
        <xdr:cNvPr id="458" name="楕円 457">
          <a:extLst>
            <a:ext uri="{FF2B5EF4-FFF2-40B4-BE49-F238E27FC236}">
              <a16:creationId xmlns:a16="http://schemas.microsoft.com/office/drawing/2014/main" id="{00000000-0008-0000-0400-0000CA010000}"/>
            </a:ext>
          </a:extLst>
        </xdr:cNvPr>
        <xdr:cNvSpPr/>
      </xdr:nvSpPr>
      <xdr:spPr>
        <a:xfrm>
          <a:off x="16459200" y="13721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148970</xdr:rowOff>
    </xdr:from>
    <xdr:ext cx="762000" cy="259045"/>
    <xdr:sp macro="" textlink="">
      <xdr:nvSpPr>
        <xdr:cNvPr id="459" name="公債費以外該当値テキスト">
          <a:extLst>
            <a:ext uri="{FF2B5EF4-FFF2-40B4-BE49-F238E27FC236}">
              <a16:creationId xmlns:a16="http://schemas.microsoft.com/office/drawing/2014/main" id="{00000000-0008-0000-0400-0000CB010000}"/>
            </a:ext>
          </a:extLst>
        </xdr:cNvPr>
        <xdr:cNvSpPr txBox="1"/>
      </xdr:nvSpPr>
      <xdr:spPr>
        <a:xfrm>
          <a:off x="16598900" y="1369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78921</xdr:rowOff>
    </xdr:from>
    <xdr:to>
      <xdr:col>78</xdr:col>
      <xdr:colOff>120650</xdr:colOff>
      <xdr:row>80</xdr:row>
      <xdr:rowOff>9071</xdr:rowOff>
    </xdr:to>
    <xdr:sp macro="" textlink="">
      <xdr:nvSpPr>
        <xdr:cNvPr id="460" name="楕円 459">
          <a:extLst>
            <a:ext uri="{FF2B5EF4-FFF2-40B4-BE49-F238E27FC236}">
              <a16:creationId xmlns:a16="http://schemas.microsoft.com/office/drawing/2014/main" id="{00000000-0008-0000-0400-0000CC010000}"/>
            </a:ext>
          </a:extLst>
        </xdr:cNvPr>
        <xdr:cNvSpPr/>
      </xdr:nvSpPr>
      <xdr:spPr>
        <a:xfrm>
          <a:off x="15621000" y="13623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165298</xdr:rowOff>
    </xdr:from>
    <xdr:ext cx="736600" cy="259045"/>
    <xdr:sp macro="" textlink="">
      <xdr:nvSpPr>
        <xdr:cNvPr id="461" name="テキスト ボックス 460">
          <a:extLst>
            <a:ext uri="{FF2B5EF4-FFF2-40B4-BE49-F238E27FC236}">
              <a16:creationId xmlns:a16="http://schemas.microsoft.com/office/drawing/2014/main" id="{00000000-0008-0000-0400-0000CD010000}"/>
            </a:ext>
          </a:extLst>
        </xdr:cNvPr>
        <xdr:cNvSpPr txBox="1"/>
      </xdr:nvSpPr>
      <xdr:spPr>
        <a:xfrm>
          <a:off x="15290800" y="137098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19050</xdr:rowOff>
    </xdr:from>
    <xdr:to>
      <xdr:col>74</xdr:col>
      <xdr:colOff>31750</xdr:colOff>
      <xdr:row>77</xdr:row>
      <xdr:rowOff>120650</xdr:rowOff>
    </xdr:to>
    <xdr:sp macro="" textlink="">
      <xdr:nvSpPr>
        <xdr:cNvPr id="462" name="楕円 461">
          <a:extLst>
            <a:ext uri="{FF2B5EF4-FFF2-40B4-BE49-F238E27FC236}">
              <a16:creationId xmlns:a16="http://schemas.microsoft.com/office/drawing/2014/main" id="{00000000-0008-0000-0400-0000CE010000}"/>
            </a:ext>
          </a:extLst>
        </xdr:cNvPr>
        <xdr:cNvSpPr/>
      </xdr:nvSpPr>
      <xdr:spPr>
        <a:xfrm>
          <a:off x="14732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105427</xdr:rowOff>
    </xdr:from>
    <xdr:ext cx="762000" cy="259045"/>
    <xdr:sp macro="" textlink="">
      <xdr:nvSpPr>
        <xdr:cNvPr id="463" name="テキスト ボックス 462">
          <a:extLst>
            <a:ext uri="{FF2B5EF4-FFF2-40B4-BE49-F238E27FC236}">
              <a16:creationId xmlns:a16="http://schemas.microsoft.com/office/drawing/2014/main" id="{00000000-0008-0000-0400-0000CF010000}"/>
            </a:ext>
          </a:extLst>
        </xdr:cNvPr>
        <xdr:cNvSpPr txBox="1"/>
      </xdr:nvSpPr>
      <xdr:spPr>
        <a:xfrm>
          <a:off x="14401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80</xdr:row>
      <xdr:rowOff>168729</xdr:rowOff>
    </xdr:from>
    <xdr:to>
      <xdr:col>69</xdr:col>
      <xdr:colOff>142875</xdr:colOff>
      <xdr:row>81</xdr:row>
      <xdr:rowOff>98879</xdr:rowOff>
    </xdr:to>
    <xdr:sp macro="" textlink="">
      <xdr:nvSpPr>
        <xdr:cNvPr id="464" name="楕円 463">
          <a:extLst>
            <a:ext uri="{FF2B5EF4-FFF2-40B4-BE49-F238E27FC236}">
              <a16:creationId xmlns:a16="http://schemas.microsoft.com/office/drawing/2014/main" id="{00000000-0008-0000-0400-0000D0010000}"/>
            </a:ext>
          </a:extLst>
        </xdr:cNvPr>
        <xdr:cNvSpPr/>
      </xdr:nvSpPr>
      <xdr:spPr>
        <a:xfrm>
          <a:off x="13843000" y="13884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81</xdr:row>
      <xdr:rowOff>83656</xdr:rowOff>
    </xdr:from>
    <xdr:ext cx="762000" cy="259045"/>
    <xdr:sp macro="" textlink="">
      <xdr:nvSpPr>
        <xdr:cNvPr id="465" name="テキスト ボックス 464">
          <a:extLst>
            <a:ext uri="{FF2B5EF4-FFF2-40B4-BE49-F238E27FC236}">
              <a16:creationId xmlns:a16="http://schemas.microsoft.com/office/drawing/2014/main" id="{00000000-0008-0000-0400-0000D1010000}"/>
            </a:ext>
          </a:extLst>
        </xdr:cNvPr>
        <xdr:cNvSpPr txBox="1"/>
      </xdr:nvSpPr>
      <xdr:spPr>
        <a:xfrm>
          <a:off x="13512800" y="139711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81</xdr:row>
      <xdr:rowOff>117021</xdr:rowOff>
    </xdr:from>
    <xdr:to>
      <xdr:col>65</xdr:col>
      <xdr:colOff>53975</xdr:colOff>
      <xdr:row>82</xdr:row>
      <xdr:rowOff>47171</xdr:rowOff>
    </xdr:to>
    <xdr:sp macro="" textlink="">
      <xdr:nvSpPr>
        <xdr:cNvPr id="466" name="楕円 465">
          <a:extLst>
            <a:ext uri="{FF2B5EF4-FFF2-40B4-BE49-F238E27FC236}">
              <a16:creationId xmlns:a16="http://schemas.microsoft.com/office/drawing/2014/main" id="{00000000-0008-0000-0400-0000D2010000}"/>
            </a:ext>
          </a:extLst>
        </xdr:cNvPr>
        <xdr:cNvSpPr/>
      </xdr:nvSpPr>
      <xdr:spPr>
        <a:xfrm>
          <a:off x="12954000" y="14004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82</xdr:row>
      <xdr:rowOff>31948</xdr:rowOff>
    </xdr:from>
    <xdr:ext cx="762000" cy="259045"/>
    <xdr:sp macro="" textlink="">
      <xdr:nvSpPr>
        <xdr:cNvPr id="467" name="テキスト ボックス 466">
          <a:extLst>
            <a:ext uri="{FF2B5EF4-FFF2-40B4-BE49-F238E27FC236}">
              <a16:creationId xmlns:a16="http://schemas.microsoft.com/office/drawing/2014/main" id="{00000000-0008-0000-0400-0000D3010000}"/>
            </a:ext>
          </a:extLst>
        </xdr:cNvPr>
        <xdr:cNvSpPr txBox="1"/>
      </xdr:nvSpPr>
      <xdr:spPr>
        <a:xfrm>
          <a:off x="12623800" y="14090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千葉県佐倉市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114579</xdr:rowOff>
    </xdr:from>
    <xdr:to>
      <xdr:col>29</xdr:col>
      <xdr:colOff>127000</xdr:colOff>
      <xdr:row>20</xdr:row>
      <xdr:rowOff>17920</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219604"/>
          <a:ext cx="0" cy="127494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161447</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466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17920</xdr:rowOff>
    </xdr:from>
    <xdr:to>
      <xdr:col>30</xdr:col>
      <xdr:colOff>25400</xdr:colOff>
      <xdr:row>20</xdr:row>
      <xdr:rowOff>17920</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49454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29506</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963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114579</xdr:rowOff>
    </xdr:from>
    <xdr:to>
      <xdr:col>30</xdr:col>
      <xdr:colOff>25400</xdr:colOff>
      <xdr:row>12</xdr:row>
      <xdr:rowOff>114579</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21960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21082</xdr:rowOff>
    </xdr:from>
    <xdr:to>
      <xdr:col>29</xdr:col>
      <xdr:colOff>127000</xdr:colOff>
      <xdr:row>16</xdr:row>
      <xdr:rowOff>77775</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2811907"/>
          <a:ext cx="647700" cy="566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121886</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9127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149809</xdr:rowOff>
    </xdr:from>
    <xdr:to>
      <xdr:col>29</xdr:col>
      <xdr:colOff>177800</xdr:colOff>
      <xdr:row>17</xdr:row>
      <xdr:rowOff>79959</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9406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77775</xdr:rowOff>
    </xdr:from>
    <xdr:to>
      <xdr:col>26</xdr:col>
      <xdr:colOff>50800</xdr:colOff>
      <xdr:row>16</xdr:row>
      <xdr:rowOff>89129</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2868600"/>
          <a:ext cx="698500" cy="113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21222</xdr:rowOff>
    </xdr:from>
    <xdr:to>
      <xdr:col>26</xdr:col>
      <xdr:colOff>101600</xdr:colOff>
      <xdr:row>17</xdr:row>
      <xdr:rowOff>122822</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9834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107599</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30698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89129</xdr:rowOff>
    </xdr:from>
    <xdr:to>
      <xdr:col>22</xdr:col>
      <xdr:colOff>114300</xdr:colOff>
      <xdr:row>16</xdr:row>
      <xdr:rowOff>127762</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879954"/>
          <a:ext cx="698500" cy="386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38176</xdr:rowOff>
    </xdr:from>
    <xdr:to>
      <xdr:col>22</xdr:col>
      <xdr:colOff>165100</xdr:colOff>
      <xdr:row>17</xdr:row>
      <xdr:rowOff>139776</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0004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124553</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30868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127762</xdr:rowOff>
    </xdr:from>
    <xdr:to>
      <xdr:col>18</xdr:col>
      <xdr:colOff>177800</xdr:colOff>
      <xdr:row>16</xdr:row>
      <xdr:rowOff>131458</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2918587"/>
          <a:ext cx="698500" cy="36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47815</xdr:rowOff>
    </xdr:from>
    <xdr:to>
      <xdr:col>19</xdr:col>
      <xdr:colOff>38100</xdr:colOff>
      <xdr:row>17</xdr:row>
      <xdr:rowOff>149415</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0100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134192</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096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91973</xdr:rowOff>
    </xdr:from>
    <xdr:to>
      <xdr:col>15</xdr:col>
      <xdr:colOff>101600</xdr:colOff>
      <xdr:row>18</xdr:row>
      <xdr:rowOff>22123</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0542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6900</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3140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141732</xdr:rowOff>
    </xdr:from>
    <xdr:to>
      <xdr:col>29</xdr:col>
      <xdr:colOff>177800</xdr:colOff>
      <xdr:row>16</xdr:row>
      <xdr:rowOff>71882</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7611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158259</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606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26975</xdr:rowOff>
    </xdr:from>
    <xdr:to>
      <xdr:col>26</xdr:col>
      <xdr:colOff>101600</xdr:colOff>
      <xdr:row>16</xdr:row>
      <xdr:rowOff>128575</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8178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138752</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58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38329</xdr:rowOff>
    </xdr:from>
    <xdr:to>
      <xdr:col>22</xdr:col>
      <xdr:colOff>165100</xdr:colOff>
      <xdr:row>16</xdr:row>
      <xdr:rowOff>139929</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8291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150106</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598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76962</xdr:rowOff>
    </xdr:from>
    <xdr:to>
      <xdr:col>19</xdr:col>
      <xdr:colOff>38100</xdr:colOff>
      <xdr:row>17</xdr:row>
      <xdr:rowOff>7112</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8677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17289</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636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80658</xdr:rowOff>
    </xdr:from>
    <xdr:to>
      <xdr:col>15</xdr:col>
      <xdr:colOff>101600</xdr:colOff>
      <xdr:row>17</xdr:row>
      <xdr:rowOff>10808</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8714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20985</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64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231242</xdr:rowOff>
    </xdr:from>
    <xdr:to>
      <xdr:col>29</xdr:col>
      <xdr:colOff>127000</xdr:colOff>
      <xdr:row>37</xdr:row>
      <xdr:rowOff>188988</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155792"/>
          <a:ext cx="0" cy="115789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161065</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285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188988</xdr:rowOff>
    </xdr:from>
    <xdr:to>
      <xdr:col>30</xdr:col>
      <xdr:colOff>25400</xdr:colOff>
      <xdr:row>37</xdr:row>
      <xdr:rowOff>188988</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31368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146169</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899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231242</xdr:rowOff>
    </xdr:from>
    <xdr:to>
      <xdr:col>30</xdr:col>
      <xdr:colOff>25400</xdr:colOff>
      <xdr:row>33</xdr:row>
      <xdr:rowOff>231242</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15579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80632</xdr:rowOff>
    </xdr:from>
    <xdr:to>
      <xdr:col>29</xdr:col>
      <xdr:colOff>127000</xdr:colOff>
      <xdr:row>36</xdr:row>
      <xdr:rowOff>95034</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5003800" y="7033882"/>
          <a:ext cx="647700" cy="144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63961</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6743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218884</xdr:rowOff>
    </xdr:from>
    <xdr:to>
      <xdr:col>29</xdr:col>
      <xdr:colOff>177800</xdr:colOff>
      <xdr:row>35</xdr:row>
      <xdr:rowOff>320484</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68292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95034</xdr:rowOff>
    </xdr:from>
    <xdr:to>
      <xdr:col>26</xdr:col>
      <xdr:colOff>50800</xdr:colOff>
      <xdr:row>36</xdr:row>
      <xdr:rowOff>136182</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4305300" y="7048284"/>
          <a:ext cx="698500" cy="411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231229</xdr:rowOff>
    </xdr:from>
    <xdr:to>
      <xdr:col>26</xdr:col>
      <xdr:colOff>101600</xdr:colOff>
      <xdr:row>35</xdr:row>
      <xdr:rowOff>332829</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684157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106</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6104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117666</xdr:rowOff>
    </xdr:from>
    <xdr:to>
      <xdr:col>22</xdr:col>
      <xdr:colOff>114300</xdr:colOff>
      <xdr:row>36</xdr:row>
      <xdr:rowOff>136182</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3606800" y="7070916"/>
          <a:ext cx="698500" cy="185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252488</xdr:rowOff>
    </xdr:from>
    <xdr:to>
      <xdr:col>22</xdr:col>
      <xdr:colOff>165100</xdr:colOff>
      <xdr:row>36</xdr:row>
      <xdr:rowOff>11188</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68628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21365</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631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117666</xdr:rowOff>
    </xdr:from>
    <xdr:to>
      <xdr:col>18</xdr:col>
      <xdr:colOff>177800</xdr:colOff>
      <xdr:row>36</xdr:row>
      <xdr:rowOff>135115</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2908300" y="7070916"/>
          <a:ext cx="698500" cy="174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278854</xdr:rowOff>
    </xdr:from>
    <xdr:to>
      <xdr:col>19</xdr:col>
      <xdr:colOff>38100</xdr:colOff>
      <xdr:row>36</xdr:row>
      <xdr:rowOff>37554</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68892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47731</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65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267348</xdr:rowOff>
    </xdr:from>
    <xdr:to>
      <xdr:col>15</xdr:col>
      <xdr:colOff>101600</xdr:colOff>
      <xdr:row>36</xdr:row>
      <xdr:rowOff>26048</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68776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36225</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646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29832</xdr:rowOff>
    </xdr:from>
    <xdr:to>
      <xdr:col>29</xdr:col>
      <xdr:colOff>177800</xdr:colOff>
      <xdr:row>36</xdr:row>
      <xdr:rowOff>131432</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69830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1909</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6955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44234</xdr:rowOff>
    </xdr:from>
    <xdr:to>
      <xdr:col>26</xdr:col>
      <xdr:colOff>101600</xdr:colOff>
      <xdr:row>36</xdr:row>
      <xdr:rowOff>145834</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69974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130611</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70838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85382</xdr:rowOff>
    </xdr:from>
    <xdr:to>
      <xdr:col>22</xdr:col>
      <xdr:colOff>165100</xdr:colOff>
      <xdr:row>37</xdr:row>
      <xdr:rowOff>15532</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70386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309</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7125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66866</xdr:rowOff>
    </xdr:from>
    <xdr:to>
      <xdr:col>19</xdr:col>
      <xdr:colOff>38100</xdr:colOff>
      <xdr:row>36</xdr:row>
      <xdr:rowOff>168466</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70201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153243</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106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84315</xdr:rowOff>
    </xdr:from>
    <xdr:to>
      <xdr:col>15</xdr:col>
      <xdr:colOff>101600</xdr:colOff>
      <xdr:row>37</xdr:row>
      <xdr:rowOff>14465</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70375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170692</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123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千葉県佐倉市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170,406
165,691
103.69
59,572,610
56,851,555
2,301,154
32,596,211
29,647,325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4042</xdr:rowOff>
    </xdr:from>
    <xdr:to>
      <xdr:col>24</xdr:col>
      <xdr:colOff>62865</xdr:colOff>
      <xdr:row>38</xdr:row>
      <xdr:rowOff>23930</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318992"/>
          <a:ext cx="1270" cy="12200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27757</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542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47,545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23930</xdr:rowOff>
    </xdr:from>
    <xdr:to>
      <xdr:col>24</xdr:col>
      <xdr:colOff>152400</xdr:colOff>
      <xdr:row>38</xdr:row>
      <xdr:rowOff>23930</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539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122169</xdr:rowOff>
    </xdr:from>
    <xdr:ext cx="534377"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5094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4042</xdr:rowOff>
    </xdr:from>
    <xdr:to>
      <xdr:col>24</xdr:col>
      <xdr:colOff>152400</xdr:colOff>
      <xdr:row>31</xdr:row>
      <xdr:rowOff>4042</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318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134997</xdr:rowOff>
    </xdr:from>
    <xdr:to>
      <xdr:col>24</xdr:col>
      <xdr:colOff>63500</xdr:colOff>
      <xdr:row>37</xdr:row>
      <xdr:rowOff>6590</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6307197"/>
          <a:ext cx="838200" cy="43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54203</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58835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31326</xdr:rowOff>
    </xdr:from>
    <xdr:to>
      <xdr:col>24</xdr:col>
      <xdr:colOff>114300</xdr:colOff>
      <xdr:row>35</xdr:row>
      <xdr:rowOff>132926</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6032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6590</xdr:rowOff>
    </xdr:from>
    <xdr:to>
      <xdr:col>19</xdr:col>
      <xdr:colOff>177800</xdr:colOff>
      <xdr:row>37</xdr:row>
      <xdr:rowOff>8516</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350240"/>
          <a:ext cx="889000" cy="1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24467</xdr:rowOff>
    </xdr:from>
    <xdr:to>
      <xdr:col>20</xdr:col>
      <xdr:colOff>38100</xdr:colOff>
      <xdr:row>35</xdr:row>
      <xdr:rowOff>126067</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025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142594</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5800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8516</xdr:rowOff>
    </xdr:from>
    <xdr:to>
      <xdr:col>15</xdr:col>
      <xdr:colOff>50800</xdr:colOff>
      <xdr:row>37</xdr:row>
      <xdr:rowOff>56065</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352166"/>
          <a:ext cx="889000" cy="47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43376</xdr:rowOff>
    </xdr:from>
    <xdr:to>
      <xdr:col>15</xdr:col>
      <xdr:colOff>101600</xdr:colOff>
      <xdr:row>35</xdr:row>
      <xdr:rowOff>144976</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044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161503</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5819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56065</xdr:rowOff>
    </xdr:from>
    <xdr:to>
      <xdr:col>10</xdr:col>
      <xdr:colOff>114300</xdr:colOff>
      <xdr:row>38</xdr:row>
      <xdr:rowOff>33891</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flipV="1">
          <a:off x="1130300" y="6399715"/>
          <a:ext cx="889000" cy="149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57908</xdr:rowOff>
    </xdr:from>
    <xdr:to>
      <xdr:col>10</xdr:col>
      <xdr:colOff>165100</xdr:colOff>
      <xdr:row>35</xdr:row>
      <xdr:rowOff>159508</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058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4585</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5833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33220</xdr:rowOff>
    </xdr:from>
    <xdr:to>
      <xdr:col>6</xdr:col>
      <xdr:colOff>38100</xdr:colOff>
      <xdr:row>36</xdr:row>
      <xdr:rowOff>134820</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205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151347</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5980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84197</xdr:rowOff>
    </xdr:from>
    <xdr:to>
      <xdr:col>24</xdr:col>
      <xdr:colOff>114300</xdr:colOff>
      <xdr:row>37</xdr:row>
      <xdr:rowOff>14347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6256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62624</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6234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127240</xdr:rowOff>
    </xdr:from>
    <xdr:to>
      <xdr:col>20</xdr:col>
      <xdr:colOff>38100</xdr:colOff>
      <xdr:row>37</xdr:row>
      <xdr:rowOff>57390</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299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48517</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6392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129166</xdr:rowOff>
    </xdr:from>
    <xdr:to>
      <xdr:col>15</xdr:col>
      <xdr:colOff>101600</xdr:colOff>
      <xdr:row>37</xdr:row>
      <xdr:rowOff>59316</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301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50443</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6394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5265</xdr:rowOff>
    </xdr:from>
    <xdr:to>
      <xdr:col>10</xdr:col>
      <xdr:colOff>165100</xdr:colOff>
      <xdr:row>37</xdr:row>
      <xdr:rowOff>106865</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348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97992</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6441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154541</xdr:rowOff>
    </xdr:from>
    <xdr:to>
      <xdr:col>6</xdr:col>
      <xdr:colOff>38100</xdr:colOff>
      <xdr:row>38</xdr:row>
      <xdr:rowOff>84691</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498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75818</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6590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a:extLst>
            <a:ext uri="{FF2B5EF4-FFF2-40B4-BE49-F238E27FC236}">
              <a16:creationId xmlns:a16="http://schemas.microsoft.com/office/drawing/2014/main" id="{00000000-0008-0000-0600-000073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114097</xdr:rowOff>
    </xdr:from>
    <xdr:to>
      <xdr:col>24</xdr:col>
      <xdr:colOff>62865</xdr:colOff>
      <xdr:row>59</xdr:row>
      <xdr:rowOff>105086</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4633595" y="8686597"/>
          <a:ext cx="1270" cy="1534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108913</xdr:rowOff>
    </xdr:from>
    <xdr:ext cx="534377" cy="259045"/>
    <xdr:sp macro="" textlink="">
      <xdr:nvSpPr>
        <xdr:cNvPr id="117" name="物件費最小値テキスト">
          <a:extLst>
            <a:ext uri="{FF2B5EF4-FFF2-40B4-BE49-F238E27FC236}">
              <a16:creationId xmlns:a16="http://schemas.microsoft.com/office/drawing/2014/main" id="{00000000-0008-0000-0600-000075000000}"/>
            </a:ext>
          </a:extLst>
        </xdr:cNvPr>
        <xdr:cNvSpPr txBox="1"/>
      </xdr:nvSpPr>
      <xdr:spPr>
        <a:xfrm>
          <a:off x="4686300" y="10224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105086</xdr:rowOff>
    </xdr:from>
    <xdr:to>
      <xdr:col>24</xdr:col>
      <xdr:colOff>152400</xdr:colOff>
      <xdr:row>59</xdr:row>
      <xdr:rowOff>105086</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10220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60774</xdr:rowOff>
    </xdr:from>
    <xdr:ext cx="599010" cy="259045"/>
    <xdr:sp macro="" textlink="">
      <xdr:nvSpPr>
        <xdr:cNvPr id="119" name="物件費最大値テキスト">
          <a:extLst>
            <a:ext uri="{FF2B5EF4-FFF2-40B4-BE49-F238E27FC236}">
              <a16:creationId xmlns:a16="http://schemas.microsoft.com/office/drawing/2014/main" id="{00000000-0008-0000-0600-000077000000}"/>
            </a:ext>
          </a:extLst>
        </xdr:cNvPr>
        <xdr:cNvSpPr txBox="1"/>
      </xdr:nvSpPr>
      <xdr:spPr>
        <a:xfrm>
          <a:off x="4686300" y="8461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114097</xdr:rowOff>
    </xdr:from>
    <xdr:to>
      <xdr:col>24</xdr:col>
      <xdr:colOff>152400</xdr:colOff>
      <xdr:row>50</xdr:row>
      <xdr:rowOff>114097</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8686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86131</xdr:rowOff>
    </xdr:from>
    <xdr:to>
      <xdr:col>24</xdr:col>
      <xdr:colOff>63500</xdr:colOff>
      <xdr:row>57</xdr:row>
      <xdr:rowOff>129356</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3797300" y="9858781"/>
          <a:ext cx="838200" cy="43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24128</xdr:rowOff>
    </xdr:from>
    <xdr:ext cx="534377" cy="259045"/>
    <xdr:sp macro="" textlink="">
      <xdr:nvSpPr>
        <xdr:cNvPr id="122" name="物件費平均値テキスト">
          <a:extLst>
            <a:ext uri="{FF2B5EF4-FFF2-40B4-BE49-F238E27FC236}">
              <a16:creationId xmlns:a16="http://schemas.microsoft.com/office/drawing/2014/main" id="{00000000-0008-0000-0600-00007A000000}"/>
            </a:ext>
          </a:extLst>
        </xdr:cNvPr>
        <xdr:cNvSpPr txBox="1"/>
      </xdr:nvSpPr>
      <xdr:spPr>
        <a:xfrm>
          <a:off x="4686300" y="94538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1251</xdr:rowOff>
    </xdr:from>
    <xdr:to>
      <xdr:col>24</xdr:col>
      <xdr:colOff>114300</xdr:colOff>
      <xdr:row>56</xdr:row>
      <xdr:rowOff>102851</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4584700" y="9602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86131</xdr:rowOff>
    </xdr:from>
    <xdr:to>
      <xdr:col>19</xdr:col>
      <xdr:colOff>177800</xdr:colOff>
      <xdr:row>57</xdr:row>
      <xdr:rowOff>168522</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908300" y="9858781"/>
          <a:ext cx="889000" cy="8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116808</xdr:rowOff>
    </xdr:from>
    <xdr:to>
      <xdr:col>20</xdr:col>
      <xdr:colOff>38100</xdr:colOff>
      <xdr:row>56</xdr:row>
      <xdr:rowOff>46958</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3746500" y="9546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63485</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3530111" y="9321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168522</xdr:rowOff>
    </xdr:from>
    <xdr:to>
      <xdr:col>15</xdr:col>
      <xdr:colOff>50800</xdr:colOff>
      <xdr:row>58</xdr:row>
      <xdr:rowOff>43479</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2019300" y="9941172"/>
          <a:ext cx="889000" cy="46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13900</xdr:rowOff>
    </xdr:from>
    <xdr:to>
      <xdr:col>15</xdr:col>
      <xdr:colOff>101600</xdr:colOff>
      <xdr:row>56</xdr:row>
      <xdr:rowOff>115500</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2857500" y="961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132027</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2641111" y="9390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43479</xdr:rowOff>
    </xdr:from>
    <xdr:to>
      <xdr:col>10</xdr:col>
      <xdr:colOff>114300</xdr:colOff>
      <xdr:row>58</xdr:row>
      <xdr:rowOff>61347</xdr:rowOff>
    </xdr:to>
    <xdr:cxnSp macro="">
      <xdr:nvCxnSpPr>
        <xdr:cNvPr id="130" name="直線コネクタ 129">
          <a:extLst>
            <a:ext uri="{FF2B5EF4-FFF2-40B4-BE49-F238E27FC236}">
              <a16:creationId xmlns:a16="http://schemas.microsoft.com/office/drawing/2014/main" id="{00000000-0008-0000-0600-000082000000}"/>
            </a:ext>
          </a:extLst>
        </xdr:cNvPr>
        <xdr:cNvCxnSpPr/>
      </xdr:nvCxnSpPr>
      <xdr:spPr>
        <a:xfrm flipV="1">
          <a:off x="1130300" y="9987579"/>
          <a:ext cx="889000" cy="17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15005</xdr:rowOff>
    </xdr:from>
    <xdr:to>
      <xdr:col>10</xdr:col>
      <xdr:colOff>165100</xdr:colOff>
      <xdr:row>57</xdr:row>
      <xdr:rowOff>116605</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968500" y="9787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133132</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752111" y="9562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87605</xdr:rowOff>
    </xdr:from>
    <xdr:to>
      <xdr:col>6</xdr:col>
      <xdr:colOff>38100</xdr:colOff>
      <xdr:row>58</xdr:row>
      <xdr:rowOff>17755</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079500" y="9860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34282</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863111" y="9635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78556</xdr:rowOff>
    </xdr:from>
    <xdr:to>
      <xdr:col>24</xdr:col>
      <xdr:colOff>114300</xdr:colOff>
      <xdr:row>58</xdr:row>
      <xdr:rowOff>8706</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4584700" y="9851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56983</xdr:rowOff>
    </xdr:from>
    <xdr:ext cx="534377" cy="259045"/>
    <xdr:sp macro="" textlink="">
      <xdr:nvSpPr>
        <xdr:cNvPr id="141" name="物件費該当値テキスト">
          <a:extLst>
            <a:ext uri="{FF2B5EF4-FFF2-40B4-BE49-F238E27FC236}">
              <a16:creationId xmlns:a16="http://schemas.microsoft.com/office/drawing/2014/main" id="{00000000-0008-0000-0600-00008D000000}"/>
            </a:ext>
          </a:extLst>
        </xdr:cNvPr>
        <xdr:cNvSpPr txBox="1"/>
      </xdr:nvSpPr>
      <xdr:spPr>
        <a:xfrm>
          <a:off x="4686300" y="9829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35331</xdr:rowOff>
    </xdr:from>
    <xdr:to>
      <xdr:col>20</xdr:col>
      <xdr:colOff>38100</xdr:colOff>
      <xdr:row>57</xdr:row>
      <xdr:rowOff>136931</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3746500" y="9807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128058</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3530111" y="9900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117722</xdr:rowOff>
    </xdr:from>
    <xdr:to>
      <xdr:col>15</xdr:col>
      <xdr:colOff>101600</xdr:colOff>
      <xdr:row>58</xdr:row>
      <xdr:rowOff>47872</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2857500" y="989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38999</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2641111" y="9983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164129</xdr:rowOff>
    </xdr:from>
    <xdr:to>
      <xdr:col>10</xdr:col>
      <xdr:colOff>165100</xdr:colOff>
      <xdr:row>58</xdr:row>
      <xdr:rowOff>94279</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968500" y="9936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85406</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1752111" y="10029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10547</xdr:rowOff>
    </xdr:from>
    <xdr:to>
      <xdr:col>6</xdr:col>
      <xdr:colOff>38100</xdr:colOff>
      <xdr:row>58</xdr:row>
      <xdr:rowOff>112147</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079500" y="9954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103274</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863111" y="10047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a:extLst>
            <a:ext uri="{FF2B5EF4-FFF2-40B4-BE49-F238E27FC236}">
              <a16:creationId xmlns:a16="http://schemas.microsoft.com/office/drawing/2014/main" id="{00000000-0008-0000-06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101371</xdr:rowOff>
    </xdr:from>
    <xdr:to>
      <xdr:col>24</xdr:col>
      <xdr:colOff>62865</xdr:colOff>
      <xdr:row>79</xdr:row>
      <xdr:rowOff>16714</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flipV="1">
          <a:off x="4633595" y="12274321"/>
          <a:ext cx="1270" cy="1286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20541</xdr:rowOff>
    </xdr:from>
    <xdr:ext cx="378565" cy="259045"/>
    <xdr:sp macro="" textlink="">
      <xdr:nvSpPr>
        <xdr:cNvPr id="174" name="維持補修費最小値テキスト">
          <a:extLst>
            <a:ext uri="{FF2B5EF4-FFF2-40B4-BE49-F238E27FC236}">
              <a16:creationId xmlns:a16="http://schemas.microsoft.com/office/drawing/2014/main" id="{00000000-0008-0000-0600-0000AE000000}"/>
            </a:ext>
          </a:extLst>
        </xdr:cNvPr>
        <xdr:cNvSpPr txBox="1"/>
      </xdr:nvSpPr>
      <xdr:spPr>
        <a:xfrm>
          <a:off x="4686300" y="135650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16714</xdr:rowOff>
    </xdr:from>
    <xdr:to>
      <xdr:col>24</xdr:col>
      <xdr:colOff>152400</xdr:colOff>
      <xdr:row>79</xdr:row>
      <xdr:rowOff>16714</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3561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48048</xdr:rowOff>
    </xdr:from>
    <xdr:ext cx="534377" cy="259045"/>
    <xdr:sp macro="" textlink="">
      <xdr:nvSpPr>
        <xdr:cNvPr id="176" name="維持補修費最大値テキスト">
          <a:extLst>
            <a:ext uri="{FF2B5EF4-FFF2-40B4-BE49-F238E27FC236}">
              <a16:creationId xmlns:a16="http://schemas.microsoft.com/office/drawing/2014/main" id="{00000000-0008-0000-0600-0000B0000000}"/>
            </a:ext>
          </a:extLst>
        </xdr:cNvPr>
        <xdr:cNvSpPr txBox="1"/>
      </xdr:nvSpPr>
      <xdr:spPr>
        <a:xfrm>
          <a:off x="4686300" y="12049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101371</xdr:rowOff>
    </xdr:from>
    <xdr:to>
      <xdr:col>24</xdr:col>
      <xdr:colOff>152400</xdr:colOff>
      <xdr:row>71</xdr:row>
      <xdr:rowOff>101371</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22743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141300</xdr:rowOff>
    </xdr:from>
    <xdr:to>
      <xdr:col>24</xdr:col>
      <xdr:colOff>63500</xdr:colOff>
      <xdr:row>78</xdr:row>
      <xdr:rowOff>154939</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3797300" y="13514400"/>
          <a:ext cx="838200" cy="13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104767</xdr:rowOff>
    </xdr:from>
    <xdr:ext cx="469744" cy="259045"/>
    <xdr:sp macro="" textlink="">
      <xdr:nvSpPr>
        <xdr:cNvPr id="179" name="維持補修費平均値テキスト">
          <a:extLst>
            <a:ext uri="{FF2B5EF4-FFF2-40B4-BE49-F238E27FC236}">
              <a16:creationId xmlns:a16="http://schemas.microsoft.com/office/drawing/2014/main" id="{00000000-0008-0000-0600-0000B3000000}"/>
            </a:ext>
          </a:extLst>
        </xdr:cNvPr>
        <xdr:cNvSpPr txBox="1"/>
      </xdr:nvSpPr>
      <xdr:spPr>
        <a:xfrm>
          <a:off x="4686300" y="131349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81890</xdr:rowOff>
    </xdr:from>
    <xdr:to>
      <xdr:col>24</xdr:col>
      <xdr:colOff>114300</xdr:colOff>
      <xdr:row>78</xdr:row>
      <xdr:rowOff>12040</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4584700" y="1328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67387</xdr:rowOff>
    </xdr:from>
    <xdr:to>
      <xdr:col>19</xdr:col>
      <xdr:colOff>177800</xdr:colOff>
      <xdr:row>78</xdr:row>
      <xdr:rowOff>141300</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908300" y="13440487"/>
          <a:ext cx="889000" cy="73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92024</xdr:rowOff>
    </xdr:from>
    <xdr:to>
      <xdr:col>20</xdr:col>
      <xdr:colOff>38100</xdr:colOff>
      <xdr:row>78</xdr:row>
      <xdr:rowOff>22174</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3746500" y="13293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38701</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3562428" y="13068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44755</xdr:rowOff>
    </xdr:from>
    <xdr:to>
      <xdr:col>15</xdr:col>
      <xdr:colOff>50800</xdr:colOff>
      <xdr:row>78</xdr:row>
      <xdr:rowOff>67387</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a:off x="2019300" y="13417855"/>
          <a:ext cx="889000" cy="22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100788</xdr:rowOff>
    </xdr:from>
    <xdr:to>
      <xdr:col>15</xdr:col>
      <xdr:colOff>101600</xdr:colOff>
      <xdr:row>78</xdr:row>
      <xdr:rowOff>30938</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2857500" y="13302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47465</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673428" y="13077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164618</xdr:rowOff>
    </xdr:from>
    <xdr:to>
      <xdr:col>10</xdr:col>
      <xdr:colOff>114300</xdr:colOff>
      <xdr:row>78</xdr:row>
      <xdr:rowOff>44755</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a:off x="1130300" y="13366268"/>
          <a:ext cx="889000" cy="51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107035</xdr:rowOff>
    </xdr:from>
    <xdr:to>
      <xdr:col>10</xdr:col>
      <xdr:colOff>165100</xdr:colOff>
      <xdr:row>78</xdr:row>
      <xdr:rowOff>37185</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968500" y="13308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53712</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784428" y="13083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108635</xdr:rowOff>
    </xdr:from>
    <xdr:to>
      <xdr:col>6</xdr:col>
      <xdr:colOff>38100</xdr:colOff>
      <xdr:row>78</xdr:row>
      <xdr:rowOff>38785</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079500" y="13310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55312</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895428" y="13085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104139</xdr:rowOff>
    </xdr:from>
    <xdr:to>
      <xdr:col>24</xdr:col>
      <xdr:colOff>114300</xdr:colOff>
      <xdr:row>79</xdr:row>
      <xdr:rowOff>34289</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4584700" y="13477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19066</xdr:rowOff>
    </xdr:from>
    <xdr:ext cx="378565" cy="259045"/>
    <xdr:sp macro="" textlink="">
      <xdr:nvSpPr>
        <xdr:cNvPr id="198" name="維持補修費該当値テキスト">
          <a:extLst>
            <a:ext uri="{FF2B5EF4-FFF2-40B4-BE49-F238E27FC236}">
              <a16:creationId xmlns:a16="http://schemas.microsoft.com/office/drawing/2014/main" id="{00000000-0008-0000-0600-0000C6000000}"/>
            </a:ext>
          </a:extLst>
        </xdr:cNvPr>
        <xdr:cNvSpPr txBox="1"/>
      </xdr:nvSpPr>
      <xdr:spPr>
        <a:xfrm>
          <a:off x="4686300" y="133921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90500</xdr:rowOff>
    </xdr:from>
    <xdr:to>
      <xdr:col>20</xdr:col>
      <xdr:colOff>38100</xdr:colOff>
      <xdr:row>79</xdr:row>
      <xdr:rowOff>20650</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3746500" y="134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179017</xdr:colOff>
      <xdr:row>79</xdr:row>
      <xdr:rowOff>11777</xdr:rowOff>
    </xdr:from>
    <xdr:ext cx="378565"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3608017" y="135563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16587</xdr:rowOff>
    </xdr:from>
    <xdr:to>
      <xdr:col>15</xdr:col>
      <xdr:colOff>101600</xdr:colOff>
      <xdr:row>78</xdr:row>
      <xdr:rowOff>118187</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2857500" y="13389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109314</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2673428" y="134824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165405</xdr:rowOff>
    </xdr:from>
    <xdr:to>
      <xdr:col>10</xdr:col>
      <xdr:colOff>165100</xdr:colOff>
      <xdr:row>78</xdr:row>
      <xdr:rowOff>95555</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968500" y="13367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86682</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1784428" y="13459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113818</xdr:rowOff>
    </xdr:from>
    <xdr:to>
      <xdr:col>6</xdr:col>
      <xdr:colOff>38100</xdr:colOff>
      <xdr:row>78</xdr:row>
      <xdr:rowOff>43968</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079500" y="13315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35095</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895428" y="13408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a:extLst>
            <a:ext uri="{FF2B5EF4-FFF2-40B4-BE49-F238E27FC236}">
              <a16:creationId xmlns:a16="http://schemas.microsoft.com/office/drawing/2014/main" id="{00000000-0008-0000-06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37494</xdr:rowOff>
    </xdr:from>
    <xdr:to>
      <xdr:col>24</xdr:col>
      <xdr:colOff>62865</xdr:colOff>
      <xdr:row>97</xdr:row>
      <xdr:rowOff>68235</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4633595" y="15467994"/>
          <a:ext cx="1270" cy="12308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72062</xdr:rowOff>
    </xdr:from>
    <xdr:ext cx="534377" cy="259045"/>
    <xdr:sp macro="" textlink="">
      <xdr:nvSpPr>
        <xdr:cNvPr id="234" name="扶助費最小値テキスト">
          <a:extLst>
            <a:ext uri="{FF2B5EF4-FFF2-40B4-BE49-F238E27FC236}">
              <a16:creationId xmlns:a16="http://schemas.microsoft.com/office/drawing/2014/main" id="{00000000-0008-0000-0600-0000EA000000}"/>
            </a:ext>
          </a:extLst>
        </xdr:cNvPr>
        <xdr:cNvSpPr txBox="1"/>
      </xdr:nvSpPr>
      <xdr:spPr>
        <a:xfrm>
          <a:off x="4686300" y="16702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94,315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68235</xdr:rowOff>
    </xdr:from>
    <xdr:to>
      <xdr:col>24</xdr:col>
      <xdr:colOff>152400</xdr:colOff>
      <xdr:row>97</xdr:row>
      <xdr:rowOff>68235</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6698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155621</xdr:rowOff>
    </xdr:from>
    <xdr:ext cx="599010" cy="259045"/>
    <xdr:sp macro="" textlink="">
      <xdr:nvSpPr>
        <xdr:cNvPr id="236" name="扶助費最大値テキスト">
          <a:extLst>
            <a:ext uri="{FF2B5EF4-FFF2-40B4-BE49-F238E27FC236}">
              <a16:creationId xmlns:a16="http://schemas.microsoft.com/office/drawing/2014/main" id="{00000000-0008-0000-0600-0000EC000000}"/>
            </a:ext>
          </a:extLst>
        </xdr:cNvPr>
        <xdr:cNvSpPr txBox="1"/>
      </xdr:nvSpPr>
      <xdr:spPr>
        <a:xfrm>
          <a:off x="4686300" y="152432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37494</xdr:rowOff>
    </xdr:from>
    <xdr:to>
      <xdr:col>24</xdr:col>
      <xdr:colOff>152400</xdr:colOff>
      <xdr:row>90</xdr:row>
      <xdr:rowOff>37494</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5467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39529</xdr:rowOff>
    </xdr:from>
    <xdr:to>
      <xdr:col>24</xdr:col>
      <xdr:colOff>63500</xdr:colOff>
      <xdr:row>97</xdr:row>
      <xdr:rowOff>146296</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3797300" y="16670179"/>
          <a:ext cx="838200" cy="106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15198</xdr:rowOff>
    </xdr:from>
    <xdr:ext cx="599010" cy="259045"/>
    <xdr:sp macro="" textlink="">
      <xdr:nvSpPr>
        <xdr:cNvPr id="239" name="扶助費平均値テキスト">
          <a:extLst>
            <a:ext uri="{FF2B5EF4-FFF2-40B4-BE49-F238E27FC236}">
              <a16:creationId xmlns:a16="http://schemas.microsoft.com/office/drawing/2014/main" id="{00000000-0008-0000-0600-0000EF000000}"/>
            </a:ext>
          </a:extLst>
        </xdr:cNvPr>
        <xdr:cNvSpPr txBox="1"/>
      </xdr:nvSpPr>
      <xdr:spPr>
        <a:xfrm>
          <a:off x="4686300" y="161314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163771</xdr:rowOff>
    </xdr:from>
    <xdr:to>
      <xdr:col>24</xdr:col>
      <xdr:colOff>114300</xdr:colOff>
      <xdr:row>95</xdr:row>
      <xdr:rowOff>93921</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4584700" y="16280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25498</xdr:rowOff>
    </xdr:from>
    <xdr:to>
      <xdr:col>19</xdr:col>
      <xdr:colOff>177800</xdr:colOff>
      <xdr:row>97</xdr:row>
      <xdr:rowOff>146296</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a:off x="2908300" y="16656148"/>
          <a:ext cx="889000" cy="120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85167</xdr:rowOff>
    </xdr:from>
    <xdr:to>
      <xdr:col>20</xdr:col>
      <xdr:colOff>38100</xdr:colOff>
      <xdr:row>96</xdr:row>
      <xdr:rowOff>15317</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3746500" y="16372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31844</xdr:rowOff>
    </xdr:from>
    <xdr:ext cx="59901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497795" y="161481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25498</xdr:rowOff>
    </xdr:from>
    <xdr:to>
      <xdr:col>15</xdr:col>
      <xdr:colOff>50800</xdr:colOff>
      <xdr:row>98</xdr:row>
      <xdr:rowOff>104060</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2019300" y="16656148"/>
          <a:ext cx="889000" cy="250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135970</xdr:rowOff>
    </xdr:from>
    <xdr:to>
      <xdr:col>15</xdr:col>
      <xdr:colOff>101600</xdr:colOff>
      <xdr:row>95</xdr:row>
      <xdr:rowOff>66120</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2857500" y="16252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82647</xdr:rowOff>
    </xdr:from>
    <xdr:ext cx="59901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608795" y="16027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104060</xdr:rowOff>
    </xdr:from>
    <xdr:to>
      <xdr:col>10</xdr:col>
      <xdr:colOff>114300</xdr:colOff>
      <xdr:row>98</xdr:row>
      <xdr:rowOff>140506</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flipV="1">
          <a:off x="1130300" y="16906160"/>
          <a:ext cx="889000" cy="36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47414</xdr:rowOff>
    </xdr:from>
    <xdr:to>
      <xdr:col>10</xdr:col>
      <xdr:colOff>165100</xdr:colOff>
      <xdr:row>96</xdr:row>
      <xdr:rowOff>149014</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968500" y="1650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165541</xdr:rowOff>
    </xdr:from>
    <xdr:ext cx="59901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719795" y="16281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102659</xdr:rowOff>
    </xdr:from>
    <xdr:to>
      <xdr:col>6</xdr:col>
      <xdr:colOff>38100</xdr:colOff>
      <xdr:row>97</xdr:row>
      <xdr:rowOff>32809</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079500" y="16561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49336</xdr:rowOff>
    </xdr:from>
    <xdr:ext cx="59901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830795" y="16337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160179</xdr:rowOff>
    </xdr:from>
    <xdr:to>
      <xdr:col>24</xdr:col>
      <xdr:colOff>114300</xdr:colOff>
      <xdr:row>97</xdr:row>
      <xdr:rowOff>90329</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4584700" y="16619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75106</xdr:rowOff>
    </xdr:from>
    <xdr:ext cx="534377" cy="259045"/>
    <xdr:sp macro="" textlink="">
      <xdr:nvSpPr>
        <xdr:cNvPr id="258" name="扶助費該当値テキスト">
          <a:extLst>
            <a:ext uri="{FF2B5EF4-FFF2-40B4-BE49-F238E27FC236}">
              <a16:creationId xmlns:a16="http://schemas.microsoft.com/office/drawing/2014/main" id="{00000000-0008-0000-0600-000002010000}"/>
            </a:ext>
          </a:extLst>
        </xdr:cNvPr>
        <xdr:cNvSpPr txBox="1"/>
      </xdr:nvSpPr>
      <xdr:spPr>
        <a:xfrm>
          <a:off x="4686300" y="16534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95496</xdr:rowOff>
    </xdr:from>
    <xdr:to>
      <xdr:col>20</xdr:col>
      <xdr:colOff>38100</xdr:colOff>
      <xdr:row>98</xdr:row>
      <xdr:rowOff>25646</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3746500" y="16726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16773</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3530111" y="16818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146148</xdr:rowOff>
    </xdr:from>
    <xdr:to>
      <xdr:col>15</xdr:col>
      <xdr:colOff>101600</xdr:colOff>
      <xdr:row>97</xdr:row>
      <xdr:rowOff>76298</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2857500" y="16605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67425</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2641111" y="16698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53260</xdr:rowOff>
    </xdr:from>
    <xdr:to>
      <xdr:col>10</xdr:col>
      <xdr:colOff>165100</xdr:colOff>
      <xdr:row>98</xdr:row>
      <xdr:rowOff>154860</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968500" y="16855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145987</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1752111" y="16948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89706</xdr:rowOff>
    </xdr:from>
    <xdr:to>
      <xdr:col>6</xdr:col>
      <xdr:colOff>38100</xdr:colOff>
      <xdr:row>99</xdr:row>
      <xdr:rowOff>19856</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079500" y="16891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10983</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863111" y="16984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0" name="テキスト ボックス 289">
          <a:extLst>
            <a:ext uri="{FF2B5EF4-FFF2-40B4-BE49-F238E27FC236}">
              <a16:creationId xmlns:a16="http://schemas.microsoft.com/office/drawing/2014/main" id="{00000000-0008-0000-0600-000022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補助費等グラフ枠">
          <a:extLst>
            <a:ext uri="{FF2B5EF4-FFF2-40B4-BE49-F238E27FC236}">
              <a16:creationId xmlns:a16="http://schemas.microsoft.com/office/drawing/2014/main" id="{00000000-0008-0000-0600-000023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35</xdr:row>
      <xdr:rowOff>103189</xdr:rowOff>
    </xdr:from>
    <xdr:to>
      <xdr:col>54</xdr:col>
      <xdr:colOff>189865</xdr:colOff>
      <xdr:row>38</xdr:row>
      <xdr:rowOff>105388</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10475595" y="6103939"/>
          <a:ext cx="1270" cy="5165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109215</xdr:rowOff>
    </xdr:from>
    <xdr:ext cx="534377" cy="259045"/>
    <xdr:sp macro="" textlink="">
      <xdr:nvSpPr>
        <xdr:cNvPr id="293" name="補助費等最小値テキスト">
          <a:extLst>
            <a:ext uri="{FF2B5EF4-FFF2-40B4-BE49-F238E27FC236}">
              <a16:creationId xmlns:a16="http://schemas.microsoft.com/office/drawing/2014/main" id="{00000000-0008-0000-0600-000025010000}"/>
            </a:ext>
          </a:extLst>
        </xdr:cNvPr>
        <xdr:cNvSpPr txBox="1"/>
      </xdr:nvSpPr>
      <xdr:spPr>
        <a:xfrm>
          <a:off x="10528300" y="6624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105388</xdr:rowOff>
    </xdr:from>
    <xdr:to>
      <xdr:col>55</xdr:col>
      <xdr:colOff>88900</xdr:colOff>
      <xdr:row>38</xdr:row>
      <xdr:rowOff>105388</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66204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49866</xdr:rowOff>
    </xdr:from>
    <xdr:ext cx="534377" cy="259045"/>
    <xdr:sp macro="" textlink="">
      <xdr:nvSpPr>
        <xdr:cNvPr id="295" name="補助費等最大値テキスト">
          <a:extLst>
            <a:ext uri="{FF2B5EF4-FFF2-40B4-BE49-F238E27FC236}">
              <a16:creationId xmlns:a16="http://schemas.microsoft.com/office/drawing/2014/main" id="{00000000-0008-0000-0600-000027010000}"/>
            </a:ext>
          </a:extLst>
        </xdr:cNvPr>
        <xdr:cNvSpPr txBox="1"/>
      </xdr:nvSpPr>
      <xdr:spPr>
        <a:xfrm>
          <a:off x="10528300" y="5879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103189</xdr:rowOff>
    </xdr:from>
    <xdr:to>
      <xdr:col>55</xdr:col>
      <xdr:colOff>88900</xdr:colOff>
      <xdr:row>35</xdr:row>
      <xdr:rowOff>103189</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a:off x="10388600" y="61039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152393</xdr:rowOff>
    </xdr:from>
    <xdr:to>
      <xdr:col>55</xdr:col>
      <xdr:colOff>0</xdr:colOff>
      <xdr:row>37</xdr:row>
      <xdr:rowOff>10976</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flipV="1">
          <a:off x="9639300" y="6324593"/>
          <a:ext cx="838200" cy="30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125315</xdr:rowOff>
    </xdr:from>
    <xdr:ext cx="534377" cy="259045"/>
    <xdr:sp macro="" textlink="">
      <xdr:nvSpPr>
        <xdr:cNvPr id="298" name="補助費等平均値テキスト">
          <a:extLst>
            <a:ext uri="{FF2B5EF4-FFF2-40B4-BE49-F238E27FC236}">
              <a16:creationId xmlns:a16="http://schemas.microsoft.com/office/drawing/2014/main" id="{00000000-0008-0000-0600-00002A010000}"/>
            </a:ext>
          </a:extLst>
        </xdr:cNvPr>
        <xdr:cNvSpPr txBox="1"/>
      </xdr:nvSpPr>
      <xdr:spPr>
        <a:xfrm>
          <a:off x="10528300" y="62975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146888</xdr:rowOff>
    </xdr:from>
    <xdr:to>
      <xdr:col>55</xdr:col>
      <xdr:colOff>50800</xdr:colOff>
      <xdr:row>37</xdr:row>
      <xdr:rowOff>77038</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10426700" y="6319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10530</xdr:rowOff>
    </xdr:from>
    <xdr:to>
      <xdr:col>50</xdr:col>
      <xdr:colOff>114300</xdr:colOff>
      <xdr:row>37</xdr:row>
      <xdr:rowOff>10976</xdr:rowOff>
    </xdr:to>
    <xdr:cxnSp macro="">
      <xdr:nvCxnSpPr>
        <xdr:cNvPr id="300" name="直線コネクタ 299">
          <a:extLst>
            <a:ext uri="{FF2B5EF4-FFF2-40B4-BE49-F238E27FC236}">
              <a16:creationId xmlns:a16="http://schemas.microsoft.com/office/drawing/2014/main" id="{00000000-0008-0000-0600-00002C010000}"/>
            </a:ext>
          </a:extLst>
        </xdr:cNvPr>
        <xdr:cNvCxnSpPr/>
      </xdr:nvCxnSpPr>
      <xdr:spPr>
        <a:xfrm>
          <a:off x="8750300" y="6354180"/>
          <a:ext cx="889000" cy="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121808</xdr:rowOff>
    </xdr:from>
    <xdr:to>
      <xdr:col>50</xdr:col>
      <xdr:colOff>165100</xdr:colOff>
      <xdr:row>37</xdr:row>
      <xdr:rowOff>51958</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9588500" y="6294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68485</xdr:rowOff>
    </xdr:from>
    <xdr:ext cx="534377"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9372111" y="6069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118451</xdr:rowOff>
    </xdr:from>
    <xdr:to>
      <xdr:col>45</xdr:col>
      <xdr:colOff>177800</xdr:colOff>
      <xdr:row>37</xdr:row>
      <xdr:rowOff>10530</xdr:rowOff>
    </xdr:to>
    <xdr:cxnSp macro="">
      <xdr:nvCxnSpPr>
        <xdr:cNvPr id="303" name="直線コネクタ 302">
          <a:extLst>
            <a:ext uri="{FF2B5EF4-FFF2-40B4-BE49-F238E27FC236}">
              <a16:creationId xmlns:a16="http://schemas.microsoft.com/office/drawing/2014/main" id="{00000000-0008-0000-0600-00002F010000}"/>
            </a:ext>
          </a:extLst>
        </xdr:cNvPr>
        <xdr:cNvCxnSpPr/>
      </xdr:nvCxnSpPr>
      <xdr:spPr>
        <a:xfrm>
          <a:off x="7861300" y="5261951"/>
          <a:ext cx="889000" cy="1092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163424</xdr:rowOff>
    </xdr:from>
    <xdr:to>
      <xdr:col>46</xdr:col>
      <xdr:colOff>38100</xdr:colOff>
      <xdr:row>37</xdr:row>
      <xdr:rowOff>93574</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8699500" y="6335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84701</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8483111" y="6428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118451</xdr:rowOff>
    </xdr:from>
    <xdr:to>
      <xdr:col>41</xdr:col>
      <xdr:colOff>50800</xdr:colOff>
      <xdr:row>37</xdr:row>
      <xdr:rowOff>82223</xdr:rowOff>
    </xdr:to>
    <xdr:cxnSp macro="">
      <xdr:nvCxnSpPr>
        <xdr:cNvPr id="306" name="直線コネクタ 305">
          <a:extLst>
            <a:ext uri="{FF2B5EF4-FFF2-40B4-BE49-F238E27FC236}">
              <a16:creationId xmlns:a16="http://schemas.microsoft.com/office/drawing/2014/main" id="{00000000-0008-0000-0600-000032010000}"/>
            </a:ext>
          </a:extLst>
        </xdr:cNvPr>
        <xdr:cNvCxnSpPr/>
      </xdr:nvCxnSpPr>
      <xdr:spPr>
        <a:xfrm flipV="1">
          <a:off x="6972300" y="5261951"/>
          <a:ext cx="889000" cy="1163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30</xdr:row>
      <xdr:rowOff>89292</xdr:rowOff>
    </xdr:from>
    <xdr:to>
      <xdr:col>41</xdr:col>
      <xdr:colOff>101600</xdr:colOff>
      <xdr:row>31</xdr:row>
      <xdr:rowOff>19442</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7810500" y="5232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31</xdr:row>
      <xdr:rowOff>10569</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7561795" y="5325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72865</xdr:rowOff>
    </xdr:from>
    <xdr:to>
      <xdr:col>36</xdr:col>
      <xdr:colOff>165100</xdr:colOff>
      <xdr:row>38</xdr:row>
      <xdr:rowOff>3015</xdr:rowOff>
    </xdr:to>
    <xdr:sp macro="" textlink="">
      <xdr:nvSpPr>
        <xdr:cNvPr id="309" name="フローチャート: 判断 308">
          <a:extLst>
            <a:ext uri="{FF2B5EF4-FFF2-40B4-BE49-F238E27FC236}">
              <a16:creationId xmlns:a16="http://schemas.microsoft.com/office/drawing/2014/main" id="{00000000-0008-0000-0600-000035010000}"/>
            </a:ext>
          </a:extLst>
        </xdr:cNvPr>
        <xdr:cNvSpPr/>
      </xdr:nvSpPr>
      <xdr:spPr>
        <a:xfrm>
          <a:off x="6921500" y="6416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165592</xdr:rowOff>
    </xdr:from>
    <xdr:ext cx="534377"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705111" y="6509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101593</xdr:rowOff>
    </xdr:from>
    <xdr:to>
      <xdr:col>55</xdr:col>
      <xdr:colOff>50800</xdr:colOff>
      <xdr:row>37</xdr:row>
      <xdr:rowOff>31743</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10426700" y="6273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124470</xdr:rowOff>
    </xdr:from>
    <xdr:ext cx="534377" cy="259045"/>
    <xdr:sp macro="" textlink="">
      <xdr:nvSpPr>
        <xdr:cNvPr id="317" name="補助費等該当値テキスト">
          <a:extLst>
            <a:ext uri="{FF2B5EF4-FFF2-40B4-BE49-F238E27FC236}">
              <a16:creationId xmlns:a16="http://schemas.microsoft.com/office/drawing/2014/main" id="{00000000-0008-0000-0600-00003D010000}"/>
            </a:ext>
          </a:extLst>
        </xdr:cNvPr>
        <xdr:cNvSpPr txBox="1"/>
      </xdr:nvSpPr>
      <xdr:spPr>
        <a:xfrm>
          <a:off x="10528300" y="6125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131626</xdr:rowOff>
    </xdr:from>
    <xdr:to>
      <xdr:col>50</xdr:col>
      <xdr:colOff>165100</xdr:colOff>
      <xdr:row>37</xdr:row>
      <xdr:rowOff>61776</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9588500" y="6303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52903</xdr:rowOff>
    </xdr:from>
    <xdr:ext cx="534377"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9372111" y="6396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131180</xdr:rowOff>
    </xdr:from>
    <xdr:to>
      <xdr:col>46</xdr:col>
      <xdr:colOff>38100</xdr:colOff>
      <xdr:row>37</xdr:row>
      <xdr:rowOff>61330</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8699500" y="630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77857</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8483111" y="6078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30</xdr:row>
      <xdr:rowOff>67651</xdr:rowOff>
    </xdr:from>
    <xdr:to>
      <xdr:col>41</xdr:col>
      <xdr:colOff>101600</xdr:colOff>
      <xdr:row>30</xdr:row>
      <xdr:rowOff>169251</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7810500" y="5211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29</xdr:row>
      <xdr:rowOff>14328</xdr:rowOff>
    </xdr:from>
    <xdr:ext cx="599010"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7561795" y="49863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31423</xdr:rowOff>
    </xdr:from>
    <xdr:to>
      <xdr:col>36</xdr:col>
      <xdr:colOff>165100</xdr:colOff>
      <xdr:row>37</xdr:row>
      <xdr:rowOff>133023</xdr:rowOff>
    </xdr:to>
    <xdr:sp macro="" textlink="">
      <xdr:nvSpPr>
        <xdr:cNvPr id="324" name="楕円 323">
          <a:extLst>
            <a:ext uri="{FF2B5EF4-FFF2-40B4-BE49-F238E27FC236}">
              <a16:creationId xmlns:a16="http://schemas.microsoft.com/office/drawing/2014/main" id="{00000000-0008-0000-0600-000044010000}"/>
            </a:ext>
          </a:extLst>
        </xdr:cNvPr>
        <xdr:cNvSpPr/>
      </xdr:nvSpPr>
      <xdr:spPr>
        <a:xfrm>
          <a:off x="6921500" y="6375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149550</xdr:rowOff>
    </xdr:from>
    <xdr:ext cx="534377" cy="259045"/>
    <xdr:sp macro="" textlink="">
      <xdr:nvSpPr>
        <xdr:cNvPr id="325" name="テキスト ボックス 324">
          <a:extLst>
            <a:ext uri="{FF2B5EF4-FFF2-40B4-BE49-F238E27FC236}">
              <a16:creationId xmlns:a16="http://schemas.microsoft.com/office/drawing/2014/main" id="{00000000-0008-0000-0600-000045010000}"/>
            </a:ext>
          </a:extLst>
        </xdr:cNvPr>
        <xdr:cNvSpPr txBox="1"/>
      </xdr:nvSpPr>
      <xdr:spPr>
        <a:xfrm>
          <a:off x="6705111" y="6150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a:extLst>
            <a:ext uri="{FF2B5EF4-FFF2-40B4-BE49-F238E27FC236}">
              <a16:creationId xmlns:a16="http://schemas.microsoft.com/office/drawing/2014/main" id="{00000000-0008-0000-0600-00004C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a:extLst>
            <a:ext uri="{FF2B5EF4-FFF2-40B4-BE49-F238E27FC236}">
              <a16:creationId xmlns:a16="http://schemas.microsoft.com/office/drawing/2014/main" id="{00000000-0008-0000-0600-00004D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21970</xdr:rowOff>
    </xdr:from>
    <xdr:ext cx="53129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9" name="テキスト ボックス 348">
          <a:extLst>
            <a:ext uri="{FF2B5EF4-FFF2-40B4-BE49-F238E27FC236}">
              <a16:creationId xmlns:a16="http://schemas.microsoft.com/office/drawing/2014/main" id="{00000000-0008-0000-0600-00005D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0" name="普通建設事業費グラフ枠">
          <a:extLst>
            <a:ext uri="{FF2B5EF4-FFF2-40B4-BE49-F238E27FC236}">
              <a16:creationId xmlns:a16="http://schemas.microsoft.com/office/drawing/2014/main" id="{00000000-0008-0000-0600-00005E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162266</xdr:rowOff>
    </xdr:from>
    <xdr:to>
      <xdr:col>54</xdr:col>
      <xdr:colOff>189865</xdr:colOff>
      <xdr:row>57</xdr:row>
      <xdr:rowOff>160535</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10475595" y="8734766"/>
          <a:ext cx="1270" cy="11984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164362</xdr:rowOff>
    </xdr:from>
    <xdr:ext cx="534377" cy="259045"/>
    <xdr:sp macro="" textlink="">
      <xdr:nvSpPr>
        <xdr:cNvPr id="352" name="普通建設事業費最小値テキスト">
          <a:extLst>
            <a:ext uri="{FF2B5EF4-FFF2-40B4-BE49-F238E27FC236}">
              <a16:creationId xmlns:a16="http://schemas.microsoft.com/office/drawing/2014/main" id="{00000000-0008-0000-0600-000060010000}"/>
            </a:ext>
          </a:extLst>
        </xdr:cNvPr>
        <xdr:cNvSpPr txBox="1"/>
      </xdr:nvSpPr>
      <xdr:spPr>
        <a:xfrm>
          <a:off x="10528300" y="9937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160535</xdr:rowOff>
    </xdr:from>
    <xdr:to>
      <xdr:col>55</xdr:col>
      <xdr:colOff>88900</xdr:colOff>
      <xdr:row>57</xdr:row>
      <xdr:rowOff>160535</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10388600" y="9933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108943</xdr:rowOff>
    </xdr:from>
    <xdr:ext cx="534377" cy="259045"/>
    <xdr:sp macro="" textlink="">
      <xdr:nvSpPr>
        <xdr:cNvPr id="354" name="普通建設事業費最大値テキスト">
          <a:extLst>
            <a:ext uri="{FF2B5EF4-FFF2-40B4-BE49-F238E27FC236}">
              <a16:creationId xmlns:a16="http://schemas.microsoft.com/office/drawing/2014/main" id="{00000000-0008-0000-0600-000062010000}"/>
            </a:ext>
          </a:extLst>
        </xdr:cNvPr>
        <xdr:cNvSpPr txBox="1"/>
      </xdr:nvSpPr>
      <xdr:spPr>
        <a:xfrm>
          <a:off x="10528300" y="8509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90,618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162266</xdr:rowOff>
    </xdr:from>
    <xdr:to>
      <xdr:col>55</xdr:col>
      <xdr:colOff>88900</xdr:colOff>
      <xdr:row>50</xdr:row>
      <xdr:rowOff>162266</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a:off x="10388600" y="8734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65944</xdr:rowOff>
    </xdr:from>
    <xdr:to>
      <xdr:col>55</xdr:col>
      <xdr:colOff>0</xdr:colOff>
      <xdr:row>57</xdr:row>
      <xdr:rowOff>160535</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a:off x="9639300" y="9838594"/>
          <a:ext cx="838200" cy="94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152125</xdr:rowOff>
    </xdr:from>
    <xdr:ext cx="534377" cy="259045"/>
    <xdr:sp macro="" textlink="">
      <xdr:nvSpPr>
        <xdr:cNvPr id="357" name="普通建設事業費平均値テキスト">
          <a:extLst>
            <a:ext uri="{FF2B5EF4-FFF2-40B4-BE49-F238E27FC236}">
              <a16:creationId xmlns:a16="http://schemas.microsoft.com/office/drawing/2014/main" id="{00000000-0008-0000-0600-000065010000}"/>
            </a:ext>
          </a:extLst>
        </xdr:cNvPr>
        <xdr:cNvSpPr txBox="1"/>
      </xdr:nvSpPr>
      <xdr:spPr>
        <a:xfrm>
          <a:off x="10528300" y="94104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129248</xdr:rowOff>
    </xdr:from>
    <xdr:to>
      <xdr:col>55</xdr:col>
      <xdr:colOff>50800</xdr:colOff>
      <xdr:row>56</xdr:row>
      <xdr:rowOff>59398</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10426700" y="9558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65944</xdr:rowOff>
    </xdr:from>
    <xdr:to>
      <xdr:col>50</xdr:col>
      <xdr:colOff>114300</xdr:colOff>
      <xdr:row>58</xdr:row>
      <xdr:rowOff>26135</xdr:rowOff>
    </xdr:to>
    <xdr:cxnSp macro="">
      <xdr:nvCxnSpPr>
        <xdr:cNvPr id="359" name="直線コネクタ 358">
          <a:extLst>
            <a:ext uri="{FF2B5EF4-FFF2-40B4-BE49-F238E27FC236}">
              <a16:creationId xmlns:a16="http://schemas.microsoft.com/office/drawing/2014/main" id="{00000000-0008-0000-0600-000067010000}"/>
            </a:ext>
          </a:extLst>
        </xdr:cNvPr>
        <xdr:cNvCxnSpPr/>
      </xdr:nvCxnSpPr>
      <xdr:spPr>
        <a:xfrm flipV="1">
          <a:off x="8750300" y="9838594"/>
          <a:ext cx="889000" cy="131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159831</xdr:rowOff>
    </xdr:from>
    <xdr:to>
      <xdr:col>50</xdr:col>
      <xdr:colOff>165100</xdr:colOff>
      <xdr:row>56</xdr:row>
      <xdr:rowOff>89981</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9588500" y="9589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106508</xdr:rowOff>
    </xdr:from>
    <xdr:ext cx="534377"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9372111" y="9364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135863</xdr:rowOff>
    </xdr:from>
    <xdr:to>
      <xdr:col>45</xdr:col>
      <xdr:colOff>177800</xdr:colOff>
      <xdr:row>58</xdr:row>
      <xdr:rowOff>26135</xdr:rowOff>
    </xdr:to>
    <xdr:cxnSp macro="">
      <xdr:nvCxnSpPr>
        <xdr:cNvPr id="362" name="直線コネクタ 361">
          <a:extLst>
            <a:ext uri="{FF2B5EF4-FFF2-40B4-BE49-F238E27FC236}">
              <a16:creationId xmlns:a16="http://schemas.microsoft.com/office/drawing/2014/main" id="{00000000-0008-0000-0600-00006A010000}"/>
            </a:ext>
          </a:extLst>
        </xdr:cNvPr>
        <xdr:cNvCxnSpPr/>
      </xdr:nvCxnSpPr>
      <xdr:spPr>
        <a:xfrm>
          <a:off x="7861300" y="9908513"/>
          <a:ext cx="889000"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104151</xdr:rowOff>
    </xdr:from>
    <xdr:to>
      <xdr:col>46</xdr:col>
      <xdr:colOff>38100</xdr:colOff>
      <xdr:row>56</xdr:row>
      <xdr:rowOff>34301</xdr:rowOff>
    </xdr:to>
    <xdr:sp macro="" textlink="">
      <xdr:nvSpPr>
        <xdr:cNvPr id="363" name="フローチャート: 判断 362">
          <a:extLst>
            <a:ext uri="{FF2B5EF4-FFF2-40B4-BE49-F238E27FC236}">
              <a16:creationId xmlns:a16="http://schemas.microsoft.com/office/drawing/2014/main" id="{00000000-0008-0000-0600-00006B010000}"/>
            </a:ext>
          </a:extLst>
        </xdr:cNvPr>
        <xdr:cNvSpPr/>
      </xdr:nvSpPr>
      <xdr:spPr>
        <a:xfrm>
          <a:off x="8699500" y="9533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50828</xdr:rowOff>
    </xdr:from>
    <xdr:ext cx="534377"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8483111" y="9309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134491</xdr:rowOff>
    </xdr:from>
    <xdr:to>
      <xdr:col>41</xdr:col>
      <xdr:colOff>50800</xdr:colOff>
      <xdr:row>57</xdr:row>
      <xdr:rowOff>135863</xdr:rowOff>
    </xdr:to>
    <xdr:cxnSp macro="">
      <xdr:nvCxnSpPr>
        <xdr:cNvPr id="365" name="直線コネクタ 364">
          <a:extLst>
            <a:ext uri="{FF2B5EF4-FFF2-40B4-BE49-F238E27FC236}">
              <a16:creationId xmlns:a16="http://schemas.microsoft.com/office/drawing/2014/main" id="{00000000-0008-0000-0600-00006D010000}"/>
            </a:ext>
          </a:extLst>
        </xdr:cNvPr>
        <xdr:cNvCxnSpPr/>
      </xdr:nvCxnSpPr>
      <xdr:spPr>
        <a:xfrm>
          <a:off x="6972300" y="9735691"/>
          <a:ext cx="889000" cy="172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93456</xdr:rowOff>
    </xdr:from>
    <xdr:to>
      <xdr:col>41</xdr:col>
      <xdr:colOff>101600</xdr:colOff>
      <xdr:row>56</xdr:row>
      <xdr:rowOff>23606</xdr:rowOff>
    </xdr:to>
    <xdr:sp macro="" textlink="">
      <xdr:nvSpPr>
        <xdr:cNvPr id="366" name="フローチャート: 判断 365">
          <a:extLst>
            <a:ext uri="{FF2B5EF4-FFF2-40B4-BE49-F238E27FC236}">
              <a16:creationId xmlns:a16="http://schemas.microsoft.com/office/drawing/2014/main" id="{00000000-0008-0000-0600-00006E010000}"/>
            </a:ext>
          </a:extLst>
        </xdr:cNvPr>
        <xdr:cNvSpPr/>
      </xdr:nvSpPr>
      <xdr:spPr>
        <a:xfrm>
          <a:off x="7810500" y="9523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40133</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7594111" y="9298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119206</xdr:rowOff>
    </xdr:from>
    <xdr:to>
      <xdr:col>36</xdr:col>
      <xdr:colOff>165100</xdr:colOff>
      <xdr:row>56</xdr:row>
      <xdr:rowOff>49356</xdr:rowOff>
    </xdr:to>
    <xdr:sp macro="" textlink="">
      <xdr:nvSpPr>
        <xdr:cNvPr id="368" name="フローチャート: 判断 367">
          <a:extLst>
            <a:ext uri="{FF2B5EF4-FFF2-40B4-BE49-F238E27FC236}">
              <a16:creationId xmlns:a16="http://schemas.microsoft.com/office/drawing/2014/main" id="{00000000-0008-0000-0600-000070010000}"/>
            </a:ext>
          </a:extLst>
        </xdr:cNvPr>
        <xdr:cNvSpPr/>
      </xdr:nvSpPr>
      <xdr:spPr>
        <a:xfrm>
          <a:off x="6921500" y="9548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65883</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6705111" y="9324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109735</xdr:rowOff>
    </xdr:from>
    <xdr:to>
      <xdr:col>55</xdr:col>
      <xdr:colOff>50800</xdr:colOff>
      <xdr:row>58</xdr:row>
      <xdr:rowOff>39885</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10426700" y="988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24662</xdr:rowOff>
    </xdr:from>
    <xdr:ext cx="534377" cy="259045"/>
    <xdr:sp macro="" textlink="">
      <xdr:nvSpPr>
        <xdr:cNvPr id="376" name="普通建設事業費該当値テキスト">
          <a:extLst>
            <a:ext uri="{FF2B5EF4-FFF2-40B4-BE49-F238E27FC236}">
              <a16:creationId xmlns:a16="http://schemas.microsoft.com/office/drawing/2014/main" id="{00000000-0008-0000-0600-000078010000}"/>
            </a:ext>
          </a:extLst>
        </xdr:cNvPr>
        <xdr:cNvSpPr txBox="1"/>
      </xdr:nvSpPr>
      <xdr:spPr>
        <a:xfrm>
          <a:off x="10528300" y="9797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15144</xdr:rowOff>
    </xdr:from>
    <xdr:to>
      <xdr:col>50</xdr:col>
      <xdr:colOff>165100</xdr:colOff>
      <xdr:row>57</xdr:row>
      <xdr:rowOff>116744</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9588500" y="9787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107871</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9372111" y="9880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146785</xdr:rowOff>
    </xdr:from>
    <xdr:to>
      <xdr:col>46</xdr:col>
      <xdr:colOff>38100</xdr:colOff>
      <xdr:row>58</xdr:row>
      <xdr:rowOff>76935</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8699500" y="9919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68062</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8483111" y="10012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85063</xdr:rowOff>
    </xdr:from>
    <xdr:to>
      <xdr:col>41</xdr:col>
      <xdr:colOff>101600</xdr:colOff>
      <xdr:row>58</xdr:row>
      <xdr:rowOff>15213</xdr:rowOff>
    </xdr:to>
    <xdr:sp macro="" textlink="">
      <xdr:nvSpPr>
        <xdr:cNvPr id="381" name="楕円 380">
          <a:extLst>
            <a:ext uri="{FF2B5EF4-FFF2-40B4-BE49-F238E27FC236}">
              <a16:creationId xmlns:a16="http://schemas.microsoft.com/office/drawing/2014/main" id="{00000000-0008-0000-0600-00007D010000}"/>
            </a:ext>
          </a:extLst>
        </xdr:cNvPr>
        <xdr:cNvSpPr/>
      </xdr:nvSpPr>
      <xdr:spPr>
        <a:xfrm>
          <a:off x="7810500" y="9857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6340</xdr:rowOff>
    </xdr:from>
    <xdr:ext cx="534377"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7594111" y="9950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83691</xdr:rowOff>
    </xdr:from>
    <xdr:to>
      <xdr:col>36</xdr:col>
      <xdr:colOff>165100</xdr:colOff>
      <xdr:row>57</xdr:row>
      <xdr:rowOff>13841</xdr:rowOff>
    </xdr:to>
    <xdr:sp macro="" textlink="">
      <xdr:nvSpPr>
        <xdr:cNvPr id="383" name="楕円 382">
          <a:extLst>
            <a:ext uri="{FF2B5EF4-FFF2-40B4-BE49-F238E27FC236}">
              <a16:creationId xmlns:a16="http://schemas.microsoft.com/office/drawing/2014/main" id="{00000000-0008-0000-0600-00007F010000}"/>
            </a:ext>
          </a:extLst>
        </xdr:cNvPr>
        <xdr:cNvSpPr/>
      </xdr:nvSpPr>
      <xdr:spPr>
        <a:xfrm>
          <a:off x="6921500" y="9684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4968</xdr:rowOff>
    </xdr:from>
    <xdr:ext cx="534377"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705111" y="9777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1" name="正方形/長方形 390">
          <a:extLst>
            <a:ext uri="{FF2B5EF4-FFF2-40B4-BE49-F238E27FC236}">
              <a16:creationId xmlns:a16="http://schemas.microsoft.com/office/drawing/2014/main" id="{00000000-0008-0000-0600-000087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2" name="正方形/長方形 391">
          <a:extLst>
            <a:ext uri="{FF2B5EF4-FFF2-40B4-BE49-F238E27FC236}">
              <a16:creationId xmlns:a16="http://schemas.microsoft.com/office/drawing/2014/main" id="{00000000-0008-0000-0600-000088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7" name="普通建設事業費 （ うち新規整備　）グラフ枠">
          <a:extLst>
            <a:ext uri="{FF2B5EF4-FFF2-40B4-BE49-F238E27FC236}">
              <a16:creationId xmlns:a16="http://schemas.microsoft.com/office/drawing/2014/main" id="{00000000-0008-0000-0600-000097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8827</xdr:rowOff>
    </xdr:from>
    <xdr:to>
      <xdr:col>54</xdr:col>
      <xdr:colOff>189865</xdr:colOff>
      <xdr:row>79</xdr:row>
      <xdr:rowOff>29248</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10475595" y="12181777"/>
          <a:ext cx="1270" cy="1392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33075</xdr:rowOff>
    </xdr:from>
    <xdr:ext cx="378565" cy="259045"/>
    <xdr:sp macro="" textlink="">
      <xdr:nvSpPr>
        <xdr:cNvPr id="409" name="普通建設事業費 （ うち新規整備　）最小値テキスト">
          <a:extLst>
            <a:ext uri="{FF2B5EF4-FFF2-40B4-BE49-F238E27FC236}">
              <a16:creationId xmlns:a16="http://schemas.microsoft.com/office/drawing/2014/main" id="{00000000-0008-0000-0600-000099010000}"/>
            </a:ext>
          </a:extLst>
        </xdr:cNvPr>
        <xdr:cNvSpPr txBox="1"/>
      </xdr:nvSpPr>
      <xdr:spPr>
        <a:xfrm>
          <a:off x="10528300" y="135776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29248</xdr:rowOff>
    </xdr:from>
    <xdr:to>
      <xdr:col>55</xdr:col>
      <xdr:colOff>88900</xdr:colOff>
      <xdr:row>79</xdr:row>
      <xdr:rowOff>29248</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10388600" y="13573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126954</xdr:rowOff>
    </xdr:from>
    <xdr:ext cx="534377" cy="259045"/>
    <xdr:sp macro="" textlink="">
      <xdr:nvSpPr>
        <xdr:cNvPr id="411" name="普通建設事業費 （ うち新規整備　）最大値テキスト">
          <a:extLst>
            <a:ext uri="{FF2B5EF4-FFF2-40B4-BE49-F238E27FC236}">
              <a16:creationId xmlns:a16="http://schemas.microsoft.com/office/drawing/2014/main" id="{00000000-0008-0000-0600-00009B010000}"/>
            </a:ext>
          </a:extLst>
        </xdr:cNvPr>
        <xdr:cNvSpPr txBox="1"/>
      </xdr:nvSpPr>
      <xdr:spPr>
        <a:xfrm>
          <a:off x="10528300" y="11957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8827</xdr:rowOff>
    </xdr:from>
    <xdr:to>
      <xdr:col>55</xdr:col>
      <xdr:colOff>88900</xdr:colOff>
      <xdr:row>71</xdr:row>
      <xdr:rowOff>8827</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10388600" y="121817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54166</xdr:rowOff>
    </xdr:from>
    <xdr:to>
      <xdr:col>55</xdr:col>
      <xdr:colOff>0</xdr:colOff>
      <xdr:row>79</xdr:row>
      <xdr:rowOff>29248</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9639300" y="13255816"/>
          <a:ext cx="838200" cy="317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86098</xdr:rowOff>
    </xdr:from>
    <xdr:ext cx="469744" cy="259045"/>
    <xdr:sp macro="" textlink="">
      <xdr:nvSpPr>
        <xdr:cNvPr id="414" name="普通建設事業費 （ うち新規整備　）平均値テキスト">
          <a:extLst>
            <a:ext uri="{FF2B5EF4-FFF2-40B4-BE49-F238E27FC236}">
              <a16:creationId xmlns:a16="http://schemas.microsoft.com/office/drawing/2014/main" id="{00000000-0008-0000-0600-00009E010000}"/>
            </a:ext>
          </a:extLst>
        </xdr:cNvPr>
        <xdr:cNvSpPr txBox="1"/>
      </xdr:nvSpPr>
      <xdr:spPr>
        <a:xfrm>
          <a:off x="10528300" y="131162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63221</xdr:rowOff>
    </xdr:from>
    <xdr:to>
      <xdr:col>55</xdr:col>
      <xdr:colOff>50800</xdr:colOff>
      <xdr:row>77</xdr:row>
      <xdr:rowOff>164821</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10426700" y="13264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54166</xdr:rowOff>
    </xdr:from>
    <xdr:to>
      <xdr:col>50</xdr:col>
      <xdr:colOff>114300</xdr:colOff>
      <xdr:row>78</xdr:row>
      <xdr:rowOff>100837</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flipV="1">
          <a:off x="8750300" y="13255816"/>
          <a:ext cx="889000" cy="218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78918</xdr:rowOff>
    </xdr:from>
    <xdr:to>
      <xdr:col>50</xdr:col>
      <xdr:colOff>165100</xdr:colOff>
      <xdr:row>78</xdr:row>
      <xdr:rowOff>9068</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9588500" y="13280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195</xdr:rowOff>
    </xdr:from>
    <xdr:ext cx="469744"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9404428" y="13373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978</xdr:rowOff>
    </xdr:from>
    <xdr:to>
      <xdr:col>45</xdr:col>
      <xdr:colOff>177800</xdr:colOff>
      <xdr:row>78</xdr:row>
      <xdr:rowOff>100837</xdr:rowOff>
    </xdr:to>
    <xdr:cxnSp macro="">
      <xdr:nvCxnSpPr>
        <xdr:cNvPr id="419" name="直線コネクタ 418">
          <a:extLst>
            <a:ext uri="{FF2B5EF4-FFF2-40B4-BE49-F238E27FC236}">
              <a16:creationId xmlns:a16="http://schemas.microsoft.com/office/drawing/2014/main" id="{00000000-0008-0000-0600-0000A3010000}"/>
            </a:ext>
          </a:extLst>
        </xdr:cNvPr>
        <xdr:cNvCxnSpPr/>
      </xdr:nvCxnSpPr>
      <xdr:spPr>
        <a:xfrm>
          <a:off x="7861300" y="13374078"/>
          <a:ext cx="889000" cy="99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35370</xdr:rowOff>
    </xdr:from>
    <xdr:to>
      <xdr:col>46</xdr:col>
      <xdr:colOff>38100</xdr:colOff>
      <xdr:row>77</xdr:row>
      <xdr:rowOff>136970</xdr:rowOff>
    </xdr:to>
    <xdr:sp macro="" textlink="">
      <xdr:nvSpPr>
        <xdr:cNvPr id="420" name="フローチャート: 判断 419">
          <a:extLst>
            <a:ext uri="{FF2B5EF4-FFF2-40B4-BE49-F238E27FC236}">
              <a16:creationId xmlns:a16="http://schemas.microsoft.com/office/drawing/2014/main" id="{00000000-0008-0000-0600-0000A4010000}"/>
            </a:ext>
          </a:extLst>
        </xdr:cNvPr>
        <xdr:cNvSpPr/>
      </xdr:nvSpPr>
      <xdr:spPr>
        <a:xfrm>
          <a:off x="8699500" y="1323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153497</xdr:rowOff>
    </xdr:from>
    <xdr:ext cx="469744"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515428" y="13012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134786</xdr:rowOff>
    </xdr:from>
    <xdr:to>
      <xdr:col>41</xdr:col>
      <xdr:colOff>50800</xdr:colOff>
      <xdr:row>78</xdr:row>
      <xdr:rowOff>978</xdr:rowOff>
    </xdr:to>
    <xdr:cxnSp macro="">
      <xdr:nvCxnSpPr>
        <xdr:cNvPr id="422" name="直線コネクタ 421">
          <a:extLst>
            <a:ext uri="{FF2B5EF4-FFF2-40B4-BE49-F238E27FC236}">
              <a16:creationId xmlns:a16="http://schemas.microsoft.com/office/drawing/2014/main" id="{00000000-0008-0000-0600-0000A6010000}"/>
            </a:ext>
          </a:extLst>
        </xdr:cNvPr>
        <xdr:cNvCxnSpPr/>
      </xdr:nvCxnSpPr>
      <xdr:spPr>
        <a:xfrm>
          <a:off x="6972300" y="13164986"/>
          <a:ext cx="889000" cy="209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117970</xdr:rowOff>
    </xdr:from>
    <xdr:to>
      <xdr:col>41</xdr:col>
      <xdr:colOff>101600</xdr:colOff>
      <xdr:row>77</xdr:row>
      <xdr:rowOff>48120</xdr:rowOff>
    </xdr:to>
    <xdr:sp macro="" textlink="">
      <xdr:nvSpPr>
        <xdr:cNvPr id="423" name="フローチャート: 判断 422">
          <a:extLst>
            <a:ext uri="{FF2B5EF4-FFF2-40B4-BE49-F238E27FC236}">
              <a16:creationId xmlns:a16="http://schemas.microsoft.com/office/drawing/2014/main" id="{00000000-0008-0000-0600-0000A7010000}"/>
            </a:ext>
          </a:extLst>
        </xdr:cNvPr>
        <xdr:cNvSpPr/>
      </xdr:nvSpPr>
      <xdr:spPr>
        <a:xfrm>
          <a:off x="7810500" y="13148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64647</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594111" y="12923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122276</xdr:rowOff>
    </xdr:from>
    <xdr:to>
      <xdr:col>36</xdr:col>
      <xdr:colOff>165100</xdr:colOff>
      <xdr:row>77</xdr:row>
      <xdr:rowOff>52426</xdr:rowOff>
    </xdr:to>
    <xdr:sp macro="" textlink="">
      <xdr:nvSpPr>
        <xdr:cNvPr id="425" name="フローチャート: 判断 424">
          <a:extLst>
            <a:ext uri="{FF2B5EF4-FFF2-40B4-BE49-F238E27FC236}">
              <a16:creationId xmlns:a16="http://schemas.microsoft.com/office/drawing/2014/main" id="{00000000-0008-0000-0600-0000A9010000}"/>
            </a:ext>
          </a:extLst>
        </xdr:cNvPr>
        <xdr:cNvSpPr/>
      </xdr:nvSpPr>
      <xdr:spPr>
        <a:xfrm>
          <a:off x="6921500" y="13152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43553</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6705111" y="13245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149898</xdr:rowOff>
    </xdr:from>
    <xdr:to>
      <xdr:col>55</xdr:col>
      <xdr:colOff>50800</xdr:colOff>
      <xdr:row>79</xdr:row>
      <xdr:rowOff>80048</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10426700" y="13522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64825</xdr:rowOff>
    </xdr:from>
    <xdr:ext cx="378565" cy="259045"/>
    <xdr:sp macro="" textlink="">
      <xdr:nvSpPr>
        <xdr:cNvPr id="433" name="普通建設事業費 （ うち新規整備　）該当値テキスト">
          <a:extLst>
            <a:ext uri="{FF2B5EF4-FFF2-40B4-BE49-F238E27FC236}">
              <a16:creationId xmlns:a16="http://schemas.microsoft.com/office/drawing/2014/main" id="{00000000-0008-0000-0600-0000B1010000}"/>
            </a:ext>
          </a:extLst>
        </xdr:cNvPr>
        <xdr:cNvSpPr txBox="1"/>
      </xdr:nvSpPr>
      <xdr:spPr>
        <a:xfrm>
          <a:off x="10528300" y="134379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3366</xdr:rowOff>
    </xdr:from>
    <xdr:to>
      <xdr:col>50</xdr:col>
      <xdr:colOff>165100</xdr:colOff>
      <xdr:row>77</xdr:row>
      <xdr:rowOff>104966</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9588500" y="13205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121493</xdr:rowOff>
    </xdr:from>
    <xdr:ext cx="469744"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9404428" y="12980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50037</xdr:rowOff>
    </xdr:from>
    <xdr:to>
      <xdr:col>46</xdr:col>
      <xdr:colOff>38100</xdr:colOff>
      <xdr:row>78</xdr:row>
      <xdr:rowOff>151637</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8699500" y="13423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142764</xdr:rowOff>
    </xdr:from>
    <xdr:ext cx="469744"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8515428" y="135158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121628</xdr:rowOff>
    </xdr:from>
    <xdr:to>
      <xdr:col>41</xdr:col>
      <xdr:colOff>101600</xdr:colOff>
      <xdr:row>78</xdr:row>
      <xdr:rowOff>51778</xdr:rowOff>
    </xdr:to>
    <xdr:sp macro="" textlink="">
      <xdr:nvSpPr>
        <xdr:cNvPr id="438" name="楕円 437">
          <a:extLst>
            <a:ext uri="{FF2B5EF4-FFF2-40B4-BE49-F238E27FC236}">
              <a16:creationId xmlns:a16="http://schemas.microsoft.com/office/drawing/2014/main" id="{00000000-0008-0000-0600-0000B6010000}"/>
            </a:ext>
          </a:extLst>
        </xdr:cNvPr>
        <xdr:cNvSpPr/>
      </xdr:nvSpPr>
      <xdr:spPr>
        <a:xfrm>
          <a:off x="7810500" y="13323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42905</xdr:rowOff>
    </xdr:from>
    <xdr:ext cx="469744"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7626428" y="13416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83986</xdr:rowOff>
    </xdr:from>
    <xdr:to>
      <xdr:col>36</xdr:col>
      <xdr:colOff>165100</xdr:colOff>
      <xdr:row>77</xdr:row>
      <xdr:rowOff>14136</xdr:rowOff>
    </xdr:to>
    <xdr:sp macro="" textlink="">
      <xdr:nvSpPr>
        <xdr:cNvPr id="440" name="楕円 439">
          <a:extLst>
            <a:ext uri="{FF2B5EF4-FFF2-40B4-BE49-F238E27FC236}">
              <a16:creationId xmlns:a16="http://schemas.microsoft.com/office/drawing/2014/main" id="{00000000-0008-0000-0600-0000B8010000}"/>
            </a:ext>
          </a:extLst>
        </xdr:cNvPr>
        <xdr:cNvSpPr/>
      </xdr:nvSpPr>
      <xdr:spPr>
        <a:xfrm>
          <a:off x="6921500" y="13114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30662</xdr:rowOff>
    </xdr:from>
    <xdr:ext cx="534377"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705111" y="12889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7" name="正方形/長方形 446">
          <a:extLst>
            <a:ext uri="{FF2B5EF4-FFF2-40B4-BE49-F238E27FC236}">
              <a16:creationId xmlns:a16="http://schemas.microsoft.com/office/drawing/2014/main" id="{00000000-0008-0000-0600-0000BF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8" name="正方形/長方形 447">
          <a:extLst>
            <a:ext uri="{FF2B5EF4-FFF2-40B4-BE49-F238E27FC236}">
              <a16:creationId xmlns:a16="http://schemas.microsoft.com/office/drawing/2014/main" id="{00000000-0008-0000-0600-0000C0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9" name="正方形/長方形 448">
          <a:extLst>
            <a:ext uri="{FF2B5EF4-FFF2-40B4-BE49-F238E27FC236}">
              <a16:creationId xmlns:a16="http://schemas.microsoft.com/office/drawing/2014/main" id="{00000000-0008-0000-0600-0000C1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2" name="普通建設事業費 （ うち更新整備　）グラフ枠">
          <a:extLst>
            <a:ext uri="{FF2B5EF4-FFF2-40B4-BE49-F238E27FC236}">
              <a16:creationId xmlns:a16="http://schemas.microsoft.com/office/drawing/2014/main" id="{00000000-0008-0000-0600-0000CE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19594</xdr:rowOff>
    </xdr:from>
    <xdr:to>
      <xdr:col>54</xdr:col>
      <xdr:colOff>189865</xdr:colOff>
      <xdr:row>97</xdr:row>
      <xdr:rowOff>139517</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flipV="1">
          <a:off x="10475595" y="15450094"/>
          <a:ext cx="1270" cy="13200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143344</xdr:rowOff>
    </xdr:from>
    <xdr:ext cx="469744" cy="259045"/>
    <xdr:sp macro="" textlink="">
      <xdr:nvSpPr>
        <xdr:cNvPr id="464" name="普通建設事業費 （ うち更新整備　）最小値テキスト">
          <a:extLst>
            <a:ext uri="{FF2B5EF4-FFF2-40B4-BE49-F238E27FC236}">
              <a16:creationId xmlns:a16="http://schemas.microsoft.com/office/drawing/2014/main" id="{00000000-0008-0000-0600-0000D0010000}"/>
            </a:ext>
          </a:extLst>
        </xdr:cNvPr>
        <xdr:cNvSpPr txBox="1"/>
      </xdr:nvSpPr>
      <xdr:spPr>
        <a:xfrm>
          <a:off x="10528300" y="16773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139517</xdr:rowOff>
    </xdr:from>
    <xdr:to>
      <xdr:col>55</xdr:col>
      <xdr:colOff>88900</xdr:colOff>
      <xdr:row>97</xdr:row>
      <xdr:rowOff>139517</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10388600" y="16770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137721</xdr:rowOff>
    </xdr:from>
    <xdr:ext cx="534377" cy="259045"/>
    <xdr:sp macro="" textlink="">
      <xdr:nvSpPr>
        <xdr:cNvPr id="466" name="普通建設事業費 （ うち更新整備　）最大値テキスト">
          <a:extLst>
            <a:ext uri="{FF2B5EF4-FFF2-40B4-BE49-F238E27FC236}">
              <a16:creationId xmlns:a16="http://schemas.microsoft.com/office/drawing/2014/main" id="{00000000-0008-0000-0600-0000D2010000}"/>
            </a:ext>
          </a:extLst>
        </xdr:cNvPr>
        <xdr:cNvSpPr txBox="1"/>
      </xdr:nvSpPr>
      <xdr:spPr>
        <a:xfrm>
          <a:off x="10528300" y="15225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19594</xdr:rowOff>
    </xdr:from>
    <xdr:to>
      <xdr:col>55</xdr:col>
      <xdr:colOff>88900</xdr:colOff>
      <xdr:row>90</xdr:row>
      <xdr:rowOff>19594</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10388600" y="154500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143770</xdr:rowOff>
    </xdr:from>
    <xdr:to>
      <xdr:col>55</xdr:col>
      <xdr:colOff>0</xdr:colOff>
      <xdr:row>97</xdr:row>
      <xdr:rowOff>47871</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flipV="1">
          <a:off x="9639300" y="16602970"/>
          <a:ext cx="838200" cy="75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87568</xdr:rowOff>
    </xdr:from>
    <xdr:ext cx="534377" cy="259045"/>
    <xdr:sp macro="" textlink="">
      <xdr:nvSpPr>
        <xdr:cNvPr id="469" name="普通建設事業費 （ うち更新整備　）平均値テキスト">
          <a:extLst>
            <a:ext uri="{FF2B5EF4-FFF2-40B4-BE49-F238E27FC236}">
              <a16:creationId xmlns:a16="http://schemas.microsoft.com/office/drawing/2014/main" id="{00000000-0008-0000-0600-0000D5010000}"/>
            </a:ext>
          </a:extLst>
        </xdr:cNvPr>
        <xdr:cNvSpPr txBox="1"/>
      </xdr:nvSpPr>
      <xdr:spPr>
        <a:xfrm>
          <a:off x="10528300" y="162038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64691</xdr:rowOff>
    </xdr:from>
    <xdr:to>
      <xdr:col>55</xdr:col>
      <xdr:colOff>50800</xdr:colOff>
      <xdr:row>95</xdr:row>
      <xdr:rowOff>166291</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10426700" y="16352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47871</xdr:rowOff>
    </xdr:from>
    <xdr:to>
      <xdr:col>50</xdr:col>
      <xdr:colOff>114300</xdr:colOff>
      <xdr:row>97</xdr:row>
      <xdr:rowOff>103513</xdr:rowOff>
    </xdr:to>
    <xdr:cxnSp macro="">
      <xdr:nvCxnSpPr>
        <xdr:cNvPr id="471" name="直線コネクタ 470">
          <a:extLst>
            <a:ext uri="{FF2B5EF4-FFF2-40B4-BE49-F238E27FC236}">
              <a16:creationId xmlns:a16="http://schemas.microsoft.com/office/drawing/2014/main" id="{00000000-0008-0000-0600-0000D7010000}"/>
            </a:ext>
          </a:extLst>
        </xdr:cNvPr>
        <xdr:cNvCxnSpPr/>
      </xdr:nvCxnSpPr>
      <xdr:spPr>
        <a:xfrm flipV="1">
          <a:off x="8750300" y="16678521"/>
          <a:ext cx="889000" cy="55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94959</xdr:rowOff>
    </xdr:from>
    <xdr:to>
      <xdr:col>50</xdr:col>
      <xdr:colOff>165100</xdr:colOff>
      <xdr:row>96</xdr:row>
      <xdr:rowOff>25109</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9588500" y="16382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41636</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9372111" y="16157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68628</xdr:rowOff>
    </xdr:from>
    <xdr:to>
      <xdr:col>45</xdr:col>
      <xdr:colOff>177800</xdr:colOff>
      <xdr:row>97</xdr:row>
      <xdr:rowOff>103513</xdr:rowOff>
    </xdr:to>
    <xdr:cxnSp macro="">
      <xdr:nvCxnSpPr>
        <xdr:cNvPr id="474" name="直線コネクタ 473">
          <a:extLst>
            <a:ext uri="{FF2B5EF4-FFF2-40B4-BE49-F238E27FC236}">
              <a16:creationId xmlns:a16="http://schemas.microsoft.com/office/drawing/2014/main" id="{00000000-0008-0000-0600-0000DA010000}"/>
            </a:ext>
          </a:extLst>
        </xdr:cNvPr>
        <xdr:cNvCxnSpPr/>
      </xdr:nvCxnSpPr>
      <xdr:spPr>
        <a:xfrm>
          <a:off x="7861300" y="16699278"/>
          <a:ext cx="889000" cy="34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38219</xdr:rowOff>
    </xdr:from>
    <xdr:to>
      <xdr:col>46</xdr:col>
      <xdr:colOff>38100</xdr:colOff>
      <xdr:row>95</xdr:row>
      <xdr:rowOff>139819</xdr:rowOff>
    </xdr:to>
    <xdr:sp macro="" textlink="">
      <xdr:nvSpPr>
        <xdr:cNvPr id="475" name="フローチャート: 判断 474">
          <a:extLst>
            <a:ext uri="{FF2B5EF4-FFF2-40B4-BE49-F238E27FC236}">
              <a16:creationId xmlns:a16="http://schemas.microsoft.com/office/drawing/2014/main" id="{00000000-0008-0000-0600-0000DB010000}"/>
            </a:ext>
          </a:extLst>
        </xdr:cNvPr>
        <xdr:cNvSpPr/>
      </xdr:nvSpPr>
      <xdr:spPr>
        <a:xfrm>
          <a:off x="8699500" y="16325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156346</xdr:rowOff>
    </xdr:from>
    <xdr:ext cx="534377"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8483111" y="16101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6220</xdr:rowOff>
    </xdr:from>
    <xdr:to>
      <xdr:col>41</xdr:col>
      <xdr:colOff>50800</xdr:colOff>
      <xdr:row>97</xdr:row>
      <xdr:rowOff>68628</xdr:rowOff>
    </xdr:to>
    <xdr:cxnSp macro="">
      <xdr:nvCxnSpPr>
        <xdr:cNvPr id="477" name="直線コネクタ 476">
          <a:extLst>
            <a:ext uri="{FF2B5EF4-FFF2-40B4-BE49-F238E27FC236}">
              <a16:creationId xmlns:a16="http://schemas.microsoft.com/office/drawing/2014/main" id="{00000000-0008-0000-0600-0000DD010000}"/>
            </a:ext>
          </a:extLst>
        </xdr:cNvPr>
        <xdr:cNvCxnSpPr/>
      </xdr:nvCxnSpPr>
      <xdr:spPr>
        <a:xfrm>
          <a:off x="6972300" y="16636870"/>
          <a:ext cx="889000" cy="62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83824</xdr:rowOff>
    </xdr:from>
    <xdr:to>
      <xdr:col>41</xdr:col>
      <xdr:colOff>101600</xdr:colOff>
      <xdr:row>96</xdr:row>
      <xdr:rowOff>13974</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7810500" y="16371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30501</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7594111" y="16146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118596</xdr:rowOff>
    </xdr:from>
    <xdr:to>
      <xdr:col>36</xdr:col>
      <xdr:colOff>165100</xdr:colOff>
      <xdr:row>96</xdr:row>
      <xdr:rowOff>48746</xdr:rowOff>
    </xdr:to>
    <xdr:sp macro="" textlink="">
      <xdr:nvSpPr>
        <xdr:cNvPr id="480" name="フローチャート: 判断 479">
          <a:extLst>
            <a:ext uri="{FF2B5EF4-FFF2-40B4-BE49-F238E27FC236}">
              <a16:creationId xmlns:a16="http://schemas.microsoft.com/office/drawing/2014/main" id="{00000000-0008-0000-0600-0000E0010000}"/>
            </a:ext>
          </a:extLst>
        </xdr:cNvPr>
        <xdr:cNvSpPr/>
      </xdr:nvSpPr>
      <xdr:spPr>
        <a:xfrm>
          <a:off x="6921500" y="16406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65273</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6705111" y="16181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92970</xdr:rowOff>
    </xdr:from>
    <xdr:to>
      <xdr:col>55</xdr:col>
      <xdr:colOff>50800</xdr:colOff>
      <xdr:row>97</xdr:row>
      <xdr:rowOff>23120</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10426700" y="16552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71397</xdr:rowOff>
    </xdr:from>
    <xdr:ext cx="534377" cy="259045"/>
    <xdr:sp macro="" textlink="">
      <xdr:nvSpPr>
        <xdr:cNvPr id="488" name="普通建設事業費 （ うち更新整備　）該当値テキスト">
          <a:extLst>
            <a:ext uri="{FF2B5EF4-FFF2-40B4-BE49-F238E27FC236}">
              <a16:creationId xmlns:a16="http://schemas.microsoft.com/office/drawing/2014/main" id="{00000000-0008-0000-0600-0000E8010000}"/>
            </a:ext>
          </a:extLst>
        </xdr:cNvPr>
        <xdr:cNvSpPr txBox="1"/>
      </xdr:nvSpPr>
      <xdr:spPr>
        <a:xfrm>
          <a:off x="10528300" y="16530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168521</xdr:rowOff>
    </xdr:from>
    <xdr:to>
      <xdr:col>50</xdr:col>
      <xdr:colOff>165100</xdr:colOff>
      <xdr:row>97</xdr:row>
      <xdr:rowOff>98671</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9588500" y="16627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89798</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9372111" y="16720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52713</xdr:rowOff>
    </xdr:from>
    <xdr:to>
      <xdr:col>46</xdr:col>
      <xdr:colOff>38100</xdr:colOff>
      <xdr:row>97</xdr:row>
      <xdr:rowOff>154313</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8699500" y="16683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97</xdr:row>
      <xdr:rowOff>145440</xdr:rowOff>
    </xdr:from>
    <xdr:ext cx="469744"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8515428" y="16776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17828</xdr:rowOff>
    </xdr:from>
    <xdr:to>
      <xdr:col>41</xdr:col>
      <xdr:colOff>101600</xdr:colOff>
      <xdr:row>97</xdr:row>
      <xdr:rowOff>119428</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7810500" y="16648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110555</xdr:rowOff>
    </xdr:from>
    <xdr:ext cx="534377"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7594111" y="16741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126870</xdr:rowOff>
    </xdr:from>
    <xdr:to>
      <xdr:col>36</xdr:col>
      <xdr:colOff>165100</xdr:colOff>
      <xdr:row>97</xdr:row>
      <xdr:rowOff>57020</xdr:rowOff>
    </xdr:to>
    <xdr:sp macro="" textlink="">
      <xdr:nvSpPr>
        <xdr:cNvPr id="495" name="楕円 494">
          <a:extLst>
            <a:ext uri="{FF2B5EF4-FFF2-40B4-BE49-F238E27FC236}">
              <a16:creationId xmlns:a16="http://schemas.microsoft.com/office/drawing/2014/main" id="{00000000-0008-0000-0600-0000EF010000}"/>
            </a:ext>
          </a:extLst>
        </xdr:cNvPr>
        <xdr:cNvSpPr/>
      </xdr:nvSpPr>
      <xdr:spPr>
        <a:xfrm>
          <a:off x="6921500" y="16586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48147</xdr:rowOff>
    </xdr:from>
    <xdr:ext cx="534377"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6705111" y="16678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4" name="正方形/長方形 503">
          <a:extLst>
            <a:ext uri="{FF2B5EF4-FFF2-40B4-BE49-F238E27FC236}">
              <a16:creationId xmlns:a16="http://schemas.microsoft.com/office/drawing/2014/main" id="{00000000-0008-0000-0600-0000F8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35</xdr:row>
      <xdr:rowOff>54627</xdr:rowOff>
    </xdr:from>
    <xdr:ext cx="46717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978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111777</xdr:rowOff>
    </xdr:from>
    <xdr:ext cx="46717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78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29</xdr:row>
      <xdr:rowOff>168927</xdr:rowOff>
    </xdr:from>
    <xdr:ext cx="46717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78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27</xdr:row>
      <xdr:rowOff>54627</xdr:rowOff>
    </xdr:from>
    <xdr:ext cx="46717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78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a:extLst>
            <a:ext uri="{FF2B5EF4-FFF2-40B4-BE49-F238E27FC236}">
              <a16:creationId xmlns:a16="http://schemas.microsoft.com/office/drawing/2014/main" id="{00000000-0008-0000-06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69291</xdr:rowOff>
    </xdr:from>
    <xdr:to>
      <xdr:col>85</xdr:col>
      <xdr:colOff>126364</xdr:colOff>
      <xdr:row>38</xdr:row>
      <xdr:rowOff>139700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6317595" y="5384241"/>
          <a:ext cx="1269" cy="1270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19" name="災害復旧事業費最小値テキスト">
          <a:extLst>
            <a:ext uri="{FF2B5EF4-FFF2-40B4-BE49-F238E27FC236}">
              <a16:creationId xmlns:a16="http://schemas.microsoft.com/office/drawing/2014/main" id="{00000000-0008-0000-0600-000007020000}"/>
            </a:ext>
          </a:extLst>
        </xdr:cNvPr>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15968</xdr:rowOff>
    </xdr:from>
    <xdr:ext cx="469744" cy="259045"/>
    <xdr:sp macro="" textlink="">
      <xdr:nvSpPr>
        <xdr:cNvPr id="521" name="災害復旧事業費最大値テキスト">
          <a:extLst>
            <a:ext uri="{FF2B5EF4-FFF2-40B4-BE49-F238E27FC236}">
              <a16:creationId xmlns:a16="http://schemas.microsoft.com/office/drawing/2014/main" id="{00000000-0008-0000-0600-000009020000}"/>
            </a:ext>
          </a:extLst>
        </xdr:cNvPr>
        <xdr:cNvSpPr txBox="1"/>
      </xdr:nvSpPr>
      <xdr:spPr>
        <a:xfrm>
          <a:off x="16370300" y="5159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69291</xdr:rowOff>
    </xdr:from>
    <xdr:to>
      <xdr:col>86</xdr:col>
      <xdr:colOff>25400</xdr:colOff>
      <xdr:row>31</xdr:row>
      <xdr:rowOff>69291</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6230600" y="5384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148158</xdr:rowOff>
    </xdr:from>
    <xdr:to>
      <xdr:col>85</xdr:col>
      <xdr:colOff>127000</xdr:colOff>
      <xdr:row>38</xdr:row>
      <xdr:rowOff>60604</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5481300" y="6320358"/>
          <a:ext cx="838200" cy="255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31995</xdr:rowOff>
    </xdr:from>
    <xdr:ext cx="378565" cy="259045"/>
    <xdr:sp macro="" textlink="">
      <xdr:nvSpPr>
        <xdr:cNvPr id="524" name="災害復旧事業費平均値テキスト">
          <a:extLst>
            <a:ext uri="{FF2B5EF4-FFF2-40B4-BE49-F238E27FC236}">
              <a16:creationId xmlns:a16="http://schemas.microsoft.com/office/drawing/2014/main" id="{00000000-0008-0000-0600-00000C020000}"/>
            </a:ext>
          </a:extLst>
        </xdr:cNvPr>
        <xdr:cNvSpPr txBox="1"/>
      </xdr:nvSpPr>
      <xdr:spPr>
        <a:xfrm>
          <a:off x="16370300" y="637564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9119</xdr:rowOff>
    </xdr:from>
    <xdr:to>
      <xdr:col>85</xdr:col>
      <xdr:colOff>177800</xdr:colOff>
      <xdr:row>38</xdr:row>
      <xdr:rowOff>110719</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6268700" y="6524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148158</xdr:rowOff>
    </xdr:from>
    <xdr:to>
      <xdr:col>81</xdr:col>
      <xdr:colOff>50800</xdr:colOff>
      <xdr:row>38</xdr:row>
      <xdr:rowOff>99238</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flipV="1">
          <a:off x="14592300" y="6320358"/>
          <a:ext cx="889000" cy="293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52553</xdr:rowOff>
    </xdr:from>
    <xdr:to>
      <xdr:col>81</xdr:col>
      <xdr:colOff>101600</xdr:colOff>
      <xdr:row>38</xdr:row>
      <xdr:rowOff>154153</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5430500" y="6567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38</xdr:row>
      <xdr:rowOff>145280</xdr:rowOff>
    </xdr:from>
    <xdr:ext cx="378565"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92017" y="66603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120955</xdr:rowOff>
    </xdr:from>
    <xdr:to>
      <xdr:col>76</xdr:col>
      <xdr:colOff>114300</xdr:colOff>
      <xdr:row>38</xdr:row>
      <xdr:rowOff>99238</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a:off x="13703300" y="6293155"/>
          <a:ext cx="889000" cy="321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60096</xdr:rowOff>
    </xdr:from>
    <xdr:to>
      <xdr:col>76</xdr:col>
      <xdr:colOff>165100</xdr:colOff>
      <xdr:row>38</xdr:row>
      <xdr:rowOff>161696</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45415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38</xdr:row>
      <xdr:rowOff>152823</xdr:rowOff>
    </xdr:from>
    <xdr:ext cx="378565"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403017" y="66679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120955</xdr:rowOff>
    </xdr:from>
    <xdr:to>
      <xdr:col>71</xdr:col>
      <xdr:colOff>177800</xdr:colOff>
      <xdr:row>38</xdr:row>
      <xdr:rowOff>82779</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flipV="1">
          <a:off x="12814300" y="6293155"/>
          <a:ext cx="889000" cy="304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5004</xdr:rowOff>
    </xdr:from>
    <xdr:to>
      <xdr:col>72</xdr:col>
      <xdr:colOff>38100</xdr:colOff>
      <xdr:row>38</xdr:row>
      <xdr:rowOff>106604</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3652500" y="6520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38</xdr:row>
      <xdr:rowOff>97731</xdr:rowOff>
    </xdr:from>
    <xdr:ext cx="378565"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3514017" y="66128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27863</xdr:rowOff>
    </xdr:from>
    <xdr:to>
      <xdr:col>67</xdr:col>
      <xdr:colOff>101600</xdr:colOff>
      <xdr:row>38</xdr:row>
      <xdr:rowOff>129463</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2763500" y="6542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36</xdr:row>
      <xdr:rowOff>145991</xdr:rowOff>
    </xdr:from>
    <xdr:ext cx="378565"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25017" y="63181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9804</xdr:rowOff>
    </xdr:from>
    <xdr:to>
      <xdr:col>85</xdr:col>
      <xdr:colOff>177800</xdr:colOff>
      <xdr:row>38</xdr:row>
      <xdr:rowOff>111404</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6268700" y="6524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158995</xdr:rowOff>
    </xdr:from>
    <xdr:ext cx="378565" cy="259045"/>
    <xdr:sp macro="" textlink="">
      <xdr:nvSpPr>
        <xdr:cNvPr id="543" name="災害復旧事業費該当値テキスト">
          <a:extLst>
            <a:ext uri="{FF2B5EF4-FFF2-40B4-BE49-F238E27FC236}">
              <a16:creationId xmlns:a16="http://schemas.microsoft.com/office/drawing/2014/main" id="{00000000-0008-0000-0600-00001F020000}"/>
            </a:ext>
          </a:extLst>
        </xdr:cNvPr>
        <xdr:cNvSpPr txBox="1"/>
      </xdr:nvSpPr>
      <xdr:spPr>
        <a:xfrm>
          <a:off x="16370300" y="65026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97358</xdr:rowOff>
    </xdr:from>
    <xdr:to>
      <xdr:col>81</xdr:col>
      <xdr:colOff>101600</xdr:colOff>
      <xdr:row>37</xdr:row>
      <xdr:rowOff>27508</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5430500" y="6269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35</xdr:row>
      <xdr:rowOff>44035</xdr:rowOff>
    </xdr:from>
    <xdr:ext cx="469744"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5246428" y="6044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48438</xdr:rowOff>
    </xdr:from>
    <xdr:to>
      <xdr:col>76</xdr:col>
      <xdr:colOff>165100</xdr:colOff>
      <xdr:row>38</xdr:row>
      <xdr:rowOff>150038</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4541500" y="6563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36</xdr:row>
      <xdr:rowOff>166565</xdr:rowOff>
    </xdr:from>
    <xdr:ext cx="378565"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4403017" y="6338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70155</xdr:rowOff>
    </xdr:from>
    <xdr:to>
      <xdr:col>72</xdr:col>
      <xdr:colOff>38100</xdr:colOff>
      <xdr:row>37</xdr:row>
      <xdr:rowOff>305</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3652500" y="6242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35</xdr:row>
      <xdr:rowOff>16832</xdr:rowOff>
    </xdr:from>
    <xdr:ext cx="469744"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3468428" y="6017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31979</xdr:rowOff>
    </xdr:from>
    <xdr:to>
      <xdr:col>67</xdr:col>
      <xdr:colOff>101600</xdr:colOff>
      <xdr:row>38</xdr:row>
      <xdr:rowOff>133579</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2763500" y="6547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38</xdr:row>
      <xdr:rowOff>124706</xdr:rowOff>
    </xdr:from>
    <xdr:ext cx="378565"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625017" y="66398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a:extLst>
            <a:ext uri="{FF2B5EF4-FFF2-40B4-BE49-F238E27FC236}">
              <a16:creationId xmlns:a16="http://schemas.microsoft.com/office/drawing/2014/main" id="{00000000-0008-0000-06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a:extLst>
            <a:ext uri="{FF2B5EF4-FFF2-40B4-BE49-F238E27FC236}">
              <a16:creationId xmlns:a16="http://schemas.microsoft.com/office/drawing/2014/main" id="{00000000-0008-0000-0600-000038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a:extLst>
            <a:ext uri="{FF2B5EF4-FFF2-40B4-BE49-F238E27FC236}">
              <a16:creationId xmlns:a16="http://schemas.microsoft.com/office/drawing/2014/main" id="{00000000-0008-0000-0600-00003A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a:extLst>
            <a:ext uri="{FF2B5EF4-FFF2-40B4-BE49-F238E27FC236}">
              <a16:creationId xmlns:a16="http://schemas.microsoft.com/office/drawing/2014/main" id="{00000000-0008-0000-0600-00003D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a:extLst>
            <a:ext uri="{FF2B5EF4-FFF2-40B4-BE49-F238E27FC236}">
              <a16:creationId xmlns:a16="http://schemas.microsoft.com/office/drawing/2014/main" id="{00000000-0008-0000-0600-000050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公債費グラフ枠">
          <a:extLst>
            <a:ext uri="{FF2B5EF4-FFF2-40B4-BE49-F238E27FC236}">
              <a16:creationId xmlns:a16="http://schemas.microsoft.com/office/drawing/2014/main" id="{00000000-0008-0000-0600-00006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146310</xdr:rowOff>
    </xdr:from>
    <xdr:to>
      <xdr:col>85</xdr:col>
      <xdr:colOff>126364</xdr:colOff>
      <xdr:row>78</xdr:row>
      <xdr:rowOff>38906</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flipV="1">
          <a:off x="16317595" y="12147810"/>
          <a:ext cx="1269" cy="1264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42733</xdr:rowOff>
    </xdr:from>
    <xdr:ext cx="469744" cy="259045"/>
    <xdr:sp macro="" textlink="">
      <xdr:nvSpPr>
        <xdr:cNvPr id="625" name="公債費最小値テキスト">
          <a:extLst>
            <a:ext uri="{FF2B5EF4-FFF2-40B4-BE49-F238E27FC236}">
              <a16:creationId xmlns:a16="http://schemas.microsoft.com/office/drawing/2014/main" id="{00000000-0008-0000-0600-000071020000}"/>
            </a:ext>
          </a:extLst>
        </xdr:cNvPr>
        <xdr:cNvSpPr txBox="1"/>
      </xdr:nvSpPr>
      <xdr:spPr>
        <a:xfrm>
          <a:off x="16370300" y="134158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38906</xdr:rowOff>
    </xdr:from>
    <xdr:to>
      <xdr:col>86</xdr:col>
      <xdr:colOff>25400</xdr:colOff>
      <xdr:row>78</xdr:row>
      <xdr:rowOff>38906</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6230600" y="13412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92987</xdr:rowOff>
    </xdr:from>
    <xdr:ext cx="534377" cy="259045"/>
    <xdr:sp macro="" textlink="">
      <xdr:nvSpPr>
        <xdr:cNvPr id="627" name="公債費最大値テキスト">
          <a:extLst>
            <a:ext uri="{FF2B5EF4-FFF2-40B4-BE49-F238E27FC236}">
              <a16:creationId xmlns:a16="http://schemas.microsoft.com/office/drawing/2014/main" id="{00000000-0008-0000-0600-000073020000}"/>
            </a:ext>
          </a:extLst>
        </xdr:cNvPr>
        <xdr:cNvSpPr txBox="1"/>
      </xdr:nvSpPr>
      <xdr:spPr>
        <a:xfrm>
          <a:off x="16370300" y="11923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146310</xdr:rowOff>
    </xdr:from>
    <xdr:to>
      <xdr:col>86</xdr:col>
      <xdr:colOff>25400</xdr:colOff>
      <xdr:row>70</xdr:row>
      <xdr:rowOff>146310</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6230600" y="12147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29514</xdr:rowOff>
    </xdr:from>
    <xdr:to>
      <xdr:col>85</xdr:col>
      <xdr:colOff>127000</xdr:colOff>
      <xdr:row>77</xdr:row>
      <xdr:rowOff>45117</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flipV="1">
          <a:off x="15481300" y="13231164"/>
          <a:ext cx="838200" cy="15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14927</xdr:rowOff>
    </xdr:from>
    <xdr:ext cx="534377" cy="259045"/>
    <xdr:sp macro="" textlink="">
      <xdr:nvSpPr>
        <xdr:cNvPr id="630" name="公債費平均値テキスト">
          <a:extLst>
            <a:ext uri="{FF2B5EF4-FFF2-40B4-BE49-F238E27FC236}">
              <a16:creationId xmlns:a16="http://schemas.microsoft.com/office/drawing/2014/main" id="{00000000-0008-0000-0600-000076020000}"/>
            </a:ext>
          </a:extLst>
        </xdr:cNvPr>
        <xdr:cNvSpPr txBox="1"/>
      </xdr:nvSpPr>
      <xdr:spPr>
        <a:xfrm>
          <a:off x="16370300" y="128736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163500</xdr:rowOff>
    </xdr:from>
    <xdr:to>
      <xdr:col>85</xdr:col>
      <xdr:colOff>177800</xdr:colOff>
      <xdr:row>76</xdr:row>
      <xdr:rowOff>93650</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6268700" y="1302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45117</xdr:rowOff>
    </xdr:from>
    <xdr:to>
      <xdr:col>81</xdr:col>
      <xdr:colOff>50800</xdr:colOff>
      <xdr:row>77</xdr:row>
      <xdr:rowOff>71482</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flipV="1">
          <a:off x="14592300" y="13246767"/>
          <a:ext cx="889000" cy="26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2890</xdr:rowOff>
    </xdr:from>
    <xdr:to>
      <xdr:col>81</xdr:col>
      <xdr:colOff>101600</xdr:colOff>
      <xdr:row>76</xdr:row>
      <xdr:rowOff>104490</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5430500" y="13033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121016</xdr:rowOff>
    </xdr:from>
    <xdr:ext cx="534377"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5214111" y="12808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71482</xdr:rowOff>
    </xdr:from>
    <xdr:to>
      <xdr:col>76</xdr:col>
      <xdr:colOff>114300</xdr:colOff>
      <xdr:row>77</xdr:row>
      <xdr:rowOff>71596</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flipV="1">
          <a:off x="13703300" y="13273132"/>
          <a:ext cx="8890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165443</xdr:rowOff>
    </xdr:from>
    <xdr:to>
      <xdr:col>76</xdr:col>
      <xdr:colOff>165100</xdr:colOff>
      <xdr:row>76</xdr:row>
      <xdr:rowOff>95593</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4541500" y="13024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112120</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4325111" y="12799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71596</xdr:rowOff>
    </xdr:from>
    <xdr:to>
      <xdr:col>71</xdr:col>
      <xdr:colOff>177800</xdr:colOff>
      <xdr:row>77</xdr:row>
      <xdr:rowOff>77082</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flipV="1">
          <a:off x="12814300" y="13273246"/>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1212</xdr:rowOff>
    </xdr:from>
    <xdr:to>
      <xdr:col>72</xdr:col>
      <xdr:colOff>38100</xdr:colOff>
      <xdr:row>76</xdr:row>
      <xdr:rowOff>102812</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3652500" y="13031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119340</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3436111" y="12806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159823</xdr:rowOff>
    </xdr:from>
    <xdr:to>
      <xdr:col>67</xdr:col>
      <xdr:colOff>101600</xdr:colOff>
      <xdr:row>76</xdr:row>
      <xdr:rowOff>89973</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2763500" y="13018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106500</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2547111" y="12793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150164</xdr:rowOff>
    </xdr:from>
    <xdr:to>
      <xdr:col>85</xdr:col>
      <xdr:colOff>177800</xdr:colOff>
      <xdr:row>77</xdr:row>
      <xdr:rowOff>80314</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6268700" y="13180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128591</xdr:rowOff>
    </xdr:from>
    <xdr:ext cx="534377" cy="259045"/>
    <xdr:sp macro="" textlink="">
      <xdr:nvSpPr>
        <xdr:cNvPr id="649" name="公債費該当値テキスト">
          <a:extLst>
            <a:ext uri="{FF2B5EF4-FFF2-40B4-BE49-F238E27FC236}">
              <a16:creationId xmlns:a16="http://schemas.microsoft.com/office/drawing/2014/main" id="{00000000-0008-0000-0600-000089020000}"/>
            </a:ext>
          </a:extLst>
        </xdr:cNvPr>
        <xdr:cNvSpPr txBox="1"/>
      </xdr:nvSpPr>
      <xdr:spPr>
        <a:xfrm>
          <a:off x="16370300" y="13158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165767</xdr:rowOff>
    </xdr:from>
    <xdr:to>
      <xdr:col>81</xdr:col>
      <xdr:colOff>101600</xdr:colOff>
      <xdr:row>77</xdr:row>
      <xdr:rowOff>95917</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5430500" y="13195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87044</xdr:rowOff>
    </xdr:from>
    <xdr:ext cx="534377"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5214111" y="13288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20682</xdr:rowOff>
    </xdr:from>
    <xdr:to>
      <xdr:col>76</xdr:col>
      <xdr:colOff>165100</xdr:colOff>
      <xdr:row>77</xdr:row>
      <xdr:rowOff>122282</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4541500" y="13222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113409</xdr:rowOff>
    </xdr:from>
    <xdr:ext cx="534377"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4325111" y="13315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20796</xdr:rowOff>
    </xdr:from>
    <xdr:to>
      <xdr:col>72</xdr:col>
      <xdr:colOff>38100</xdr:colOff>
      <xdr:row>77</xdr:row>
      <xdr:rowOff>122396</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3652500" y="13222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113523</xdr:rowOff>
    </xdr:from>
    <xdr:ext cx="534377"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3436111" y="13315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26282</xdr:rowOff>
    </xdr:from>
    <xdr:to>
      <xdr:col>67</xdr:col>
      <xdr:colOff>101600</xdr:colOff>
      <xdr:row>77</xdr:row>
      <xdr:rowOff>127882</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2763500" y="13227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119009</xdr:rowOff>
    </xdr:from>
    <xdr:ext cx="534377"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547111" y="13320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2" name="積立金グラフ枠">
          <a:extLst>
            <a:ext uri="{FF2B5EF4-FFF2-40B4-BE49-F238E27FC236}">
              <a16:creationId xmlns:a16="http://schemas.microsoft.com/office/drawing/2014/main" id="{00000000-0008-0000-0600-0000AA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17889</xdr:rowOff>
    </xdr:from>
    <xdr:to>
      <xdr:col>85</xdr:col>
      <xdr:colOff>126364</xdr:colOff>
      <xdr:row>99</xdr:row>
      <xdr:rowOff>35361</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flipV="1">
          <a:off x="16317595" y="15619839"/>
          <a:ext cx="1269" cy="13890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39188</xdr:rowOff>
    </xdr:from>
    <xdr:ext cx="469744" cy="259045"/>
    <xdr:sp macro="" textlink="">
      <xdr:nvSpPr>
        <xdr:cNvPr id="684" name="積立金最小値テキスト">
          <a:extLst>
            <a:ext uri="{FF2B5EF4-FFF2-40B4-BE49-F238E27FC236}">
              <a16:creationId xmlns:a16="http://schemas.microsoft.com/office/drawing/2014/main" id="{00000000-0008-0000-0600-0000AC020000}"/>
            </a:ext>
          </a:extLst>
        </xdr:cNvPr>
        <xdr:cNvSpPr txBox="1"/>
      </xdr:nvSpPr>
      <xdr:spPr>
        <a:xfrm>
          <a:off x="16370300" y="17012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35361</xdr:rowOff>
    </xdr:from>
    <xdr:to>
      <xdr:col>86</xdr:col>
      <xdr:colOff>25400</xdr:colOff>
      <xdr:row>99</xdr:row>
      <xdr:rowOff>35361</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6230600" y="17008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136016</xdr:rowOff>
    </xdr:from>
    <xdr:ext cx="534377" cy="259045"/>
    <xdr:sp macro="" textlink="">
      <xdr:nvSpPr>
        <xdr:cNvPr id="686" name="積立金最大値テキスト">
          <a:extLst>
            <a:ext uri="{FF2B5EF4-FFF2-40B4-BE49-F238E27FC236}">
              <a16:creationId xmlns:a16="http://schemas.microsoft.com/office/drawing/2014/main" id="{00000000-0008-0000-0600-0000AE020000}"/>
            </a:ext>
          </a:extLst>
        </xdr:cNvPr>
        <xdr:cNvSpPr txBox="1"/>
      </xdr:nvSpPr>
      <xdr:spPr>
        <a:xfrm>
          <a:off x="16370300" y="15395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17889</xdr:rowOff>
    </xdr:from>
    <xdr:to>
      <xdr:col>86</xdr:col>
      <xdr:colOff>25400</xdr:colOff>
      <xdr:row>91</xdr:row>
      <xdr:rowOff>17889</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a:off x="16230600" y="15619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64621</xdr:rowOff>
    </xdr:from>
    <xdr:to>
      <xdr:col>85</xdr:col>
      <xdr:colOff>127000</xdr:colOff>
      <xdr:row>97</xdr:row>
      <xdr:rowOff>125102</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5481300" y="16523821"/>
          <a:ext cx="838200" cy="231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164747</xdr:rowOff>
    </xdr:from>
    <xdr:ext cx="534377" cy="259045"/>
    <xdr:sp macro="" textlink="">
      <xdr:nvSpPr>
        <xdr:cNvPr id="689" name="積立金平均値テキスト">
          <a:extLst>
            <a:ext uri="{FF2B5EF4-FFF2-40B4-BE49-F238E27FC236}">
              <a16:creationId xmlns:a16="http://schemas.microsoft.com/office/drawing/2014/main" id="{00000000-0008-0000-0600-0000B1020000}"/>
            </a:ext>
          </a:extLst>
        </xdr:cNvPr>
        <xdr:cNvSpPr txBox="1"/>
      </xdr:nvSpPr>
      <xdr:spPr>
        <a:xfrm>
          <a:off x="16370300" y="164524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141870</xdr:rowOff>
    </xdr:from>
    <xdr:to>
      <xdr:col>85</xdr:col>
      <xdr:colOff>177800</xdr:colOff>
      <xdr:row>97</xdr:row>
      <xdr:rowOff>72020</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6268700" y="16601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64621</xdr:rowOff>
    </xdr:from>
    <xdr:to>
      <xdr:col>81</xdr:col>
      <xdr:colOff>50800</xdr:colOff>
      <xdr:row>96</xdr:row>
      <xdr:rowOff>157890</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flipV="1">
          <a:off x="14592300" y="16523821"/>
          <a:ext cx="889000" cy="93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97521</xdr:rowOff>
    </xdr:from>
    <xdr:to>
      <xdr:col>81</xdr:col>
      <xdr:colOff>101600</xdr:colOff>
      <xdr:row>97</xdr:row>
      <xdr:rowOff>27671</xdr:rowOff>
    </xdr:to>
    <xdr:sp macro="" textlink="">
      <xdr:nvSpPr>
        <xdr:cNvPr id="692" name="フローチャート: 判断 691">
          <a:extLst>
            <a:ext uri="{FF2B5EF4-FFF2-40B4-BE49-F238E27FC236}">
              <a16:creationId xmlns:a16="http://schemas.microsoft.com/office/drawing/2014/main" id="{00000000-0008-0000-0600-0000B4020000}"/>
            </a:ext>
          </a:extLst>
        </xdr:cNvPr>
        <xdr:cNvSpPr/>
      </xdr:nvSpPr>
      <xdr:spPr>
        <a:xfrm>
          <a:off x="15430500" y="16556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18798</xdr:rowOff>
    </xdr:from>
    <xdr:ext cx="534377"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14111" y="16649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157890</xdr:rowOff>
    </xdr:from>
    <xdr:to>
      <xdr:col>76</xdr:col>
      <xdr:colOff>114300</xdr:colOff>
      <xdr:row>97</xdr:row>
      <xdr:rowOff>72752</xdr:rowOff>
    </xdr:to>
    <xdr:cxnSp macro="">
      <xdr:nvCxnSpPr>
        <xdr:cNvPr id="694" name="直線コネクタ 693">
          <a:extLst>
            <a:ext uri="{FF2B5EF4-FFF2-40B4-BE49-F238E27FC236}">
              <a16:creationId xmlns:a16="http://schemas.microsoft.com/office/drawing/2014/main" id="{00000000-0008-0000-0600-0000B6020000}"/>
            </a:ext>
          </a:extLst>
        </xdr:cNvPr>
        <xdr:cNvCxnSpPr/>
      </xdr:nvCxnSpPr>
      <xdr:spPr>
        <a:xfrm flipV="1">
          <a:off x="13703300" y="16617090"/>
          <a:ext cx="889000" cy="86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23651</xdr:rowOff>
    </xdr:from>
    <xdr:to>
      <xdr:col>76</xdr:col>
      <xdr:colOff>165100</xdr:colOff>
      <xdr:row>96</xdr:row>
      <xdr:rowOff>125251</xdr:rowOff>
    </xdr:to>
    <xdr:sp macro="" textlink="">
      <xdr:nvSpPr>
        <xdr:cNvPr id="695" name="フローチャート: 判断 694">
          <a:extLst>
            <a:ext uri="{FF2B5EF4-FFF2-40B4-BE49-F238E27FC236}">
              <a16:creationId xmlns:a16="http://schemas.microsoft.com/office/drawing/2014/main" id="{00000000-0008-0000-0600-0000B7020000}"/>
            </a:ext>
          </a:extLst>
        </xdr:cNvPr>
        <xdr:cNvSpPr/>
      </xdr:nvSpPr>
      <xdr:spPr>
        <a:xfrm>
          <a:off x="14541500" y="16482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141778</xdr:rowOff>
    </xdr:from>
    <xdr:ext cx="534377"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4325111" y="16258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72752</xdr:rowOff>
    </xdr:from>
    <xdr:to>
      <xdr:col>71</xdr:col>
      <xdr:colOff>177800</xdr:colOff>
      <xdr:row>98</xdr:row>
      <xdr:rowOff>123893</xdr:rowOff>
    </xdr:to>
    <xdr:cxnSp macro="">
      <xdr:nvCxnSpPr>
        <xdr:cNvPr id="697" name="直線コネクタ 696">
          <a:extLst>
            <a:ext uri="{FF2B5EF4-FFF2-40B4-BE49-F238E27FC236}">
              <a16:creationId xmlns:a16="http://schemas.microsoft.com/office/drawing/2014/main" id="{00000000-0008-0000-0600-0000B9020000}"/>
            </a:ext>
          </a:extLst>
        </xdr:cNvPr>
        <xdr:cNvCxnSpPr/>
      </xdr:nvCxnSpPr>
      <xdr:spPr>
        <a:xfrm flipV="1">
          <a:off x="12814300" y="16703402"/>
          <a:ext cx="889000" cy="222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104347</xdr:rowOff>
    </xdr:from>
    <xdr:to>
      <xdr:col>72</xdr:col>
      <xdr:colOff>38100</xdr:colOff>
      <xdr:row>98</xdr:row>
      <xdr:rowOff>34497</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3652500" y="16734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25624</xdr:rowOff>
    </xdr:from>
    <xdr:ext cx="469744"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468428" y="168277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114078</xdr:rowOff>
    </xdr:from>
    <xdr:to>
      <xdr:col>67</xdr:col>
      <xdr:colOff>101600</xdr:colOff>
      <xdr:row>98</xdr:row>
      <xdr:rowOff>44228</xdr:rowOff>
    </xdr:to>
    <xdr:sp macro="" textlink="">
      <xdr:nvSpPr>
        <xdr:cNvPr id="700" name="フローチャート: 判断 699">
          <a:extLst>
            <a:ext uri="{FF2B5EF4-FFF2-40B4-BE49-F238E27FC236}">
              <a16:creationId xmlns:a16="http://schemas.microsoft.com/office/drawing/2014/main" id="{00000000-0008-0000-0600-0000BC020000}"/>
            </a:ext>
          </a:extLst>
        </xdr:cNvPr>
        <xdr:cNvSpPr/>
      </xdr:nvSpPr>
      <xdr:spPr>
        <a:xfrm>
          <a:off x="12763500" y="16744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96</xdr:row>
      <xdr:rowOff>60755</xdr:rowOff>
    </xdr:from>
    <xdr:ext cx="469744"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2579428" y="16519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74302</xdr:rowOff>
    </xdr:from>
    <xdr:to>
      <xdr:col>85</xdr:col>
      <xdr:colOff>177800</xdr:colOff>
      <xdr:row>98</xdr:row>
      <xdr:rowOff>4452</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6268700" y="16704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52729</xdr:rowOff>
    </xdr:from>
    <xdr:ext cx="469744" cy="259045"/>
    <xdr:sp macro="" textlink="">
      <xdr:nvSpPr>
        <xdr:cNvPr id="708" name="積立金該当値テキスト">
          <a:extLst>
            <a:ext uri="{FF2B5EF4-FFF2-40B4-BE49-F238E27FC236}">
              <a16:creationId xmlns:a16="http://schemas.microsoft.com/office/drawing/2014/main" id="{00000000-0008-0000-0600-0000C4020000}"/>
            </a:ext>
          </a:extLst>
        </xdr:cNvPr>
        <xdr:cNvSpPr txBox="1"/>
      </xdr:nvSpPr>
      <xdr:spPr>
        <a:xfrm>
          <a:off x="16370300" y="16683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13821</xdr:rowOff>
    </xdr:from>
    <xdr:to>
      <xdr:col>81</xdr:col>
      <xdr:colOff>101600</xdr:colOff>
      <xdr:row>96</xdr:row>
      <xdr:rowOff>115421</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5430500" y="16473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131948</xdr:rowOff>
    </xdr:from>
    <xdr:ext cx="534377"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5214111" y="16248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107090</xdr:rowOff>
    </xdr:from>
    <xdr:to>
      <xdr:col>76</xdr:col>
      <xdr:colOff>165100</xdr:colOff>
      <xdr:row>97</xdr:row>
      <xdr:rowOff>37240</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4541500" y="16566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28367</xdr:rowOff>
    </xdr:from>
    <xdr:ext cx="534377"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4325111" y="16659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21952</xdr:rowOff>
    </xdr:from>
    <xdr:to>
      <xdr:col>72</xdr:col>
      <xdr:colOff>38100</xdr:colOff>
      <xdr:row>97</xdr:row>
      <xdr:rowOff>123552</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3652500" y="16652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140079</xdr:rowOff>
    </xdr:from>
    <xdr:ext cx="534377"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3436111" y="1642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73093</xdr:rowOff>
    </xdr:from>
    <xdr:to>
      <xdr:col>67</xdr:col>
      <xdr:colOff>101600</xdr:colOff>
      <xdr:row>99</xdr:row>
      <xdr:rowOff>3243</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2763500" y="16875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165820</xdr:rowOff>
    </xdr:from>
    <xdr:ext cx="469744"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2579428" y="16967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1" name="投資及び出資金グラフ枠">
          <a:extLst>
            <a:ext uri="{FF2B5EF4-FFF2-40B4-BE49-F238E27FC236}">
              <a16:creationId xmlns:a16="http://schemas.microsoft.com/office/drawing/2014/main" id="{00000000-0008-0000-0600-0000E5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171378</xdr:rowOff>
    </xdr:from>
    <xdr:to>
      <xdr:col>116</xdr:col>
      <xdr:colOff>62864</xdr:colOff>
      <xdr:row>39</xdr:row>
      <xdr:rowOff>98878</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flipV="1">
          <a:off x="22159595" y="5314878"/>
          <a:ext cx="1269" cy="1470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43" name="投資及び出資金最小値テキスト">
          <a:extLst>
            <a:ext uri="{FF2B5EF4-FFF2-40B4-BE49-F238E27FC236}">
              <a16:creationId xmlns:a16="http://schemas.microsoft.com/office/drawing/2014/main" id="{00000000-0008-0000-0600-0000E7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118055</xdr:rowOff>
    </xdr:from>
    <xdr:ext cx="469744" cy="259045"/>
    <xdr:sp macro="" textlink="">
      <xdr:nvSpPr>
        <xdr:cNvPr id="745" name="投資及び出資金最大値テキスト">
          <a:extLst>
            <a:ext uri="{FF2B5EF4-FFF2-40B4-BE49-F238E27FC236}">
              <a16:creationId xmlns:a16="http://schemas.microsoft.com/office/drawing/2014/main" id="{00000000-0008-0000-0600-0000E9020000}"/>
            </a:ext>
          </a:extLst>
        </xdr:cNvPr>
        <xdr:cNvSpPr txBox="1"/>
      </xdr:nvSpPr>
      <xdr:spPr>
        <a:xfrm>
          <a:off x="22212300" y="5090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171378</xdr:rowOff>
    </xdr:from>
    <xdr:to>
      <xdr:col>116</xdr:col>
      <xdr:colOff>152400</xdr:colOff>
      <xdr:row>30</xdr:row>
      <xdr:rowOff>171378</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a:off x="22072600" y="5314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16256</xdr:rowOff>
    </xdr:from>
    <xdr:to>
      <xdr:col>116</xdr:col>
      <xdr:colOff>63500</xdr:colOff>
      <xdr:row>39</xdr:row>
      <xdr:rowOff>19522</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1323300" y="6702806"/>
          <a:ext cx="8382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7601</xdr:rowOff>
    </xdr:from>
    <xdr:ext cx="378565" cy="259045"/>
    <xdr:sp macro="" textlink="">
      <xdr:nvSpPr>
        <xdr:cNvPr id="748" name="投資及び出資金平均値テキスト">
          <a:extLst>
            <a:ext uri="{FF2B5EF4-FFF2-40B4-BE49-F238E27FC236}">
              <a16:creationId xmlns:a16="http://schemas.microsoft.com/office/drawing/2014/main" id="{00000000-0008-0000-0600-0000EC020000}"/>
            </a:ext>
          </a:extLst>
        </xdr:cNvPr>
        <xdr:cNvSpPr txBox="1"/>
      </xdr:nvSpPr>
      <xdr:spPr>
        <a:xfrm>
          <a:off x="22212300" y="635125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156174</xdr:rowOff>
    </xdr:from>
    <xdr:to>
      <xdr:col>116</xdr:col>
      <xdr:colOff>114300</xdr:colOff>
      <xdr:row>38</xdr:row>
      <xdr:rowOff>86323</xdr:rowOff>
    </xdr:to>
    <xdr:sp macro="" textlink="">
      <xdr:nvSpPr>
        <xdr:cNvPr id="749" name="フローチャート: 判断 748">
          <a:extLst>
            <a:ext uri="{FF2B5EF4-FFF2-40B4-BE49-F238E27FC236}">
              <a16:creationId xmlns:a16="http://schemas.microsoft.com/office/drawing/2014/main" id="{00000000-0008-0000-0600-0000ED020000}"/>
            </a:ext>
          </a:extLst>
        </xdr:cNvPr>
        <xdr:cNvSpPr/>
      </xdr:nvSpPr>
      <xdr:spPr>
        <a:xfrm>
          <a:off x="22110700" y="649982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16256</xdr:rowOff>
    </xdr:from>
    <xdr:to>
      <xdr:col>111</xdr:col>
      <xdr:colOff>177800</xdr:colOff>
      <xdr:row>39</xdr:row>
      <xdr:rowOff>16909</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flipV="1">
          <a:off x="20434300" y="6702806"/>
          <a:ext cx="889000" cy="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117312</xdr:rowOff>
    </xdr:from>
    <xdr:to>
      <xdr:col>112</xdr:col>
      <xdr:colOff>38100</xdr:colOff>
      <xdr:row>38</xdr:row>
      <xdr:rowOff>47462</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1272500" y="6460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63989</xdr:rowOff>
    </xdr:from>
    <xdr:ext cx="378565"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134017" y="62361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101491</xdr:rowOff>
    </xdr:from>
    <xdr:to>
      <xdr:col>107</xdr:col>
      <xdr:colOff>50800</xdr:colOff>
      <xdr:row>39</xdr:row>
      <xdr:rowOff>16909</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a:off x="19545300" y="6616591"/>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97717</xdr:rowOff>
    </xdr:from>
    <xdr:to>
      <xdr:col>107</xdr:col>
      <xdr:colOff>101600</xdr:colOff>
      <xdr:row>38</xdr:row>
      <xdr:rowOff>27867</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20383500" y="6441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44394</xdr:rowOff>
    </xdr:from>
    <xdr:ext cx="378565"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0245017" y="62165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73079</xdr:rowOff>
    </xdr:from>
    <xdr:to>
      <xdr:col>102</xdr:col>
      <xdr:colOff>114300</xdr:colOff>
      <xdr:row>38</xdr:row>
      <xdr:rowOff>101491</xdr:rowOff>
    </xdr:to>
    <xdr:cxnSp macro="">
      <xdr:nvCxnSpPr>
        <xdr:cNvPr id="756" name="直線コネクタ 755">
          <a:extLst>
            <a:ext uri="{FF2B5EF4-FFF2-40B4-BE49-F238E27FC236}">
              <a16:creationId xmlns:a16="http://schemas.microsoft.com/office/drawing/2014/main" id="{00000000-0008-0000-0600-0000F4020000}"/>
            </a:ext>
          </a:extLst>
        </xdr:cNvPr>
        <xdr:cNvCxnSpPr/>
      </xdr:nvCxnSpPr>
      <xdr:spPr>
        <a:xfrm>
          <a:off x="18656300" y="6416729"/>
          <a:ext cx="889000" cy="199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32077</xdr:rowOff>
    </xdr:from>
    <xdr:to>
      <xdr:col>102</xdr:col>
      <xdr:colOff>165100</xdr:colOff>
      <xdr:row>37</xdr:row>
      <xdr:rowOff>133677</xdr:rowOff>
    </xdr:to>
    <xdr:sp macro="" textlink="">
      <xdr:nvSpPr>
        <xdr:cNvPr id="757" name="フローチャート: 判断 756">
          <a:extLst>
            <a:ext uri="{FF2B5EF4-FFF2-40B4-BE49-F238E27FC236}">
              <a16:creationId xmlns:a16="http://schemas.microsoft.com/office/drawing/2014/main" id="{00000000-0008-0000-0600-0000F5020000}"/>
            </a:ext>
          </a:extLst>
        </xdr:cNvPr>
        <xdr:cNvSpPr/>
      </xdr:nvSpPr>
      <xdr:spPr>
        <a:xfrm>
          <a:off x="19494500" y="6375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150204</xdr:rowOff>
    </xdr:from>
    <xdr:ext cx="469744"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310428" y="6150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45793</xdr:rowOff>
    </xdr:from>
    <xdr:to>
      <xdr:col>98</xdr:col>
      <xdr:colOff>38100</xdr:colOff>
      <xdr:row>37</xdr:row>
      <xdr:rowOff>147393</xdr:rowOff>
    </xdr:to>
    <xdr:sp macro="" textlink="">
      <xdr:nvSpPr>
        <xdr:cNvPr id="759" name="フローチャート: 判断 758">
          <a:extLst>
            <a:ext uri="{FF2B5EF4-FFF2-40B4-BE49-F238E27FC236}">
              <a16:creationId xmlns:a16="http://schemas.microsoft.com/office/drawing/2014/main" id="{00000000-0008-0000-0600-0000F7020000}"/>
            </a:ext>
          </a:extLst>
        </xdr:cNvPr>
        <xdr:cNvSpPr/>
      </xdr:nvSpPr>
      <xdr:spPr>
        <a:xfrm>
          <a:off x="18605500" y="6389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138520</xdr:rowOff>
    </xdr:from>
    <xdr:ext cx="469744"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8421428" y="6482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140172</xdr:rowOff>
    </xdr:from>
    <xdr:to>
      <xdr:col>116</xdr:col>
      <xdr:colOff>114300</xdr:colOff>
      <xdr:row>39</xdr:row>
      <xdr:rowOff>70322</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22110700" y="6655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55099</xdr:rowOff>
    </xdr:from>
    <xdr:ext cx="378565" cy="259045"/>
    <xdr:sp macro="" textlink="">
      <xdr:nvSpPr>
        <xdr:cNvPr id="767" name="投資及び出資金該当値テキスト">
          <a:extLst>
            <a:ext uri="{FF2B5EF4-FFF2-40B4-BE49-F238E27FC236}">
              <a16:creationId xmlns:a16="http://schemas.microsoft.com/office/drawing/2014/main" id="{00000000-0008-0000-0600-0000FF020000}"/>
            </a:ext>
          </a:extLst>
        </xdr:cNvPr>
        <xdr:cNvSpPr txBox="1"/>
      </xdr:nvSpPr>
      <xdr:spPr>
        <a:xfrm>
          <a:off x="22212300" y="65701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136906</xdr:rowOff>
    </xdr:from>
    <xdr:to>
      <xdr:col>112</xdr:col>
      <xdr:colOff>38100</xdr:colOff>
      <xdr:row>39</xdr:row>
      <xdr:rowOff>67056</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21272500" y="6652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39</xdr:row>
      <xdr:rowOff>58183</xdr:rowOff>
    </xdr:from>
    <xdr:ext cx="378565"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21134017" y="67447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137559</xdr:rowOff>
    </xdr:from>
    <xdr:to>
      <xdr:col>107</xdr:col>
      <xdr:colOff>101600</xdr:colOff>
      <xdr:row>39</xdr:row>
      <xdr:rowOff>67709</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20383500" y="6652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58836</xdr:rowOff>
    </xdr:from>
    <xdr:ext cx="378565"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20245017" y="67453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50691</xdr:rowOff>
    </xdr:from>
    <xdr:to>
      <xdr:col>102</xdr:col>
      <xdr:colOff>165100</xdr:colOff>
      <xdr:row>38</xdr:row>
      <xdr:rowOff>152291</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19494500" y="6565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38</xdr:row>
      <xdr:rowOff>143418</xdr:rowOff>
    </xdr:from>
    <xdr:ext cx="378565"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9356017" y="66585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22279</xdr:rowOff>
    </xdr:from>
    <xdr:to>
      <xdr:col>98</xdr:col>
      <xdr:colOff>38100</xdr:colOff>
      <xdr:row>37</xdr:row>
      <xdr:rowOff>123879</xdr:rowOff>
    </xdr:to>
    <xdr:sp macro="" textlink="">
      <xdr:nvSpPr>
        <xdr:cNvPr id="774" name="楕円 773">
          <a:extLst>
            <a:ext uri="{FF2B5EF4-FFF2-40B4-BE49-F238E27FC236}">
              <a16:creationId xmlns:a16="http://schemas.microsoft.com/office/drawing/2014/main" id="{00000000-0008-0000-0600-000006030000}"/>
            </a:ext>
          </a:extLst>
        </xdr:cNvPr>
        <xdr:cNvSpPr/>
      </xdr:nvSpPr>
      <xdr:spPr>
        <a:xfrm>
          <a:off x="18605500" y="6365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140406</xdr:rowOff>
    </xdr:from>
    <xdr:ext cx="469744"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8421428" y="6141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3" name="正方形/長方形 782">
          <a:extLst>
            <a:ext uri="{FF2B5EF4-FFF2-40B4-BE49-F238E27FC236}">
              <a16:creationId xmlns:a16="http://schemas.microsoft.com/office/drawing/2014/main" id="{00000000-0008-0000-0600-00000F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144434</xdr:rowOff>
    </xdr:from>
    <xdr:ext cx="46717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820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160762</xdr:rowOff>
    </xdr:from>
    <xdr:ext cx="46717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820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5642</xdr:rowOff>
    </xdr:from>
    <xdr:ext cx="46717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820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貸付金グラフ枠">
          <a:extLst>
            <a:ext uri="{FF2B5EF4-FFF2-40B4-BE49-F238E27FC236}">
              <a16:creationId xmlns:a16="http://schemas.microsoft.com/office/drawing/2014/main" id="{00000000-0008-0000-0600-00002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15821</xdr:rowOff>
    </xdr:from>
    <xdr:to>
      <xdr:col>116</xdr:col>
      <xdr:colOff>62864</xdr:colOff>
      <xdr:row>59</xdr:row>
      <xdr:rowOff>98878</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flipV="1">
          <a:off x="22159595" y="8759771"/>
          <a:ext cx="1269" cy="1454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802" name="貸付金最小値テキスト">
          <a:extLst>
            <a:ext uri="{FF2B5EF4-FFF2-40B4-BE49-F238E27FC236}">
              <a16:creationId xmlns:a16="http://schemas.microsoft.com/office/drawing/2014/main" id="{00000000-0008-0000-0600-000022030000}"/>
            </a:ext>
          </a:extLst>
        </xdr:cNvPr>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133948</xdr:rowOff>
    </xdr:from>
    <xdr:ext cx="534377" cy="259045"/>
    <xdr:sp macro="" textlink="">
      <xdr:nvSpPr>
        <xdr:cNvPr id="804" name="貸付金最大値テキスト">
          <a:extLst>
            <a:ext uri="{FF2B5EF4-FFF2-40B4-BE49-F238E27FC236}">
              <a16:creationId xmlns:a16="http://schemas.microsoft.com/office/drawing/2014/main" id="{00000000-0008-0000-0600-000024030000}"/>
            </a:ext>
          </a:extLst>
        </xdr:cNvPr>
        <xdr:cNvSpPr txBox="1"/>
      </xdr:nvSpPr>
      <xdr:spPr>
        <a:xfrm>
          <a:off x="22212300" y="8534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15821</xdr:rowOff>
    </xdr:from>
    <xdr:to>
      <xdr:col>116</xdr:col>
      <xdr:colOff>152400</xdr:colOff>
      <xdr:row>51</xdr:row>
      <xdr:rowOff>15821</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a:off x="22072600" y="8759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98878</xdr:rowOff>
    </xdr:from>
    <xdr:to>
      <xdr:col>116</xdr:col>
      <xdr:colOff>63500</xdr:colOff>
      <xdr:row>59</xdr:row>
      <xdr:rowOff>98878</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20446</xdr:rowOff>
    </xdr:from>
    <xdr:ext cx="469744" cy="259045"/>
    <xdr:sp macro="" textlink="">
      <xdr:nvSpPr>
        <xdr:cNvPr id="807" name="貸付金平均値テキスト">
          <a:extLst>
            <a:ext uri="{FF2B5EF4-FFF2-40B4-BE49-F238E27FC236}">
              <a16:creationId xmlns:a16="http://schemas.microsoft.com/office/drawing/2014/main" id="{00000000-0008-0000-0600-000027030000}"/>
            </a:ext>
          </a:extLst>
        </xdr:cNvPr>
        <xdr:cNvSpPr txBox="1"/>
      </xdr:nvSpPr>
      <xdr:spPr>
        <a:xfrm>
          <a:off x="22212300" y="97930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169019</xdr:rowOff>
    </xdr:from>
    <xdr:to>
      <xdr:col>116</xdr:col>
      <xdr:colOff>114300</xdr:colOff>
      <xdr:row>58</xdr:row>
      <xdr:rowOff>99169</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2110700" y="9941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98878</xdr:rowOff>
    </xdr:from>
    <xdr:to>
      <xdr:col>111</xdr:col>
      <xdr:colOff>177800</xdr:colOff>
      <xdr:row>59</xdr:row>
      <xdr:rowOff>98878</xdr:rowOff>
    </xdr:to>
    <xdr:cxnSp macro="">
      <xdr:nvCxnSpPr>
        <xdr:cNvPr id="809" name="直線コネクタ 808">
          <a:extLst>
            <a:ext uri="{FF2B5EF4-FFF2-40B4-BE49-F238E27FC236}">
              <a16:creationId xmlns:a16="http://schemas.microsoft.com/office/drawing/2014/main" id="{00000000-0008-0000-0600-000029030000}"/>
            </a:ext>
          </a:extLst>
        </xdr:cNvPr>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170216</xdr:rowOff>
    </xdr:from>
    <xdr:to>
      <xdr:col>112</xdr:col>
      <xdr:colOff>38100</xdr:colOff>
      <xdr:row>58</xdr:row>
      <xdr:rowOff>100366</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21272500" y="9942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116893</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088428" y="9718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98878</xdr:rowOff>
    </xdr:from>
    <xdr:to>
      <xdr:col>107</xdr:col>
      <xdr:colOff>50800</xdr:colOff>
      <xdr:row>59</xdr:row>
      <xdr:rowOff>98878</xdr:rowOff>
    </xdr:to>
    <xdr:cxnSp macro="">
      <xdr:nvCxnSpPr>
        <xdr:cNvPr id="812" name="直線コネクタ 811">
          <a:extLst>
            <a:ext uri="{FF2B5EF4-FFF2-40B4-BE49-F238E27FC236}">
              <a16:creationId xmlns:a16="http://schemas.microsoft.com/office/drawing/2014/main" id="{00000000-0008-0000-0600-00002C030000}"/>
            </a:ext>
          </a:extLst>
        </xdr:cNvPr>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147356</xdr:rowOff>
    </xdr:from>
    <xdr:to>
      <xdr:col>107</xdr:col>
      <xdr:colOff>101600</xdr:colOff>
      <xdr:row>58</xdr:row>
      <xdr:rowOff>77506</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20383500" y="9920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94033</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199428" y="9695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98878</xdr:rowOff>
    </xdr:from>
    <xdr:to>
      <xdr:col>102</xdr:col>
      <xdr:colOff>114300</xdr:colOff>
      <xdr:row>59</xdr:row>
      <xdr:rowOff>98878</xdr:rowOff>
    </xdr:to>
    <xdr:cxnSp macro="">
      <xdr:nvCxnSpPr>
        <xdr:cNvPr id="815" name="直線コネクタ 814">
          <a:extLst>
            <a:ext uri="{FF2B5EF4-FFF2-40B4-BE49-F238E27FC236}">
              <a16:creationId xmlns:a16="http://schemas.microsoft.com/office/drawing/2014/main" id="{00000000-0008-0000-0600-00002F030000}"/>
            </a:ext>
          </a:extLst>
        </xdr:cNvPr>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125258</xdr:rowOff>
    </xdr:from>
    <xdr:to>
      <xdr:col>102</xdr:col>
      <xdr:colOff>165100</xdr:colOff>
      <xdr:row>58</xdr:row>
      <xdr:rowOff>55408</xdr:rowOff>
    </xdr:to>
    <xdr:sp macro="" textlink="">
      <xdr:nvSpPr>
        <xdr:cNvPr id="816" name="フローチャート: 判断 815">
          <a:extLst>
            <a:ext uri="{FF2B5EF4-FFF2-40B4-BE49-F238E27FC236}">
              <a16:creationId xmlns:a16="http://schemas.microsoft.com/office/drawing/2014/main" id="{00000000-0008-0000-0600-000030030000}"/>
            </a:ext>
          </a:extLst>
        </xdr:cNvPr>
        <xdr:cNvSpPr/>
      </xdr:nvSpPr>
      <xdr:spPr>
        <a:xfrm>
          <a:off x="19494500" y="9897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71935</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9310428" y="9673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115897</xdr:rowOff>
    </xdr:from>
    <xdr:to>
      <xdr:col>98</xdr:col>
      <xdr:colOff>38100</xdr:colOff>
      <xdr:row>58</xdr:row>
      <xdr:rowOff>46047</xdr:rowOff>
    </xdr:to>
    <xdr:sp macro="" textlink="">
      <xdr:nvSpPr>
        <xdr:cNvPr id="818" name="フローチャート: 判断 817">
          <a:extLst>
            <a:ext uri="{FF2B5EF4-FFF2-40B4-BE49-F238E27FC236}">
              <a16:creationId xmlns:a16="http://schemas.microsoft.com/office/drawing/2014/main" id="{00000000-0008-0000-0600-000032030000}"/>
            </a:ext>
          </a:extLst>
        </xdr:cNvPr>
        <xdr:cNvSpPr/>
      </xdr:nvSpPr>
      <xdr:spPr>
        <a:xfrm>
          <a:off x="18605500" y="9888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62574</xdr:rowOff>
    </xdr:from>
    <xdr:ext cx="469744"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21428" y="9663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48078</xdr:rowOff>
    </xdr:from>
    <xdr:to>
      <xdr:col>116</xdr:col>
      <xdr:colOff>114300</xdr:colOff>
      <xdr:row>59</xdr:row>
      <xdr:rowOff>149678</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134455</xdr:rowOff>
    </xdr:from>
    <xdr:ext cx="249299" cy="259045"/>
    <xdr:sp macro="" textlink="">
      <xdr:nvSpPr>
        <xdr:cNvPr id="826" name="貸付金該当値テキスト">
          <a:extLst>
            <a:ext uri="{FF2B5EF4-FFF2-40B4-BE49-F238E27FC236}">
              <a16:creationId xmlns:a16="http://schemas.microsoft.com/office/drawing/2014/main" id="{00000000-0008-0000-0600-00003A030000}"/>
            </a:ext>
          </a:extLst>
        </xdr:cNvPr>
        <xdr:cNvSpPr txBox="1"/>
      </xdr:nvSpPr>
      <xdr:spPr>
        <a:xfrm>
          <a:off x="22212300" y="10078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48078</xdr:rowOff>
    </xdr:from>
    <xdr:to>
      <xdr:col>112</xdr:col>
      <xdr:colOff>38100</xdr:colOff>
      <xdr:row>59</xdr:row>
      <xdr:rowOff>149678</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140805</xdr:rowOff>
    </xdr:from>
    <xdr:ext cx="24929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2119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48078</xdr:rowOff>
    </xdr:from>
    <xdr:to>
      <xdr:col>107</xdr:col>
      <xdr:colOff>101600</xdr:colOff>
      <xdr:row>59</xdr:row>
      <xdr:rowOff>149678</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140805</xdr:rowOff>
    </xdr:from>
    <xdr:ext cx="249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20309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48078</xdr:rowOff>
    </xdr:from>
    <xdr:to>
      <xdr:col>102</xdr:col>
      <xdr:colOff>165100</xdr:colOff>
      <xdr:row>59</xdr:row>
      <xdr:rowOff>149678</xdr:rowOff>
    </xdr:to>
    <xdr:sp macro="" textlink="">
      <xdr:nvSpPr>
        <xdr:cNvPr id="831" name="楕円 830">
          <a:extLst>
            <a:ext uri="{FF2B5EF4-FFF2-40B4-BE49-F238E27FC236}">
              <a16:creationId xmlns:a16="http://schemas.microsoft.com/office/drawing/2014/main" id="{00000000-0008-0000-0600-00003F030000}"/>
            </a:ext>
          </a:extLst>
        </xdr:cNvPr>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140805</xdr:rowOff>
    </xdr:from>
    <xdr:ext cx="249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9420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48078</xdr:rowOff>
    </xdr:from>
    <xdr:to>
      <xdr:col>98</xdr:col>
      <xdr:colOff>38100</xdr:colOff>
      <xdr:row>59</xdr:row>
      <xdr:rowOff>149678</xdr:rowOff>
    </xdr:to>
    <xdr:sp macro="" textlink="">
      <xdr:nvSpPr>
        <xdr:cNvPr id="833" name="楕円 832">
          <a:extLst>
            <a:ext uri="{FF2B5EF4-FFF2-40B4-BE49-F238E27FC236}">
              <a16:creationId xmlns:a16="http://schemas.microsoft.com/office/drawing/2014/main" id="{00000000-0008-0000-0600-000041030000}"/>
            </a:ext>
          </a:extLst>
        </xdr:cNvPr>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140805</xdr:rowOff>
    </xdr:from>
    <xdr:ext cx="24929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531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1" name="正方形/長方形 840">
          <a:extLst>
            <a:ext uri="{FF2B5EF4-FFF2-40B4-BE49-F238E27FC236}">
              <a16:creationId xmlns:a16="http://schemas.microsoft.com/office/drawing/2014/main" id="{00000000-0008-0000-0600-000049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2" name="正方形/長方形 841">
          <a:extLst>
            <a:ext uri="{FF2B5EF4-FFF2-40B4-BE49-F238E27FC236}">
              <a16:creationId xmlns:a16="http://schemas.microsoft.com/office/drawing/2014/main" id="{00000000-0008-0000-0600-00004A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6" name="繰出金グラフ枠">
          <a:extLst>
            <a:ext uri="{FF2B5EF4-FFF2-40B4-BE49-F238E27FC236}">
              <a16:creationId xmlns:a16="http://schemas.microsoft.com/office/drawing/2014/main" id="{00000000-0008-0000-0600-000058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20005</xdr:rowOff>
    </xdr:from>
    <xdr:to>
      <xdr:col>116</xdr:col>
      <xdr:colOff>62864</xdr:colOff>
      <xdr:row>77</xdr:row>
      <xdr:rowOff>62616</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flipV="1">
          <a:off x="22159595" y="12192955"/>
          <a:ext cx="1269" cy="10713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66443</xdr:rowOff>
    </xdr:from>
    <xdr:ext cx="534377" cy="259045"/>
    <xdr:sp macro="" textlink="">
      <xdr:nvSpPr>
        <xdr:cNvPr id="858" name="繰出金最小値テキスト">
          <a:extLst>
            <a:ext uri="{FF2B5EF4-FFF2-40B4-BE49-F238E27FC236}">
              <a16:creationId xmlns:a16="http://schemas.microsoft.com/office/drawing/2014/main" id="{00000000-0008-0000-0600-00005A030000}"/>
            </a:ext>
          </a:extLst>
        </xdr:cNvPr>
        <xdr:cNvSpPr txBox="1"/>
      </xdr:nvSpPr>
      <xdr:spPr>
        <a:xfrm>
          <a:off x="22212300" y="13268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62616</xdr:rowOff>
    </xdr:from>
    <xdr:to>
      <xdr:col>116</xdr:col>
      <xdr:colOff>152400</xdr:colOff>
      <xdr:row>77</xdr:row>
      <xdr:rowOff>62616</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22072600" y="13264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138132</xdr:rowOff>
    </xdr:from>
    <xdr:ext cx="534377" cy="259045"/>
    <xdr:sp macro="" textlink="">
      <xdr:nvSpPr>
        <xdr:cNvPr id="860" name="繰出金最大値テキスト">
          <a:extLst>
            <a:ext uri="{FF2B5EF4-FFF2-40B4-BE49-F238E27FC236}">
              <a16:creationId xmlns:a16="http://schemas.microsoft.com/office/drawing/2014/main" id="{00000000-0008-0000-0600-00005C030000}"/>
            </a:ext>
          </a:extLst>
        </xdr:cNvPr>
        <xdr:cNvSpPr txBox="1"/>
      </xdr:nvSpPr>
      <xdr:spPr>
        <a:xfrm>
          <a:off x="22212300" y="11968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48,868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20005</xdr:rowOff>
    </xdr:from>
    <xdr:to>
      <xdr:col>116</xdr:col>
      <xdr:colOff>152400</xdr:colOff>
      <xdr:row>71</xdr:row>
      <xdr:rowOff>20005</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a:off x="22072600" y="1219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125664</xdr:rowOff>
    </xdr:from>
    <xdr:to>
      <xdr:col>116</xdr:col>
      <xdr:colOff>63500</xdr:colOff>
      <xdr:row>74</xdr:row>
      <xdr:rowOff>144638</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flipV="1">
          <a:off x="21323300" y="12641514"/>
          <a:ext cx="838200" cy="190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148114</xdr:rowOff>
    </xdr:from>
    <xdr:ext cx="534377" cy="259045"/>
    <xdr:sp macro="" textlink="">
      <xdr:nvSpPr>
        <xdr:cNvPr id="863" name="繰出金平均値テキスト">
          <a:extLst>
            <a:ext uri="{FF2B5EF4-FFF2-40B4-BE49-F238E27FC236}">
              <a16:creationId xmlns:a16="http://schemas.microsoft.com/office/drawing/2014/main" id="{00000000-0008-0000-0600-00005F030000}"/>
            </a:ext>
          </a:extLst>
        </xdr:cNvPr>
        <xdr:cNvSpPr txBox="1"/>
      </xdr:nvSpPr>
      <xdr:spPr>
        <a:xfrm>
          <a:off x="22212300" y="126639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169687</xdr:rowOff>
    </xdr:from>
    <xdr:to>
      <xdr:col>116</xdr:col>
      <xdr:colOff>114300</xdr:colOff>
      <xdr:row>74</xdr:row>
      <xdr:rowOff>99837</xdr:rowOff>
    </xdr:to>
    <xdr:sp macro="" textlink="">
      <xdr:nvSpPr>
        <xdr:cNvPr id="864" name="フローチャート: 判断 863">
          <a:extLst>
            <a:ext uri="{FF2B5EF4-FFF2-40B4-BE49-F238E27FC236}">
              <a16:creationId xmlns:a16="http://schemas.microsoft.com/office/drawing/2014/main" id="{00000000-0008-0000-0600-000060030000}"/>
            </a:ext>
          </a:extLst>
        </xdr:cNvPr>
        <xdr:cNvSpPr/>
      </xdr:nvSpPr>
      <xdr:spPr>
        <a:xfrm>
          <a:off x="22110700" y="12685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144638</xdr:rowOff>
    </xdr:from>
    <xdr:to>
      <xdr:col>111</xdr:col>
      <xdr:colOff>177800</xdr:colOff>
      <xdr:row>75</xdr:row>
      <xdr:rowOff>62022</xdr:rowOff>
    </xdr:to>
    <xdr:cxnSp macro="">
      <xdr:nvCxnSpPr>
        <xdr:cNvPr id="865" name="直線コネクタ 864">
          <a:extLst>
            <a:ext uri="{FF2B5EF4-FFF2-40B4-BE49-F238E27FC236}">
              <a16:creationId xmlns:a16="http://schemas.microsoft.com/office/drawing/2014/main" id="{00000000-0008-0000-0600-000061030000}"/>
            </a:ext>
          </a:extLst>
        </xdr:cNvPr>
        <xdr:cNvCxnSpPr/>
      </xdr:nvCxnSpPr>
      <xdr:spPr>
        <a:xfrm flipV="1">
          <a:off x="20434300" y="12831938"/>
          <a:ext cx="889000" cy="88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103210</xdr:rowOff>
    </xdr:from>
    <xdr:to>
      <xdr:col>112</xdr:col>
      <xdr:colOff>38100</xdr:colOff>
      <xdr:row>75</xdr:row>
      <xdr:rowOff>33360</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21272500" y="1279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24487</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056111" y="12883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62022</xdr:rowOff>
    </xdr:from>
    <xdr:to>
      <xdr:col>107</xdr:col>
      <xdr:colOff>50800</xdr:colOff>
      <xdr:row>76</xdr:row>
      <xdr:rowOff>29104</xdr:rowOff>
    </xdr:to>
    <xdr:cxnSp macro="">
      <xdr:nvCxnSpPr>
        <xdr:cNvPr id="868" name="直線コネクタ 867">
          <a:extLst>
            <a:ext uri="{FF2B5EF4-FFF2-40B4-BE49-F238E27FC236}">
              <a16:creationId xmlns:a16="http://schemas.microsoft.com/office/drawing/2014/main" id="{00000000-0008-0000-0600-000064030000}"/>
            </a:ext>
          </a:extLst>
        </xdr:cNvPr>
        <xdr:cNvCxnSpPr/>
      </xdr:nvCxnSpPr>
      <xdr:spPr>
        <a:xfrm flipV="1">
          <a:off x="19545300" y="12920772"/>
          <a:ext cx="889000" cy="138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171287</xdr:rowOff>
    </xdr:from>
    <xdr:to>
      <xdr:col>107</xdr:col>
      <xdr:colOff>101600</xdr:colOff>
      <xdr:row>75</xdr:row>
      <xdr:rowOff>101437</xdr:rowOff>
    </xdr:to>
    <xdr:sp macro="" textlink="">
      <xdr:nvSpPr>
        <xdr:cNvPr id="869" name="フローチャート: 判断 868">
          <a:extLst>
            <a:ext uri="{FF2B5EF4-FFF2-40B4-BE49-F238E27FC236}">
              <a16:creationId xmlns:a16="http://schemas.microsoft.com/office/drawing/2014/main" id="{00000000-0008-0000-0600-000065030000}"/>
            </a:ext>
          </a:extLst>
        </xdr:cNvPr>
        <xdr:cNvSpPr/>
      </xdr:nvSpPr>
      <xdr:spPr>
        <a:xfrm>
          <a:off x="20383500" y="12858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117964</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0167111" y="12633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29104</xdr:rowOff>
    </xdr:from>
    <xdr:to>
      <xdr:col>102</xdr:col>
      <xdr:colOff>114300</xdr:colOff>
      <xdr:row>76</xdr:row>
      <xdr:rowOff>36830</xdr:rowOff>
    </xdr:to>
    <xdr:cxnSp macro="">
      <xdr:nvCxnSpPr>
        <xdr:cNvPr id="871" name="直線コネクタ 870">
          <a:extLst>
            <a:ext uri="{FF2B5EF4-FFF2-40B4-BE49-F238E27FC236}">
              <a16:creationId xmlns:a16="http://schemas.microsoft.com/office/drawing/2014/main" id="{00000000-0008-0000-0600-000067030000}"/>
            </a:ext>
          </a:extLst>
        </xdr:cNvPr>
        <xdr:cNvCxnSpPr/>
      </xdr:nvCxnSpPr>
      <xdr:spPr>
        <a:xfrm flipV="1">
          <a:off x="18656300" y="13059304"/>
          <a:ext cx="889000" cy="7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8021</xdr:rowOff>
    </xdr:from>
    <xdr:to>
      <xdr:col>102</xdr:col>
      <xdr:colOff>165100</xdr:colOff>
      <xdr:row>75</xdr:row>
      <xdr:rowOff>109621</xdr:rowOff>
    </xdr:to>
    <xdr:sp macro="" textlink="">
      <xdr:nvSpPr>
        <xdr:cNvPr id="872" name="フローチャート: 判断 871">
          <a:extLst>
            <a:ext uri="{FF2B5EF4-FFF2-40B4-BE49-F238E27FC236}">
              <a16:creationId xmlns:a16="http://schemas.microsoft.com/office/drawing/2014/main" id="{00000000-0008-0000-0600-000068030000}"/>
            </a:ext>
          </a:extLst>
        </xdr:cNvPr>
        <xdr:cNvSpPr/>
      </xdr:nvSpPr>
      <xdr:spPr>
        <a:xfrm>
          <a:off x="19494500" y="12866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126148</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9278111" y="12641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148976</xdr:rowOff>
    </xdr:from>
    <xdr:to>
      <xdr:col>98</xdr:col>
      <xdr:colOff>38100</xdr:colOff>
      <xdr:row>75</xdr:row>
      <xdr:rowOff>79126</xdr:rowOff>
    </xdr:to>
    <xdr:sp macro="" textlink="">
      <xdr:nvSpPr>
        <xdr:cNvPr id="874" name="フローチャート: 判断 873">
          <a:extLst>
            <a:ext uri="{FF2B5EF4-FFF2-40B4-BE49-F238E27FC236}">
              <a16:creationId xmlns:a16="http://schemas.microsoft.com/office/drawing/2014/main" id="{00000000-0008-0000-0600-00006A030000}"/>
            </a:ext>
          </a:extLst>
        </xdr:cNvPr>
        <xdr:cNvSpPr/>
      </xdr:nvSpPr>
      <xdr:spPr>
        <a:xfrm>
          <a:off x="18605500" y="12836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95653</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8389111" y="12611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74864</xdr:rowOff>
    </xdr:from>
    <xdr:to>
      <xdr:col>116</xdr:col>
      <xdr:colOff>114300</xdr:colOff>
      <xdr:row>74</xdr:row>
      <xdr:rowOff>5014</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22110700" y="12590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97741</xdr:rowOff>
    </xdr:from>
    <xdr:ext cx="534377" cy="259045"/>
    <xdr:sp macro="" textlink="">
      <xdr:nvSpPr>
        <xdr:cNvPr id="882" name="繰出金該当値テキスト">
          <a:extLst>
            <a:ext uri="{FF2B5EF4-FFF2-40B4-BE49-F238E27FC236}">
              <a16:creationId xmlns:a16="http://schemas.microsoft.com/office/drawing/2014/main" id="{00000000-0008-0000-0600-000072030000}"/>
            </a:ext>
          </a:extLst>
        </xdr:cNvPr>
        <xdr:cNvSpPr txBox="1"/>
      </xdr:nvSpPr>
      <xdr:spPr>
        <a:xfrm>
          <a:off x="22212300" y="12442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93838</xdr:rowOff>
    </xdr:from>
    <xdr:to>
      <xdr:col>112</xdr:col>
      <xdr:colOff>38100</xdr:colOff>
      <xdr:row>75</xdr:row>
      <xdr:rowOff>23988</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21272500" y="12781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40515</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21056111" y="12556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11222</xdr:rowOff>
    </xdr:from>
    <xdr:to>
      <xdr:col>107</xdr:col>
      <xdr:colOff>101600</xdr:colOff>
      <xdr:row>75</xdr:row>
      <xdr:rowOff>112822</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20383500" y="12869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103949</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20167111" y="12962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149754</xdr:rowOff>
    </xdr:from>
    <xdr:to>
      <xdr:col>102</xdr:col>
      <xdr:colOff>165100</xdr:colOff>
      <xdr:row>76</xdr:row>
      <xdr:rowOff>79904</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19494500" y="13008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71031</xdr:rowOff>
    </xdr:from>
    <xdr:ext cx="534377"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9278111" y="13101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157480</xdr:rowOff>
    </xdr:from>
    <xdr:to>
      <xdr:col>98</xdr:col>
      <xdr:colOff>38100</xdr:colOff>
      <xdr:row>76</xdr:row>
      <xdr:rowOff>87630</xdr:rowOff>
    </xdr:to>
    <xdr:sp macro="" textlink="">
      <xdr:nvSpPr>
        <xdr:cNvPr id="889" name="楕円 888">
          <a:extLst>
            <a:ext uri="{FF2B5EF4-FFF2-40B4-BE49-F238E27FC236}">
              <a16:creationId xmlns:a16="http://schemas.microsoft.com/office/drawing/2014/main" id="{00000000-0008-0000-0600-000079030000}"/>
            </a:ext>
          </a:extLst>
        </xdr:cNvPr>
        <xdr:cNvSpPr/>
      </xdr:nvSpPr>
      <xdr:spPr>
        <a:xfrm>
          <a:off x="18605500" y="1301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78757</xdr:rowOff>
    </xdr:from>
    <xdr:ext cx="534377"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389111" y="13108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5" name="前年度繰上充用金グラフ枠">
          <a:extLst>
            <a:ext uri="{FF2B5EF4-FFF2-40B4-BE49-F238E27FC236}">
              <a16:creationId xmlns:a16="http://schemas.microsoft.com/office/drawing/2014/main" id="{00000000-0008-0000-0600-000089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7" name="前年度繰上充用金最小値テキスト">
          <a:extLst>
            <a:ext uri="{FF2B5EF4-FFF2-40B4-BE49-F238E27FC236}">
              <a16:creationId xmlns:a16="http://schemas.microsoft.com/office/drawing/2014/main" id="{00000000-0008-0000-0600-00008B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9" name="前年度繰上充用金最大値テキスト">
          <a:extLst>
            <a:ext uri="{FF2B5EF4-FFF2-40B4-BE49-F238E27FC236}">
              <a16:creationId xmlns:a16="http://schemas.microsoft.com/office/drawing/2014/main" id="{00000000-0008-0000-0600-00008D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2" name="前年度繰上充用金平均値テキスト">
          <a:extLst>
            <a:ext uri="{FF2B5EF4-FFF2-40B4-BE49-F238E27FC236}">
              <a16:creationId xmlns:a16="http://schemas.microsoft.com/office/drawing/2014/main" id="{00000000-0008-0000-0600-000090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4" name="直線コネクタ 913">
          <a:extLst>
            <a:ext uri="{FF2B5EF4-FFF2-40B4-BE49-F238E27FC236}">
              <a16:creationId xmlns:a16="http://schemas.microsoft.com/office/drawing/2014/main" id="{00000000-0008-0000-0600-000092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7" name="直線コネクタ 916">
          <a:extLst>
            <a:ext uri="{FF2B5EF4-FFF2-40B4-BE49-F238E27FC236}">
              <a16:creationId xmlns:a16="http://schemas.microsoft.com/office/drawing/2014/main" id="{00000000-0008-0000-0600-000095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8" name="フローチャート: 判断 917">
          <a:extLst>
            <a:ext uri="{FF2B5EF4-FFF2-40B4-BE49-F238E27FC236}">
              <a16:creationId xmlns:a16="http://schemas.microsoft.com/office/drawing/2014/main" id="{00000000-0008-0000-0600-000096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0" name="直線コネクタ 919">
          <a:extLst>
            <a:ext uri="{FF2B5EF4-FFF2-40B4-BE49-F238E27FC236}">
              <a16:creationId xmlns:a16="http://schemas.microsoft.com/office/drawing/2014/main" id="{00000000-0008-0000-0600-000098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1" name="フローチャート: 判断 920">
          <a:extLst>
            <a:ext uri="{FF2B5EF4-FFF2-40B4-BE49-F238E27FC236}">
              <a16:creationId xmlns:a16="http://schemas.microsoft.com/office/drawing/2014/main" id="{00000000-0008-0000-0600-000099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3" name="フローチャート: 判断 922">
          <a:extLst>
            <a:ext uri="{FF2B5EF4-FFF2-40B4-BE49-F238E27FC236}">
              <a16:creationId xmlns:a16="http://schemas.microsoft.com/office/drawing/2014/main" id="{00000000-0008-0000-0600-00009B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1" name="前年度繰上充用金該当値テキスト">
          <a:extLst>
            <a:ext uri="{FF2B5EF4-FFF2-40B4-BE49-F238E27FC236}">
              <a16:creationId xmlns:a16="http://schemas.microsoft.com/office/drawing/2014/main" id="{00000000-0008-0000-0600-0000A3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0" name="正方形/長方形 939">
          <a:extLst>
            <a:ext uri="{FF2B5EF4-FFF2-40B4-BE49-F238E27FC236}">
              <a16:creationId xmlns:a16="http://schemas.microsoft.com/office/drawing/2014/main" id="{00000000-0008-0000-0600-0000AC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1" name="正方形/長方形 940">
          <a:extLst>
            <a:ext uri="{FF2B5EF4-FFF2-40B4-BE49-F238E27FC236}">
              <a16:creationId xmlns:a16="http://schemas.microsoft.com/office/drawing/2014/main" id="{00000000-0008-0000-0600-0000AD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2" name="テキスト ボックス 941">
          <a:extLst>
            <a:ext uri="{FF2B5EF4-FFF2-40B4-BE49-F238E27FC236}">
              <a16:creationId xmlns:a16="http://schemas.microsoft.com/office/drawing/2014/main" id="{00000000-0008-0000-0600-0000AE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住民一人当たりのコストについて前年度と比較すると、補助費等が前年度</a:t>
          </a:r>
          <a:r>
            <a:rPr kumimoji="1" lang="en-US" altLang="ja-JP" sz="1300">
              <a:latin typeface="ＭＳ Ｐゴシック" panose="020B0600070205080204" pitchFamily="50" charset="-128"/>
              <a:ea typeface="ＭＳ Ｐゴシック" panose="020B0600070205080204" pitchFamily="50" charset="-128"/>
            </a:rPr>
            <a:t>39,575</a:t>
          </a:r>
          <a:r>
            <a:rPr kumimoji="1" lang="ja-JP" altLang="en-US" sz="1300">
              <a:latin typeface="ＭＳ Ｐゴシック" panose="020B0600070205080204" pitchFamily="50" charset="-128"/>
              <a:ea typeface="ＭＳ Ｐゴシック" panose="020B0600070205080204" pitchFamily="50" charset="-128"/>
            </a:rPr>
            <a:t>円に対し</a:t>
          </a:r>
          <a:r>
            <a:rPr kumimoji="1" lang="en-US" altLang="ja-JP" sz="1300">
              <a:latin typeface="ＭＳ Ｐゴシック" panose="020B0600070205080204" pitchFamily="50" charset="-128"/>
              <a:ea typeface="ＭＳ Ｐゴシック" panose="020B0600070205080204" pitchFamily="50" charset="-128"/>
            </a:rPr>
            <a:t>42,334</a:t>
          </a:r>
          <a:r>
            <a:rPr kumimoji="1" lang="ja-JP" altLang="en-US" sz="1300">
              <a:latin typeface="ＭＳ Ｐゴシック" panose="020B0600070205080204" pitchFamily="50" charset="-128"/>
              <a:ea typeface="ＭＳ Ｐゴシック" panose="020B0600070205080204" pitchFamily="50" charset="-128"/>
            </a:rPr>
            <a:t>円と前年度より</a:t>
          </a:r>
          <a:r>
            <a:rPr kumimoji="1" lang="en-US" altLang="ja-JP" sz="1300">
              <a:latin typeface="ＭＳ Ｐゴシック" panose="020B0600070205080204" pitchFamily="50" charset="-128"/>
              <a:ea typeface="ＭＳ Ｐゴシック" panose="020B0600070205080204" pitchFamily="50" charset="-128"/>
            </a:rPr>
            <a:t>2,759</a:t>
          </a:r>
          <a:r>
            <a:rPr kumimoji="1" lang="ja-JP" altLang="en-US" sz="1300">
              <a:latin typeface="ＭＳ Ｐゴシック" panose="020B0600070205080204" pitchFamily="50" charset="-128"/>
              <a:ea typeface="ＭＳ Ｐゴシック" panose="020B0600070205080204" pitchFamily="50" charset="-128"/>
            </a:rPr>
            <a:t>円の増加となっている。これは、新型コロナウイルスワクチン接種に係る返還金の影響による国庫支出金等返還経費の増加や清掃組合など一部事務組合への負担金が増加したことによる。</a:t>
          </a:r>
        </a:p>
        <a:p>
          <a:r>
            <a:rPr kumimoji="1" lang="ja-JP" altLang="en-US" sz="1300">
              <a:latin typeface="ＭＳ Ｐゴシック" panose="020B0600070205080204" pitchFamily="50" charset="-128"/>
              <a:ea typeface="ＭＳ Ｐゴシック" panose="020B0600070205080204" pitchFamily="50" charset="-128"/>
            </a:rPr>
            <a:t>また、普通建設事業費については、図書館等複合施設の新規整備事業が完了したこと等により、前年度より</a:t>
          </a:r>
          <a:r>
            <a:rPr kumimoji="1" lang="en-US" altLang="ja-JP" sz="1300">
              <a:latin typeface="ＭＳ Ｐゴシック" panose="020B0600070205080204" pitchFamily="50" charset="-128"/>
              <a:ea typeface="ＭＳ Ｐゴシック" panose="020B0600070205080204" pitchFamily="50" charset="-128"/>
            </a:rPr>
            <a:t>5,793</a:t>
          </a:r>
          <a:r>
            <a:rPr kumimoji="1" lang="ja-JP" altLang="en-US" sz="1300">
              <a:latin typeface="ＭＳ Ｐゴシック" panose="020B0600070205080204" pitchFamily="50" charset="-128"/>
              <a:ea typeface="ＭＳ Ｐゴシック" panose="020B0600070205080204" pitchFamily="50" charset="-128"/>
            </a:rPr>
            <a:t>円の減少となった。</a:t>
          </a:r>
        </a:p>
        <a:p>
          <a:r>
            <a:rPr kumimoji="1" lang="ja-JP" altLang="en-US" sz="1300">
              <a:latin typeface="ＭＳ Ｐゴシック" panose="020B0600070205080204" pitchFamily="50" charset="-128"/>
              <a:ea typeface="ＭＳ Ｐゴシック" panose="020B0600070205080204" pitchFamily="50" charset="-128"/>
            </a:rPr>
            <a:t>一方で、扶助費は、物価高騰対策臨時給付金支給事業や保育所入所委託等事業、子どもの成長応援臨時給付金支給事業等の増により、前年度より</a:t>
          </a:r>
          <a:r>
            <a:rPr kumimoji="1" lang="en-US" altLang="ja-JP" sz="1300">
              <a:latin typeface="ＭＳ Ｐゴシック" panose="020B0600070205080204" pitchFamily="50" charset="-128"/>
              <a:ea typeface="ＭＳ Ｐゴシック" panose="020B0600070205080204" pitchFamily="50" charset="-128"/>
            </a:rPr>
            <a:t>9,808</a:t>
          </a:r>
          <a:r>
            <a:rPr kumimoji="1" lang="ja-JP" altLang="en-US" sz="1300">
              <a:latin typeface="ＭＳ Ｐゴシック" panose="020B0600070205080204" pitchFamily="50" charset="-128"/>
              <a:ea typeface="ＭＳ Ｐゴシック" panose="020B0600070205080204" pitchFamily="50" charset="-128"/>
            </a:rPr>
            <a:t>円の増加となった。</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千葉県佐倉市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170,406
165,691
103.69
59,572,610
56,851,555
2,301,154
32,596,211
29,647,325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102210</xdr:rowOff>
    </xdr:from>
    <xdr:to>
      <xdr:col>24</xdr:col>
      <xdr:colOff>62865</xdr:colOff>
      <xdr:row>39</xdr:row>
      <xdr:rowOff>33172</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flipV="1">
          <a:off x="4633595" y="5245710"/>
          <a:ext cx="1270" cy="14740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36999</xdr:rowOff>
    </xdr:from>
    <xdr:ext cx="469744" cy="259045"/>
    <xdr:sp macro="" textlink="">
      <xdr:nvSpPr>
        <xdr:cNvPr id="55" name="議会費最小値テキスト">
          <a:extLst>
            <a:ext uri="{FF2B5EF4-FFF2-40B4-BE49-F238E27FC236}">
              <a16:creationId xmlns:a16="http://schemas.microsoft.com/office/drawing/2014/main" id="{00000000-0008-0000-0700-000037000000}"/>
            </a:ext>
          </a:extLst>
        </xdr:cNvPr>
        <xdr:cNvSpPr txBox="1"/>
      </xdr:nvSpPr>
      <xdr:spPr>
        <a:xfrm>
          <a:off x="4686300" y="6723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33172</xdr:rowOff>
    </xdr:from>
    <xdr:to>
      <xdr:col>24</xdr:col>
      <xdr:colOff>152400</xdr:colOff>
      <xdr:row>39</xdr:row>
      <xdr:rowOff>33172</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a:off x="4546600" y="6719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48887</xdr:rowOff>
    </xdr:from>
    <xdr:ext cx="469744" cy="259045"/>
    <xdr:sp macro="" textlink="">
      <xdr:nvSpPr>
        <xdr:cNvPr id="57" name="議会費最大値テキスト">
          <a:extLst>
            <a:ext uri="{FF2B5EF4-FFF2-40B4-BE49-F238E27FC236}">
              <a16:creationId xmlns:a16="http://schemas.microsoft.com/office/drawing/2014/main" id="{00000000-0008-0000-0700-000039000000}"/>
            </a:ext>
          </a:extLst>
        </xdr:cNvPr>
        <xdr:cNvSpPr txBox="1"/>
      </xdr:nvSpPr>
      <xdr:spPr>
        <a:xfrm>
          <a:off x="4686300" y="5020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3,041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102210</xdr:rowOff>
    </xdr:from>
    <xdr:to>
      <xdr:col>24</xdr:col>
      <xdr:colOff>152400</xdr:colOff>
      <xdr:row>30</xdr:row>
      <xdr:rowOff>102210</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5245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40031</xdr:rowOff>
    </xdr:from>
    <xdr:to>
      <xdr:col>24</xdr:col>
      <xdr:colOff>63500</xdr:colOff>
      <xdr:row>34</xdr:row>
      <xdr:rowOff>140614</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3797300" y="5869331"/>
          <a:ext cx="838200" cy="100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91558</xdr:rowOff>
    </xdr:from>
    <xdr:ext cx="469744" cy="259045"/>
    <xdr:sp macro="" textlink="">
      <xdr:nvSpPr>
        <xdr:cNvPr id="60" name="議会費平均値テキスト">
          <a:extLst>
            <a:ext uri="{FF2B5EF4-FFF2-40B4-BE49-F238E27FC236}">
              <a16:creationId xmlns:a16="http://schemas.microsoft.com/office/drawing/2014/main" id="{00000000-0008-0000-0700-00003C000000}"/>
            </a:ext>
          </a:extLst>
        </xdr:cNvPr>
        <xdr:cNvSpPr txBox="1"/>
      </xdr:nvSpPr>
      <xdr:spPr>
        <a:xfrm>
          <a:off x="4686300" y="60923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113131</xdr:rowOff>
    </xdr:from>
    <xdr:to>
      <xdr:col>24</xdr:col>
      <xdr:colOff>114300</xdr:colOff>
      <xdr:row>36</xdr:row>
      <xdr:rowOff>43281</xdr:rowOff>
    </xdr:to>
    <xdr:sp macro="" textlink="">
      <xdr:nvSpPr>
        <xdr:cNvPr id="61" name="フローチャート: 判断 60">
          <a:extLst>
            <a:ext uri="{FF2B5EF4-FFF2-40B4-BE49-F238E27FC236}">
              <a16:creationId xmlns:a16="http://schemas.microsoft.com/office/drawing/2014/main" id="{00000000-0008-0000-0700-00003D000000}"/>
            </a:ext>
          </a:extLst>
        </xdr:cNvPr>
        <xdr:cNvSpPr/>
      </xdr:nvSpPr>
      <xdr:spPr>
        <a:xfrm>
          <a:off x="4584700" y="611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40031</xdr:rowOff>
    </xdr:from>
    <xdr:to>
      <xdr:col>19</xdr:col>
      <xdr:colOff>177800</xdr:colOff>
      <xdr:row>34</xdr:row>
      <xdr:rowOff>150673</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flipV="1">
          <a:off x="2908300" y="5869331"/>
          <a:ext cx="889000" cy="110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123190</xdr:rowOff>
    </xdr:from>
    <xdr:to>
      <xdr:col>20</xdr:col>
      <xdr:colOff>38100</xdr:colOff>
      <xdr:row>36</xdr:row>
      <xdr:rowOff>53340</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3746500" y="6123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44467</xdr:rowOff>
    </xdr:from>
    <xdr:ext cx="469744" cy="259045"/>
    <xdr:sp macro="" textlink="">
      <xdr:nvSpPr>
        <xdr:cNvPr id="64" name="テキスト ボックス 63">
          <a:extLst>
            <a:ext uri="{FF2B5EF4-FFF2-40B4-BE49-F238E27FC236}">
              <a16:creationId xmlns:a16="http://schemas.microsoft.com/office/drawing/2014/main" id="{00000000-0008-0000-0700-000040000000}"/>
            </a:ext>
          </a:extLst>
        </xdr:cNvPr>
        <xdr:cNvSpPr txBox="1"/>
      </xdr:nvSpPr>
      <xdr:spPr>
        <a:xfrm>
          <a:off x="3562428" y="6216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102210</xdr:rowOff>
    </xdr:from>
    <xdr:to>
      <xdr:col>15</xdr:col>
      <xdr:colOff>50800</xdr:colOff>
      <xdr:row>34</xdr:row>
      <xdr:rowOff>150673</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a:off x="2019300" y="5931510"/>
          <a:ext cx="889000" cy="48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133248</xdr:rowOff>
    </xdr:from>
    <xdr:to>
      <xdr:col>15</xdr:col>
      <xdr:colOff>101600</xdr:colOff>
      <xdr:row>36</xdr:row>
      <xdr:rowOff>63398</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2857500" y="6133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54525</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2673428" y="6226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102210</xdr:rowOff>
    </xdr:from>
    <xdr:to>
      <xdr:col>10</xdr:col>
      <xdr:colOff>114300</xdr:colOff>
      <xdr:row>34</xdr:row>
      <xdr:rowOff>136042</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1130300" y="5931510"/>
          <a:ext cx="889000" cy="33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135077</xdr:rowOff>
    </xdr:from>
    <xdr:to>
      <xdr:col>10</xdr:col>
      <xdr:colOff>165100</xdr:colOff>
      <xdr:row>36</xdr:row>
      <xdr:rowOff>65227</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1968500" y="6135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56354</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784428" y="6228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125933</xdr:rowOff>
    </xdr:from>
    <xdr:to>
      <xdr:col>6</xdr:col>
      <xdr:colOff>38100</xdr:colOff>
      <xdr:row>36</xdr:row>
      <xdr:rowOff>56083</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079500" y="6126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47210</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895428" y="6219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89814</xdr:rowOff>
    </xdr:from>
    <xdr:to>
      <xdr:col>24</xdr:col>
      <xdr:colOff>114300</xdr:colOff>
      <xdr:row>35</xdr:row>
      <xdr:rowOff>19964</xdr:rowOff>
    </xdr:to>
    <xdr:sp macro="" textlink="">
      <xdr:nvSpPr>
        <xdr:cNvPr id="78" name="楕円 77">
          <a:extLst>
            <a:ext uri="{FF2B5EF4-FFF2-40B4-BE49-F238E27FC236}">
              <a16:creationId xmlns:a16="http://schemas.microsoft.com/office/drawing/2014/main" id="{00000000-0008-0000-0700-00004E000000}"/>
            </a:ext>
          </a:extLst>
        </xdr:cNvPr>
        <xdr:cNvSpPr/>
      </xdr:nvSpPr>
      <xdr:spPr>
        <a:xfrm>
          <a:off x="4584700" y="5919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112691</xdr:rowOff>
    </xdr:from>
    <xdr:ext cx="469744" cy="259045"/>
    <xdr:sp macro="" textlink="">
      <xdr:nvSpPr>
        <xdr:cNvPr id="79" name="議会費該当値テキスト">
          <a:extLst>
            <a:ext uri="{FF2B5EF4-FFF2-40B4-BE49-F238E27FC236}">
              <a16:creationId xmlns:a16="http://schemas.microsoft.com/office/drawing/2014/main" id="{00000000-0008-0000-0700-00004F000000}"/>
            </a:ext>
          </a:extLst>
        </xdr:cNvPr>
        <xdr:cNvSpPr txBox="1"/>
      </xdr:nvSpPr>
      <xdr:spPr>
        <a:xfrm>
          <a:off x="4686300" y="577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160681</xdr:rowOff>
    </xdr:from>
    <xdr:to>
      <xdr:col>20</xdr:col>
      <xdr:colOff>38100</xdr:colOff>
      <xdr:row>34</xdr:row>
      <xdr:rowOff>90831</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3746500" y="5818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107358</xdr:rowOff>
    </xdr:from>
    <xdr:ext cx="469744"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3562428" y="5593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99873</xdr:rowOff>
    </xdr:from>
    <xdr:to>
      <xdr:col>15</xdr:col>
      <xdr:colOff>101600</xdr:colOff>
      <xdr:row>35</xdr:row>
      <xdr:rowOff>30023</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2857500" y="5929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46550</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2673428" y="5704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51410</xdr:rowOff>
    </xdr:from>
    <xdr:to>
      <xdr:col>10</xdr:col>
      <xdr:colOff>165100</xdr:colOff>
      <xdr:row>34</xdr:row>
      <xdr:rowOff>153010</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1968500" y="5880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169537</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1784428" y="5655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85242</xdr:rowOff>
    </xdr:from>
    <xdr:to>
      <xdr:col>6</xdr:col>
      <xdr:colOff>38100</xdr:colOff>
      <xdr:row>35</xdr:row>
      <xdr:rowOff>15392</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079500" y="5914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31919</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895428" y="5689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44,083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54</xdr:row>
      <xdr:rowOff>100468</xdr:rowOff>
    </xdr:from>
    <xdr:to>
      <xdr:col>24</xdr:col>
      <xdr:colOff>62865</xdr:colOff>
      <xdr:row>58</xdr:row>
      <xdr:rowOff>26739</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9358768"/>
          <a:ext cx="1270" cy="612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30566</xdr:rowOff>
    </xdr:from>
    <xdr:ext cx="534377"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9974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26739</xdr:rowOff>
    </xdr:from>
    <xdr:to>
      <xdr:col>24</xdr:col>
      <xdr:colOff>152400</xdr:colOff>
      <xdr:row>58</xdr:row>
      <xdr:rowOff>26739</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9970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47145</xdr:rowOff>
    </xdr:from>
    <xdr:ext cx="534377"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9133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78,604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54</xdr:row>
      <xdr:rowOff>100468</xdr:rowOff>
    </xdr:from>
    <xdr:to>
      <xdr:col>24</xdr:col>
      <xdr:colOff>152400</xdr:colOff>
      <xdr:row>54</xdr:row>
      <xdr:rowOff>100468</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9358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131971</xdr:rowOff>
    </xdr:from>
    <xdr:to>
      <xdr:col>24</xdr:col>
      <xdr:colOff>63500</xdr:colOff>
      <xdr:row>57</xdr:row>
      <xdr:rowOff>28176</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3797300" y="9733171"/>
          <a:ext cx="838200" cy="67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111276</xdr:rowOff>
    </xdr:from>
    <xdr:ext cx="534377"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95410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88399</xdr:rowOff>
    </xdr:from>
    <xdr:to>
      <xdr:col>24</xdr:col>
      <xdr:colOff>114300</xdr:colOff>
      <xdr:row>57</xdr:row>
      <xdr:rowOff>18549</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9689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131971</xdr:rowOff>
    </xdr:from>
    <xdr:to>
      <xdr:col>19</xdr:col>
      <xdr:colOff>177800</xdr:colOff>
      <xdr:row>56</xdr:row>
      <xdr:rowOff>147712</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908300" y="9733171"/>
          <a:ext cx="889000" cy="15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64484</xdr:rowOff>
    </xdr:from>
    <xdr:to>
      <xdr:col>20</xdr:col>
      <xdr:colOff>38100</xdr:colOff>
      <xdr:row>56</xdr:row>
      <xdr:rowOff>166084</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665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11161</xdr:rowOff>
    </xdr:from>
    <xdr:ext cx="534377"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530111" y="9440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50</xdr:row>
      <xdr:rowOff>131612</xdr:rowOff>
    </xdr:from>
    <xdr:to>
      <xdr:col>15</xdr:col>
      <xdr:colOff>50800</xdr:colOff>
      <xdr:row>56</xdr:row>
      <xdr:rowOff>147712</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019300" y="8704112"/>
          <a:ext cx="889000" cy="104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46783</xdr:rowOff>
    </xdr:from>
    <xdr:to>
      <xdr:col>15</xdr:col>
      <xdr:colOff>101600</xdr:colOff>
      <xdr:row>56</xdr:row>
      <xdr:rowOff>148383</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647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164910</xdr:rowOff>
    </xdr:from>
    <xdr:ext cx="534377"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41111" y="9423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131612</xdr:rowOff>
    </xdr:from>
    <xdr:to>
      <xdr:col>10</xdr:col>
      <xdr:colOff>114300</xdr:colOff>
      <xdr:row>57</xdr:row>
      <xdr:rowOff>88406</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flipV="1">
          <a:off x="1130300" y="8704112"/>
          <a:ext cx="889000" cy="1156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50</xdr:row>
      <xdr:rowOff>58954</xdr:rowOff>
    </xdr:from>
    <xdr:to>
      <xdr:col>10</xdr:col>
      <xdr:colOff>165100</xdr:colOff>
      <xdr:row>50</xdr:row>
      <xdr:rowOff>160554</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8631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49</xdr:row>
      <xdr:rowOff>5631</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19795" y="8406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137407</xdr:rowOff>
    </xdr:from>
    <xdr:to>
      <xdr:col>6</xdr:col>
      <xdr:colOff>38100</xdr:colOff>
      <xdr:row>57</xdr:row>
      <xdr:rowOff>67557</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738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84084</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63111" y="9513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148826</xdr:rowOff>
    </xdr:from>
    <xdr:to>
      <xdr:col>24</xdr:col>
      <xdr:colOff>114300</xdr:colOff>
      <xdr:row>57</xdr:row>
      <xdr:rowOff>78976</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750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127253</xdr:rowOff>
    </xdr:from>
    <xdr:ext cx="534377"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9728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81171</xdr:rowOff>
    </xdr:from>
    <xdr:to>
      <xdr:col>20</xdr:col>
      <xdr:colOff>38100</xdr:colOff>
      <xdr:row>57</xdr:row>
      <xdr:rowOff>11321</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9682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2448</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530111" y="9775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96912</xdr:rowOff>
    </xdr:from>
    <xdr:to>
      <xdr:col>15</xdr:col>
      <xdr:colOff>101600</xdr:colOff>
      <xdr:row>57</xdr:row>
      <xdr:rowOff>27062</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9698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18189</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41111" y="9790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50</xdr:row>
      <xdr:rowOff>80812</xdr:rowOff>
    </xdr:from>
    <xdr:to>
      <xdr:col>10</xdr:col>
      <xdr:colOff>165100</xdr:colOff>
      <xdr:row>51</xdr:row>
      <xdr:rowOff>10962</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8653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51</xdr:row>
      <xdr:rowOff>2089</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19795" y="87460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37606</xdr:rowOff>
    </xdr:from>
    <xdr:to>
      <xdr:col>6</xdr:col>
      <xdr:colOff>38100</xdr:colOff>
      <xdr:row>57</xdr:row>
      <xdr:rowOff>139206</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9810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130333</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9902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69070</xdr:rowOff>
    </xdr:from>
    <xdr:to>
      <xdr:col>24</xdr:col>
      <xdr:colOff>62865</xdr:colOff>
      <xdr:row>76</xdr:row>
      <xdr:rowOff>156868</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242020"/>
          <a:ext cx="1270" cy="9450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160695</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1908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76</xdr:row>
      <xdr:rowOff>156868</xdr:rowOff>
    </xdr:from>
    <xdr:to>
      <xdr:col>24</xdr:col>
      <xdr:colOff>152400</xdr:colOff>
      <xdr:row>76</xdr:row>
      <xdr:rowOff>156868</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187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15747</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2017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276,769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69070</xdr:rowOff>
    </xdr:from>
    <xdr:to>
      <xdr:col>24</xdr:col>
      <xdr:colOff>152400</xdr:colOff>
      <xdr:row>71</xdr:row>
      <xdr:rowOff>69070</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242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156868</xdr:rowOff>
    </xdr:from>
    <xdr:to>
      <xdr:col>24</xdr:col>
      <xdr:colOff>63500</xdr:colOff>
      <xdr:row>77</xdr:row>
      <xdr:rowOff>79967</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3187068"/>
          <a:ext cx="838200" cy="94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130865</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64671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107988</xdr:rowOff>
    </xdr:from>
    <xdr:to>
      <xdr:col>24</xdr:col>
      <xdr:colOff>114300</xdr:colOff>
      <xdr:row>75</xdr:row>
      <xdr:rowOff>38138</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795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34765</xdr:rowOff>
    </xdr:from>
    <xdr:to>
      <xdr:col>19</xdr:col>
      <xdr:colOff>177800</xdr:colOff>
      <xdr:row>77</xdr:row>
      <xdr:rowOff>79967</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2908300" y="13236415"/>
          <a:ext cx="889000" cy="45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14536</xdr:rowOff>
    </xdr:from>
    <xdr:to>
      <xdr:col>20</xdr:col>
      <xdr:colOff>38100</xdr:colOff>
      <xdr:row>75</xdr:row>
      <xdr:rowOff>116136</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2873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132663</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648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34765</xdr:rowOff>
    </xdr:from>
    <xdr:to>
      <xdr:col>15</xdr:col>
      <xdr:colOff>50800</xdr:colOff>
      <xdr:row>78</xdr:row>
      <xdr:rowOff>48358</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3236415"/>
          <a:ext cx="889000" cy="185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142049</xdr:rowOff>
    </xdr:from>
    <xdr:to>
      <xdr:col>15</xdr:col>
      <xdr:colOff>101600</xdr:colOff>
      <xdr:row>75</xdr:row>
      <xdr:rowOff>72199</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2829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88726</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604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48358</xdr:rowOff>
    </xdr:from>
    <xdr:to>
      <xdr:col>10</xdr:col>
      <xdr:colOff>114300</xdr:colOff>
      <xdr:row>78</xdr:row>
      <xdr:rowOff>57595</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1130300" y="13421458"/>
          <a:ext cx="889000" cy="9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164316</xdr:rowOff>
    </xdr:from>
    <xdr:to>
      <xdr:col>10</xdr:col>
      <xdr:colOff>165100</xdr:colOff>
      <xdr:row>76</xdr:row>
      <xdr:rowOff>94466</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023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110992</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2798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55502</xdr:rowOff>
    </xdr:from>
    <xdr:to>
      <xdr:col>6</xdr:col>
      <xdr:colOff>38100</xdr:colOff>
      <xdr:row>76</xdr:row>
      <xdr:rowOff>157102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085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2178</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28609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106068</xdr:rowOff>
    </xdr:from>
    <xdr:to>
      <xdr:col>24</xdr:col>
      <xdr:colOff>114300</xdr:colOff>
      <xdr:row>77</xdr:row>
      <xdr:rowOff>36218</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13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20995</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0511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29167</xdr:rowOff>
    </xdr:from>
    <xdr:to>
      <xdr:col>20</xdr:col>
      <xdr:colOff>38100</xdr:colOff>
      <xdr:row>77</xdr:row>
      <xdr:rowOff>130767</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230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121894</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323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155415</xdr:rowOff>
    </xdr:from>
    <xdr:to>
      <xdr:col>15</xdr:col>
      <xdr:colOff>101600</xdr:colOff>
      <xdr:row>77</xdr:row>
      <xdr:rowOff>85565</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18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76692</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278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169008</xdr:rowOff>
    </xdr:from>
    <xdr:to>
      <xdr:col>10</xdr:col>
      <xdr:colOff>165100</xdr:colOff>
      <xdr:row>78</xdr:row>
      <xdr:rowOff>99158</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370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90285</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463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6795</xdr:rowOff>
    </xdr:from>
    <xdr:to>
      <xdr:col>6</xdr:col>
      <xdr:colOff>38100</xdr:colOff>
      <xdr:row>78</xdr:row>
      <xdr:rowOff>108395</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379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99522</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472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171084</xdr:rowOff>
    </xdr:from>
    <xdr:to>
      <xdr:col>24</xdr:col>
      <xdr:colOff>62865</xdr:colOff>
      <xdr:row>98</xdr:row>
      <xdr:rowOff>96887</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601584"/>
          <a:ext cx="1270" cy="12974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100714</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6902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96887</xdr:rowOff>
    </xdr:from>
    <xdr:to>
      <xdr:col>24</xdr:col>
      <xdr:colOff>152400</xdr:colOff>
      <xdr:row>98</xdr:row>
      <xdr:rowOff>96887</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6898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117761</xdr:rowOff>
    </xdr:from>
    <xdr:ext cx="534377"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376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65,039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171084</xdr:rowOff>
    </xdr:from>
    <xdr:to>
      <xdr:col>24</xdr:col>
      <xdr:colOff>152400</xdr:colOff>
      <xdr:row>90</xdr:row>
      <xdr:rowOff>171084</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601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142182</xdr:rowOff>
    </xdr:from>
    <xdr:to>
      <xdr:col>24</xdr:col>
      <xdr:colOff>63500</xdr:colOff>
      <xdr:row>97</xdr:row>
      <xdr:rowOff>43884</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flipV="1">
          <a:off x="3797300" y="16601382"/>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171311</xdr:rowOff>
    </xdr:from>
    <xdr:ext cx="534377"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2876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148434</xdr:rowOff>
    </xdr:from>
    <xdr:to>
      <xdr:col>24</xdr:col>
      <xdr:colOff>114300</xdr:colOff>
      <xdr:row>96</xdr:row>
      <xdr:rowOff>78584</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436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22396</xdr:rowOff>
    </xdr:from>
    <xdr:to>
      <xdr:col>19</xdr:col>
      <xdr:colOff>177800</xdr:colOff>
      <xdr:row>97</xdr:row>
      <xdr:rowOff>43884</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a:off x="2908300" y="16653046"/>
          <a:ext cx="889000" cy="21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156141</xdr:rowOff>
    </xdr:from>
    <xdr:to>
      <xdr:col>20</xdr:col>
      <xdr:colOff>38100</xdr:colOff>
      <xdr:row>95</xdr:row>
      <xdr:rowOff>86291</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272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102818</xdr:rowOff>
    </xdr:from>
    <xdr:ext cx="534377"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530111" y="16047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22396</xdr:rowOff>
    </xdr:from>
    <xdr:to>
      <xdr:col>15</xdr:col>
      <xdr:colOff>50800</xdr:colOff>
      <xdr:row>99</xdr:row>
      <xdr:rowOff>29057</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2019300" y="16653046"/>
          <a:ext cx="889000" cy="349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170511</xdr:rowOff>
    </xdr:from>
    <xdr:to>
      <xdr:col>15</xdr:col>
      <xdr:colOff>101600</xdr:colOff>
      <xdr:row>95</xdr:row>
      <xdr:rowOff>100661</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286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117188</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41111" y="16062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24812</xdr:rowOff>
    </xdr:from>
    <xdr:to>
      <xdr:col>10</xdr:col>
      <xdr:colOff>114300</xdr:colOff>
      <xdr:row>99</xdr:row>
      <xdr:rowOff>29057</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a:off x="1130300" y="16998362"/>
          <a:ext cx="889000" cy="4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1378</xdr:rowOff>
    </xdr:from>
    <xdr:to>
      <xdr:col>10</xdr:col>
      <xdr:colOff>165100</xdr:colOff>
      <xdr:row>97</xdr:row>
      <xdr:rowOff>102978</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632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119505</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52111" y="16407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39164</xdr:rowOff>
    </xdr:from>
    <xdr:to>
      <xdr:col>6</xdr:col>
      <xdr:colOff>38100</xdr:colOff>
      <xdr:row>97</xdr:row>
      <xdr:rowOff>140764</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669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157291</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63111" y="16445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91382</xdr:rowOff>
    </xdr:from>
    <xdr:to>
      <xdr:col>24</xdr:col>
      <xdr:colOff>114300</xdr:colOff>
      <xdr:row>97</xdr:row>
      <xdr:rowOff>21532</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550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69809</xdr:rowOff>
    </xdr:from>
    <xdr:ext cx="534377"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529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164534</xdr:rowOff>
    </xdr:from>
    <xdr:to>
      <xdr:col>20</xdr:col>
      <xdr:colOff>38100</xdr:colOff>
      <xdr:row>97</xdr:row>
      <xdr:rowOff>94684</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623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85811</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530111" y="16716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143046</xdr:rowOff>
    </xdr:from>
    <xdr:to>
      <xdr:col>15</xdr:col>
      <xdr:colOff>101600</xdr:colOff>
      <xdr:row>97</xdr:row>
      <xdr:rowOff>73196</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602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64323</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41111" y="16694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149707</xdr:rowOff>
    </xdr:from>
    <xdr:to>
      <xdr:col>10</xdr:col>
      <xdr:colOff>165100</xdr:colOff>
      <xdr:row>99</xdr:row>
      <xdr:rowOff>79857</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6951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70984</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52111" y="17044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145462</xdr:rowOff>
    </xdr:from>
    <xdr:to>
      <xdr:col>6</xdr:col>
      <xdr:colOff>38100</xdr:colOff>
      <xdr:row>99</xdr:row>
      <xdr:rowOff>75612</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6947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66739</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63111" y="17040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a:extLst>
            <a:ext uri="{FF2B5EF4-FFF2-40B4-BE49-F238E27FC236}">
              <a16:creationId xmlns:a16="http://schemas.microsoft.com/office/drawing/2014/main" id="{00000000-0008-0000-07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88646</xdr:rowOff>
    </xdr:from>
    <xdr:to>
      <xdr:col>54</xdr:col>
      <xdr:colOff>189865</xdr:colOff>
      <xdr:row>39</xdr:row>
      <xdr:rowOff>43688</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flipV="1">
          <a:off x="10475595" y="5403596"/>
          <a:ext cx="1270" cy="13266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47515</xdr:rowOff>
    </xdr:from>
    <xdr:ext cx="249299" cy="259045"/>
    <xdr:sp macro="" textlink="">
      <xdr:nvSpPr>
        <xdr:cNvPr id="289" name="労働費最小値テキスト">
          <a:extLst>
            <a:ext uri="{FF2B5EF4-FFF2-40B4-BE49-F238E27FC236}">
              <a16:creationId xmlns:a16="http://schemas.microsoft.com/office/drawing/2014/main" id="{00000000-0008-0000-0700-000021010000}"/>
            </a:ext>
          </a:extLst>
        </xdr:cNvPr>
        <xdr:cNvSpPr txBox="1"/>
      </xdr:nvSpPr>
      <xdr:spPr>
        <a:xfrm>
          <a:off x="10528300" y="673406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43688</xdr:rowOff>
    </xdr:from>
    <xdr:to>
      <xdr:col>55</xdr:col>
      <xdr:colOff>88900</xdr:colOff>
      <xdr:row>39</xdr:row>
      <xdr:rowOff>43688</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6730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35323</xdr:rowOff>
    </xdr:from>
    <xdr:ext cx="469744" cy="259045"/>
    <xdr:sp macro="" textlink="">
      <xdr:nvSpPr>
        <xdr:cNvPr id="291" name="労働費最大値テキスト">
          <a:extLst>
            <a:ext uri="{FF2B5EF4-FFF2-40B4-BE49-F238E27FC236}">
              <a16:creationId xmlns:a16="http://schemas.microsoft.com/office/drawing/2014/main" id="{00000000-0008-0000-0700-000023010000}"/>
            </a:ext>
          </a:extLst>
        </xdr:cNvPr>
        <xdr:cNvSpPr txBox="1"/>
      </xdr:nvSpPr>
      <xdr:spPr>
        <a:xfrm>
          <a:off x="10528300" y="51788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3,484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88646</xdr:rowOff>
    </xdr:from>
    <xdr:to>
      <xdr:col>55</xdr:col>
      <xdr:colOff>88900</xdr:colOff>
      <xdr:row>31</xdr:row>
      <xdr:rowOff>88646</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5403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16256</xdr:rowOff>
    </xdr:from>
    <xdr:to>
      <xdr:col>55</xdr:col>
      <xdr:colOff>0</xdr:colOff>
      <xdr:row>39</xdr:row>
      <xdr:rowOff>20066</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9639300" y="6702806"/>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48150</xdr:rowOff>
    </xdr:from>
    <xdr:ext cx="378565" cy="259045"/>
    <xdr:sp macro="" textlink="">
      <xdr:nvSpPr>
        <xdr:cNvPr id="294" name="労働費平均値テキスト">
          <a:extLst>
            <a:ext uri="{FF2B5EF4-FFF2-40B4-BE49-F238E27FC236}">
              <a16:creationId xmlns:a16="http://schemas.microsoft.com/office/drawing/2014/main" id="{00000000-0008-0000-0700-000026010000}"/>
            </a:ext>
          </a:extLst>
        </xdr:cNvPr>
        <xdr:cNvSpPr txBox="1"/>
      </xdr:nvSpPr>
      <xdr:spPr>
        <a:xfrm>
          <a:off x="10528300" y="622035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25273</xdr:rowOff>
    </xdr:from>
    <xdr:to>
      <xdr:col>55</xdr:col>
      <xdr:colOff>50800</xdr:colOff>
      <xdr:row>37</xdr:row>
      <xdr:rowOff>126873</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10426700" y="6368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82550</xdr:rowOff>
    </xdr:from>
    <xdr:to>
      <xdr:col>50</xdr:col>
      <xdr:colOff>114300</xdr:colOff>
      <xdr:row>39</xdr:row>
      <xdr:rowOff>16256</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8750300" y="6597650"/>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26416</xdr:rowOff>
    </xdr:from>
    <xdr:to>
      <xdr:col>50</xdr:col>
      <xdr:colOff>165100</xdr:colOff>
      <xdr:row>37</xdr:row>
      <xdr:rowOff>128016</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9588500" y="6370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144543</xdr:rowOff>
    </xdr:from>
    <xdr:ext cx="378565"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9450017" y="61452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82550</xdr:rowOff>
    </xdr:from>
    <xdr:to>
      <xdr:col>45</xdr:col>
      <xdr:colOff>177800</xdr:colOff>
      <xdr:row>38</xdr:row>
      <xdr:rowOff>161798</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flipV="1">
          <a:off x="7861300" y="6597650"/>
          <a:ext cx="889000" cy="79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20320</xdr:rowOff>
    </xdr:from>
    <xdr:to>
      <xdr:col>46</xdr:col>
      <xdr:colOff>38100</xdr:colOff>
      <xdr:row>37</xdr:row>
      <xdr:rowOff>121920</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8699500" y="6363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138447</xdr:rowOff>
    </xdr:from>
    <xdr:ext cx="378565"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8561017" y="61391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161036</xdr:rowOff>
    </xdr:from>
    <xdr:to>
      <xdr:col>41</xdr:col>
      <xdr:colOff>50800</xdr:colOff>
      <xdr:row>38</xdr:row>
      <xdr:rowOff>161798</xdr:rowOff>
    </xdr:to>
    <xdr:cxnSp macro="">
      <xdr:nvCxnSpPr>
        <xdr:cNvPr id="302" name="直線コネクタ 301">
          <a:extLst>
            <a:ext uri="{FF2B5EF4-FFF2-40B4-BE49-F238E27FC236}">
              <a16:creationId xmlns:a16="http://schemas.microsoft.com/office/drawing/2014/main" id="{00000000-0008-0000-0700-00002E010000}"/>
            </a:ext>
          </a:extLst>
        </xdr:cNvPr>
        <xdr:cNvCxnSpPr/>
      </xdr:nvCxnSpPr>
      <xdr:spPr>
        <a:xfrm>
          <a:off x="6972300" y="6676136"/>
          <a:ext cx="8890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27178</xdr:rowOff>
    </xdr:from>
    <xdr:to>
      <xdr:col>41</xdr:col>
      <xdr:colOff>101600</xdr:colOff>
      <xdr:row>37</xdr:row>
      <xdr:rowOff>128778</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7810500" y="6370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145305</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2017" y="61460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159766</xdr:rowOff>
    </xdr:from>
    <xdr:to>
      <xdr:col>36</xdr:col>
      <xdr:colOff>165100</xdr:colOff>
      <xdr:row>37</xdr:row>
      <xdr:rowOff>89916</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6921500" y="6331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106443</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83017" y="61071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140716</xdr:rowOff>
    </xdr:from>
    <xdr:to>
      <xdr:col>55</xdr:col>
      <xdr:colOff>50800</xdr:colOff>
      <xdr:row>39</xdr:row>
      <xdr:rowOff>70866</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10426700" y="6655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55643</xdr:rowOff>
    </xdr:from>
    <xdr:ext cx="313932" cy="259045"/>
    <xdr:sp macro="" textlink="">
      <xdr:nvSpPr>
        <xdr:cNvPr id="313" name="労働費該当値テキスト">
          <a:extLst>
            <a:ext uri="{FF2B5EF4-FFF2-40B4-BE49-F238E27FC236}">
              <a16:creationId xmlns:a16="http://schemas.microsoft.com/office/drawing/2014/main" id="{00000000-0008-0000-0700-000039010000}"/>
            </a:ext>
          </a:extLst>
        </xdr:cNvPr>
        <xdr:cNvSpPr txBox="1"/>
      </xdr:nvSpPr>
      <xdr:spPr>
        <a:xfrm>
          <a:off x="10528300" y="657074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136906</xdr:rowOff>
    </xdr:from>
    <xdr:to>
      <xdr:col>50</xdr:col>
      <xdr:colOff>165100</xdr:colOff>
      <xdr:row>39</xdr:row>
      <xdr:rowOff>67056</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9588500" y="6652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58183</xdr:rowOff>
    </xdr:from>
    <xdr:ext cx="313932"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482333" y="674473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31750</xdr:rowOff>
    </xdr:from>
    <xdr:to>
      <xdr:col>46</xdr:col>
      <xdr:colOff>38100</xdr:colOff>
      <xdr:row>38</xdr:row>
      <xdr:rowOff>133350</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8699500" y="654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124477</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8561017" y="66395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110998</xdr:rowOff>
    </xdr:from>
    <xdr:to>
      <xdr:col>41</xdr:col>
      <xdr:colOff>101600</xdr:colOff>
      <xdr:row>39</xdr:row>
      <xdr:rowOff>41148</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7810500" y="6626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32275</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7672017" y="67188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110236</xdr:rowOff>
    </xdr:from>
    <xdr:to>
      <xdr:col>36</xdr:col>
      <xdr:colOff>165100</xdr:colOff>
      <xdr:row>39</xdr:row>
      <xdr:rowOff>40386</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6921500" y="6625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31513</xdr:rowOff>
    </xdr:from>
    <xdr:ext cx="378565"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6783017" y="67180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35577</xdr:rowOff>
    </xdr:from>
    <xdr:ext cx="46717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136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a:extLst>
            <a:ext uri="{FF2B5EF4-FFF2-40B4-BE49-F238E27FC236}">
              <a16:creationId xmlns:a16="http://schemas.microsoft.com/office/drawing/2014/main" id="{00000000-0008-0000-07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124689</xdr:rowOff>
    </xdr:from>
    <xdr:to>
      <xdr:col>54</xdr:col>
      <xdr:colOff>189865</xdr:colOff>
      <xdr:row>59</xdr:row>
      <xdr:rowOff>41402</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10475595" y="8697189"/>
          <a:ext cx="1270" cy="14597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45229</xdr:rowOff>
    </xdr:from>
    <xdr:ext cx="313932" cy="259045"/>
    <xdr:sp macro="" textlink="">
      <xdr:nvSpPr>
        <xdr:cNvPr id="346" name="農林水産業費最小値テキスト">
          <a:extLst>
            <a:ext uri="{FF2B5EF4-FFF2-40B4-BE49-F238E27FC236}">
              <a16:creationId xmlns:a16="http://schemas.microsoft.com/office/drawing/2014/main" id="{00000000-0008-0000-0700-00005A010000}"/>
            </a:ext>
          </a:extLst>
        </xdr:cNvPr>
        <xdr:cNvSpPr txBox="1"/>
      </xdr:nvSpPr>
      <xdr:spPr>
        <a:xfrm>
          <a:off x="10528300" y="101607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41402</xdr:rowOff>
    </xdr:from>
    <xdr:to>
      <xdr:col>55</xdr:col>
      <xdr:colOff>88900</xdr:colOff>
      <xdr:row>59</xdr:row>
      <xdr:rowOff>41402</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101569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71366</xdr:rowOff>
    </xdr:from>
    <xdr:ext cx="534377" cy="259045"/>
    <xdr:sp macro="" textlink="">
      <xdr:nvSpPr>
        <xdr:cNvPr id="348" name="農林水産業費最大値テキスト">
          <a:extLst>
            <a:ext uri="{FF2B5EF4-FFF2-40B4-BE49-F238E27FC236}">
              <a16:creationId xmlns:a16="http://schemas.microsoft.com/office/drawing/2014/main" id="{00000000-0008-0000-0700-00005C010000}"/>
            </a:ext>
          </a:extLst>
        </xdr:cNvPr>
        <xdr:cNvSpPr txBox="1"/>
      </xdr:nvSpPr>
      <xdr:spPr>
        <a:xfrm>
          <a:off x="10528300" y="8472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19,197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124689</xdr:rowOff>
    </xdr:from>
    <xdr:to>
      <xdr:col>55</xdr:col>
      <xdr:colOff>88900</xdr:colOff>
      <xdr:row>50</xdr:row>
      <xdr:rowOff>124689</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86971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90094</xdr:rowOff>
    </xdr:from>
    <xdr:to>
      <xdr:col>55</xdr:col>
      <xdr:colOff>0</xdr:colOff>
      <xdr:row>57</xdr:row>
      <xdr:rowOff>93370</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flipV="1">
          <a:off x="9639300" y="9862744"/>
          <a:ext cx="838200" cy="3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114952</xdr:rowOff>
    </xdr:from>
    <xdr:ext cx="469744" cy="259045"/>
    <xdr:sp macro="" textlink="">
      <xdr:nvSpPr>
        <xdr:cNvPr id="351" name="農林水産業費平均値テキスト">
          <a:extLst>
            <a:ext uri="{FF2B5EF4-FFF2-40B4-BE49-F238E27FC236}">
              <a16:creationId xmlns:a16="http://schemas.microsoft.com/office/drawing/2014/main" id="{00000000-0008-0000-0700-00005F010000}"/>
            </a:ext>
          </a:extLst>
        </xdr:cNvPr>
        <xdr:cNvSpPr txBox="1"/>
      </xdr:nvSpPr>
      <xdr:spPr>
        <a:xfrm>
          <a:off x="10528300" y="98876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136525</xdr:rowOff>
    </xdr:from>
    <xdr:to>
      <xdr:col>55</xdr:col>
      <xdr:colOff>50800</xdr:colOff>
      <xdr:row>58</xdr:row>
      <xdr:rowOff>66675</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10426700" y="9909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79578</xdr:rowOff>
    </xdr:from>
    <xdr:to>
      <xdr:col>50</xdr:col>
      <xdr:colOff>114300</xdr:colOff>
      <xdr:row>57</xdr:row>
      <xdr:rowOff>93370</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8750300" y="9852228"/>
          <a:ext cx="889000" cy="13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133553</xdr:rowOff>
    </xdr:from>
    <xdr:to>
      <xdr:col>50</xdr:col>
      <xdr:colOff>165100</xdr:colOff>
      <xdr:row>58</xdr:row>
      <xdr:rowOff>63703</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9588500" y="9906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54830</xdr:rowOff>
    </xdr:from>
    <xdr:ext cx="469744"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9404428" y="9998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130632</xdr:rowOff>
    </xdr:from>
    <xdr:to>
      <xdr:col>45</xdr:col>
      <xdr:colOff>177800</xdr:colOff>
      <xdr:row>57</xdr:row>
      <xdr:rowOff>79578</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a:off x="7861300" y="9731832"/>
          <a:ext cx="889000" cy="120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140412</xdr:rowOff>
    </xdr:from>
    <xdr:to>
      <xdr:col>46</xdr:col>
      <xdr:colOff>38100</xdr:colOff>
      <xdr:row>58</xdr:row>
      <xdr:rowOff>70562</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8699500" y="9913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61689</xdr:rowOff>
    </xdr:from>
    <xdr:ext cx="469744"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8515428" y="10005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130632</xdr:rowOff>
    </xdr:from>
    <xdr:to>
      <xdr:col>41</xdr:col>
      <xdr:colOff>50800</xdr:colOff>
      <xdr:row>57</xdr:row>
      <xdr:rowOff>138938</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flipV="1">
          <a:off x="6972300" y="9731832"/>
          <a:ext cx="889000" cy="179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129362</xdr:rowOff>
    </xdr:from>
    <xdr:to>
      <xdr:col>41</xdr:col>
      <xdr:colOff>101600</xdr:colOff>
      <xdr:row>58</xdr:row>
      <xdr:rowOff>59512</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7810500" y="9902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50639</xdr:rowOff>
    </xdr:from>
    <xdr:ext cx="469744"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7626428" y="9994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135687</xdr:rowOff>
    </xdr:from>
    <xdr:to>
      <xdr:col>36</xdr:col>
      <xdr:colOff>165100</xdr:colOff>
      <xdr:row>58</xdr:row>
      <xdr:rowOff>65837</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6921500" y="9908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56964</xdr:rowOff>
    </xdr:from>
    <xdr:ext cx="469744"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37428" y="10001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39294</xdr:rowOff>
    </xdr:from>
    <xdr:to>
      <xdr:col>55</xdr:col>
      <xdr:colOff>50800</xdr:colOff>
      <xdr:row>57</xdr:row>
      <xdr:rowOff>140894</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10426700" y="9811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62171</xdr:rowOff>
    </xdr:from>
    <xdr:ext cx="469744" cy="259045"/>
    <xdr:sp macro="" textlink="">
      <xdr:nvSpPr>
        <xdr:cNvPr id="370" name="農林水産業費該当値テキスト">
          <a:extLst>
            <a:ext uri="{FF2B5EF4-FFF2-40B4-BE49-F238E27FC236}">
              <a16:creationId xmlns:a16="http://schemas.microsoft.com/office/drawing/2014/main" id="{00000000-0008-0000-0700-000072010000}"/>
            </a:ext>
          </a:extLst>
        </xdr:cNvPr>
        <xdr:cNvSpPr txBox="1"/>
      </xdr:nvSpPr>
      <xdr:spPr>
        <a:xfrm>
          <a:off x="10528300" y="9663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42570</xdr:rowOff>
    </xdr:from>
    <xdr:to>
      <xdr:col>50</xdr:col>
      <xdr:colOff>165100</xdr:colOff>
      <xdr:row>57</xdr:row>
      <xdr:rowOff>144170</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9588500" y="9815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55</xdr:row>
      <xdr:rowOff>160697</xdr:rowOff>
    </xdr:from>
    <xdr:ext cx="469744"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9404428" y="9590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28778</xdr:rowOff>
    </xdr:from>
    <xdr:to>
      <xdr:col>46</xdr:col>
      <xdr:colOff>38100</xdr:colOff>
      <xdr:row>57</xdr:row>
      <xdr:rowOff>130378</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8699500" y="9801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55</xdr:row>
      <xdr:rowOff>146905</xdr:rowOff>
    </xdr:from>
    <xdr:ext cx="469744"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8515428" y="9576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79832</xdr:rowOff>
    </xdr:from>
    <xdr:to>
      <xdr:col>41</xdr:col>
      <xdr:colOff>101600</xdr:colOff>
      <xdr:row>57</xdr:row>
      <xdr:rowOff>9982</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7810500" y="9681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55</xdr:row>
      <xdr:rowOff>26509</xdr:rowOff>
    </xdr:from>
    <xdr:ext cx="469744"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7626428" y="9456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88138</xdr:rowOff>
    </xdr:from>
    <xdr:to>
      <xdr:col>36</xdr:col>
      <xdr:colOff>165100</xdr:colOff>
      <xdr:row>58</xdr:row>
      <xdr:rowOff>18288</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6921500" y="9860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34815</xdr:rowOff>
    </xdr:from>
    <xdr:ext cx="469744"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737428" y="9636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a:extLst>
            <a:ext uri="{FF2B5EF4-FFF2-40B4-BE49-F238E27FC236}">
              <a16:creationId xmlns:a16="http://schemas.microsoft.com/office/drawing/2014/main" id="{00000000-0008-0000-07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15753</xdr:rowOff>
    </xdr:from>
    <xdr:to>
      <xdr:col>54</xdr:col>
      <xdr:colOff>189865</xdr:colOff>
      <xdr:row>78</xdr:row>
      <xdr:rowOff>81910</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10475595" y="12360153"/>
          <a:ext cx="1270" cy="1094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85737</xdr:rowOff>
    </xdr:from>
    <xdr:ext cx="469744" cy="259045"/>
    <xdr:sp macro="" textlink="">
      <xdr:nvSpPr>
        <xdr:cNvPr id="401" name="商工費最小値テキスト">
          <a:extLst>
            <a:ext uri="{FF2B5EF4-FFF2-40B4-BE49-F238E27FC236}">
              <a16:creationId xmlns:a16="http://schemas.microsoft.com/office/drawing/2014/main" id="{00000000-0008-0000-0700-000091010000}"/>
            </a:ext>
          </a:extLst>
        </xdr:cNvPr>
        <xdr:cNvSpPr txBox="1"/>
      </xdr:nvSpPr>
      <xdr:spPr>
        <a:xfrm>
          <a:off x="10528300" y="13458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81910</xdr:rowOff>
    </xdr:from>
    <xdr:to>
      <xdr:col>55</xdr:col>
      <xdr:colOff>88900</xdr:colOff>
      <xdr:row>78</xdr:row>
      <xdr:rowOff>81910</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3455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133880</xdr:rowOff>
    </xdr:from>
    <xdr:ext cx="534377" cy="259045"/>
    <xdr:sp macro="" textlink="">
      <xdr:nvSpPr>
        <xdr:cNvPr id="403" name="商工費最大値テキスト">
          <a:extLst>
            <a:ext uri="{FF2B5EF4-FFF2-40B4-BE49-F238E27FC236}">
              <a16:creationId xmlns:a16="http://schemas.microsoft.com/office/drawing/2014/main" id="{00000000-0008-0000-0700-000093010000}"/>
            </a:ext>
          </a:extLst>
        </xdr:cNvPr>
        <xdr:cNvSpPr txBox="1"/>
      </xdr:nvSpPr>
      <xdr:spPr>
        <a:xfrm>
          <a:off x="10528300" y="12135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25,211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72</xdr:row>
      <xdr:rowOff>15753</xdr:rowOff>
    </xdr:from>
    <xdr:to>
      <xdr:col>55</xdr:col>
      <xdr:colOff>88900</xdr:colOff>
      <xdr:row>72</xdr:row>
      <xdr:rowOff>15753</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2360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90962</xdr:rowOff>
    </xdr:from>
    <xdr:to>
      <xdr:col>55</xdr:col>
      <xdr:colOff>0</xdr:colOff>
      <xdr:row>77</xdr:row>
      <xdr:rowOff>95214</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flipV="1">
          <a:off x="9639300" y="13292612"/>
          <a:ext cx="838200" cy="4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3008</xdr:rowOff>
    </xdr:from>
    <xdr:ext cx="469744" cy="259045"/>
    <xdr:sp macro="" textlink="">
      <xdr:nvSpPr>
        <xdr:cNvPr id="406" name="商工費平均値テキスト">
          <a:extLst>
            <a:ext uri="{FF2B5EF4-FFF2-40B4-BE49-F238E27FC236}">
              <a16:creationId xmlns:a16="http://schemas.microsoft.com/office/drawing/2014/main" id="{00000000-0008-0000-0700-000096010000}"/>
            </a:ext>
          </a:extLst>
        </xdr:cNvPr>
        <xdr:cNvSpPr txBox="1"/>
      </xdr:nvSpPr>
      <xdr:spPr>
        <a:xfrm>
          <a:off x="10528300" y="130332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151581</xdr:rowOff>
    </xdr:from>
    <xdr:to>
      <xdr:col>55</xdr:col>
      <xdr:colOff>50800</xdr:colOff>
      <xdr:row>77</xdr:row>
      <xdr:rowOff>81731</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10426700" y="13181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57038</xdr:rowOff>
    </xdr:from>
    <xdr:to>
      <xdr:col>50</xdr:col>
      <xdr:colOff>114300</xdr:colOff>
      <xdr:row>77</xdr:row>
      <xdr:rowOff>95214</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8750300" y="13258688"/>
          <a:ext cx="889000" cy="38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107279</xdr:rowOff>
    </xdr:from>
    <xdr:to>
      <xdr:col>50</xdr:col>
      <xdr:colOff>165100</xdr:colOff>
      <xdr:row>77</xdr:row>
      <xdr:rowOff>37429</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9588500" y="13137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53956</xdr:rowOff>
    </xdr:from>
    <xdr:ext cx="469744"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9404428" y="12912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52284</xdr:rowOff>
    </xdr:from>
    <xdr:to>
      <xdr:col>45</xdr:col>
      <xdr:colOff>177800</xdr:colOff>
      <xdr:row>77</xdr:row>
      <xdr:rowOff>57038</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7861300" y="13253934"/>
          <a:ext cx="889000" cy="4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110389</xdr:rowOff>
    </xdr:from>
    <xdr:to>
      <xdr:col>46</xdr:col>
      <xdr:colOff>38100</xdr:colOff>
      <xdr:row>77</xdr:row>
      <xdr:rowOff>40539</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8699500" y="13140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57066</xdr:rowOff>
    </xdr:from>
    <xdr:ext cx="469744"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8515428" y="12915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52284</xdr:rowOff>
    </xdr:from>
    <xdr:to>
      <xdr:col>41</xdr:col>
      <xdr:colOff>50800</xdr:colOff>
      <xdr:row>77</xdr:row>
      <xdr:rowOff>110942</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flipV="1">
          <a:off x="6972300" y="13253934"/>
          <a:ext cx="889000" cy="58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30790</xdr:rowOff>
    </xdr:from>
    <xdr:to>
      <xdr:col>41</xdr:col>
      <xdr:colOff>101600</xdr:colOff>
      <xdr:row>76</xdr:row>
      <xdr:rowOff>132390</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7810500" y="13060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74</xdr:row>
      <xdr:rowOff>148917</xdr:rowOff>
    </xdr:from>
    <xdr:ext cx="469744"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626428" y="12836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6787</xdr:rowOff>
    </xdr:from>
    <xdr:to>
      <xdr:col>36</xdr:col>
      <xdr:colOff>165100</xdr:colOff>
      <xdr:row>77</xdr:row>
      <xdr:rowOff>108387</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6921500" y="13208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124914</xdr:rowOff>
    </xdr:from>
    <xdr:ext cx="469744"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37428" y="12983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40162</xdr:rowOff>
    </xdr:from>
    <xdr:to>
      <xdr:col>55</xdr:col>
      <xdr:colOff>50800</xdr:colOff>
      <xdr:row>77</xdr:row>
      <xdr:rowOff>141762</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10426700" y="13241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18589</xdr:rowOff>
    </xdr:from>
    <xdr:ext cx="469744" cy="259045"/>
    <xdr:sp macro="" textlink="">
      <xdr:nvSpPr>
        <xdr:cNvPr id="425" name="商工費該当値テキスト">
          <a:extLst>
            <a:ext uri="{FF2B5EF4-FFF2-40B4-BE49-F238E27FC236}">
              <a16:creationId xmlns:a16="http://schemas.microsoft.com/office/drawing/2014/main" id="{00000000-0008-0000-0700-0000A9010000}"/>
            </a:ext>
          </a:extLst>
        </xdr:cNvPr>
        <xdr:cNvSpPr txBox="1"/>
      </xdr:nvSpPr>
      <xdr:spPr>
        <a:xfrm>
          <a:off x="10528300" y="13220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44414</xdr:rowOff>
    </xdr:from>
    <xdr:to>
      <xdr:col>50</xdr:col>
      <xdr:colOff>165100</xdr:colOff>
      <xdr:row>77</xdr:row>
      <xdr:rowOff>146014</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9588500" y="13246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137141</xdr:rowOff>
    </xdr:from>
    <xdr:ext cx="469744"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404428" y="133387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6238</xdr:rowOff>
    </xdr:from>
    <xdr:to>
      <xdr:col>46</xdr:col>
      <xdr:colOff>38100</xdr:colOff>
      <xdr:row>77</xdr:row>
      <xdr:rowOff>107838</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8699500" y="13207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98965</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515428" y="13300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1484</xdr:rowOff>
    </xdr:from>
    <xdr:to>
      <xdr:col>41</xdr:col>
      <xdr:colOff>101600</xdr:colOff>
      <xdr:row>77</xdr:row>
      <xdr:rowOff>103084</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7810500" y="13203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94211</xdr:rowOff>
    </xdr:from>
    <xdr:ext cx="469744"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7626428" y="13295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60142</xdr:rowOff>
    </xdr:from>
    <xdr:to>
      <xdr:col>36</xdr:col>
      <xdr:colOff>165100</xdr:colOff>
      <xdr:row>77</xdr:row>
      <xdr:rowOff>161742</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6921500" y="13261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152869</xdr:rowOff>
    </xdr:from>
    <xdr:ext cx="469744"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737428" y="13354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139700</xdr:rowOff>
    </xdr:from>
    <xdr:to>
      <xdr:col>59</xdr:col>
      <xdr:colOff>50800</xdr:colOff>
      <xdr:row>99</xdr:row>
      <xdr:rowOff>139700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168927</xdr:rowOff>
    </xdr:from>
    <xdr:ext cx="53129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72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54627</xdr:rowOff>
    </xdr:from>
    <xdr:ext cx="53129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111777</xdr:rowOff>
    </xdr:from>
    <xdr:ext cx="53129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54627</xdr:rowOff>
    </xdr:from>
    <xdr:ext cx="53129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72701" y="15828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90</xdr:row>
      <xdr:rowOff>111777</xdr:rowOff>
    </xdr:from>
    <xdr:ext cx="53129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7270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88</xdr:row>
      <xdr:rowOff>168927</xdr:rowOff>
    </xdr:from>
    <xdr:ext cx="531299"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6072701" y="15256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60" name="テキスト ボックス 459">
          <a:extLst>
            <a:ext uri="{FF2B5EF4-FFF2-40B4-BE49-F238E27FC236}">
              <a16:creationId xmlns:a16="http://schemas.microsoft.com/office/drawing/2014/main" id="{00000000-0008-0000-0700-0000CC010000}"/>
            </a:ext>
          </a:extLst>
        </xdr:cNvPr>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土木費グラフ枠">
          <a:extLst>
            <a:ext uri="{FF2B5EF4-FFF2-40B4-BE49-F238E27FC236}">
              <a16:creationId xmlns:a16="http://schemas.microsoft.com/office/drawing/2014/main" id="{00000000-0008-0000-0700-0000CD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68120</xdr:rowOff>
    </xdr:from>
    <xdr:to>
      <xdr:col>54</xdr:col>
      <xdr:colOff>189865</xdr:colOff>
      <xdr:row>98</xdr:row>
      <xdr:rowOff>30859</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flipV="1">
          <a:off x="10475595" y="15498620"/>
          <a:ext cx="1270" cy="13343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34686</xdr:rowOff>
    </xdr:from>
    <xdr:ext cx="534377" cy="259045"/>
    <xdr:sp macro="" textlink="">
      <xdr:nvSpPr>
        <xdr:cNvPr id="463" name="土木費最小値テキスト">
          <a:extLst>
            <a:ext uri="{FF2B5EF4-FFF2-40B4-BE49-F238E27FC236}">
              <a16:creationId xmlns:a16="http://schemas.microsoft.com/office/drawing/2014/main" id="{00000000-0008-0000-0700-0000CF010000}"/>
            </a:ext>
          </a:extLst>
        </xdr:cNvPr>
        <xdr:cNvSpPr txBox="1"/>
      </xdr:nvSpPr>
      <xdr:spPr>
        <a:xfrm>
          <a:off x="10528300" y="16836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30859</xdr:rowOff>
    </xdr:from>
    <xdr:to>
      <xdr:col>55</xdr:col>
      <xdr:colOff>88900</xdr:colOff>
      <xdr:row>98</xdr:row>
      <xdr:rowOff>30859</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10388600" y="16832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14797</xdr:rowOff>
    </xdr:from>
    <xdr:ext cx="534377" cy="259045"/>
    <xdr:sp macro="" textlink="">
      <xdr:nvSpPr>
        <xdr:cNvPr id="465" name="土木費最大値テキスト">
          <a:extLst>
            <a:ext uri="{FF2B5EF4-FFF2-40B4-BE49-F238E27FC236}">
              <a16:creationId xmlns:a16="http://schemas.microsoft.com/office/drawing/2014/main" id="{00000000-0008-0000-0700-0000D1010000}"/>
            </a:ext>
          </a:extLst>
        </xdr:cNvPr>
        <xdr:cNvSpPr txBox="1"/>
      </xdr:nvSpPr>
      <xdr:spPr>
        <a:xfrm>
          <a:off x="10528300" y="15273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66,505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68120</xdr:rowOff>
    </xdr:from>
    <xdr:to>
      <xdr:col>55</xdr:col>
      <xdr:colOff>88900</xdr:colOff>
      <xdr:row>90</xdr:row>
      <xdr:rowOff>68120</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10388600" y="15498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12598</xdr:rowOff>
    </xdr:from>
    <xdr:to>
      <xdr:col>55</xdr:col>
      <xdr:colOff>0</xdr:colOff>
      <xdr:row>98</xdr:row>
      <xdr:rowOff>12798</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9639300" y="16814698"/>
          <a:ext cx="838200" cy="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71486</xdr:rowOff>
    </xdr:from>
    <xdr:ext cx="534377" cy="259045"/>
    <xdr:sp macro="" textlink="">
      <xdr:nvSpPr>
        <xdr:cNvPr id="468" name="土木費平均値テキスト">
          <a:extLst>
            <a:ext uri="{FF2B5EF4-FFF2-40B4-BE49-F238E27FC236}">
              <a16:creationId xmlns:a16="http://schemas.microsoft.com/office/drawing/2014/main" id="{00000000-0008-0000-0700-0000D4010000}"/>
            </a:ext>
          </a:extLst>
        </xdr:cNvPr>
        <xdr:cNvSpPr txBox="1"/>
      </xdr:nvSpPr>
      <xdr:spPr>
        <a:xfrm>
          <a:off x="10528300" y="161877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48609</xdr:rowOff>
    </xdr:from>
    <xdr:to>
      <xdr:col>55</xdr:col>
      <xdr:colOff>50800</xdr:colOff>
      <xdr:row>95</xdr:row>
      <xdr:rowOff>150209</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10426700" y="16336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12798</xdr:rowOff>
    </xdr:from>
    <xdr:to>
      <xdr:col>50</xdr:col>
      <xdr:colOff>114300</xdr:colOff>
      <xdr:row>98</xdr:row>
      <xdr:rowOff>115839</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flipV="1">
          <a:off x="8750300" y="16814898"/>
          <a:ext cx="889000" cy="103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83441</xdr:rowOff>
    </xdr:from>
    <xdr:to>
      <xdr:col>50</xdr:col>
      <xdr:colOff>165100</xdr:colOff>
      <xdr:row>96</xdr:row>
      <xdr:rowOff>13591</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9588500" y="16371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30118</xdr:rowOff>
    </xdr:from>
    <xdr:ext cx="534377"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9372111" y="16146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49888</xdr:rowOff>
    </xdr:from>
    <xdr:to>
      <xdr:col>45</xdr:col>
      <xdr:colOff>177800</xdr:colOff>
      <xdr:row>98</xdr:row>
      <xdr:rowOff>115839</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a:off x="7861300" y="16851988"/>
          <a:ext cx="889000" cy="65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128763</xdr:rowOff>
    </xdr:from>
    <xdr:to>
      <xdr:col>46</xdr:col>
      <xdr:colOff>38100</xdr:colOff>
      <xdr:row>96</xdr:row>
      <xdr:rowOff>58913</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8699500" y="1641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75440</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8483111" y="16191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40230</xdr:rowOff>
    </xdr:from>
    <xdr:to>
      <xdr:col>41</xdr:col>
      <xdr:colOff>50800</xdr:colOff>
      <xdr:row>98</xdr:row>
      <xdr:rowOff>49888</xdr:rowOff>
    </xdr:to>
    <xdr:cxnSp macro="">
      <xdr:nvCxnSpPr>
        <xdr:cNvPr id="476" name="直線コネクタ 475">
          <a:extLst>
            <a:ext uri="{FF2B5EF4-FFF2-40B4-BE49-F238E27FC236}">
              <a16:creationId xmlns:a16="http://schemas.microsoft.com/office/drawing/2014/main" id="{00000000-0008-0000-0700-0000DC010000}"/>
            </a:ext>
          </a:extLst>
        </xdr:cNvPr>
        <xdr:cNvCxnSpPr/>
      </xdr:nvCxnSpPr>
      <xdr:spPr>
        <a:xfrm>
          <a:off x="6972300" y="16842330"/>
          <a:ext cx="889000" cy="9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70641</xdr:rowOff>
    </xdr:from>
    <xdr:to>
      <xdr:col>41</xdr:col>
      <xdr:colOff>101600</xdr:colOff>
      <xdr:row>96</xdr:row>
      <xdr:rowOff>791</xdr:rowOff>
    </xdr:to>
    <xdr:sp macro="" textlink="">
      <xdr:nvSpPr>
        <xdr:cNvPr id="477" name="フローチャート: 判断 476">
          <a:extLst>
            <a:ext uri="{FF2B5EF4-FFF2-40B4-BE49-F238E27FC236}">
              <a16:creationId xmlns:a16="http://schemas.microsoft.com/office/drawing/2014/main" id="{00000000-0008-0000-0700-0000DD010000}"/>
            </a:ext>
          </a:extLst>
        </xdr:cNvPr>
        <xdr:cNvSpPr/>
      </xdr:nvSpPr>
      <xdr:spPr>
        <a:xfrm>
          <a:off x="7810500" y="16358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17318</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7594111" y="16133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118760</xdr:rowOff>
    </xdr:from>
    <xdr:to>
      <xdr:col>36</xdr:col>
      <xdr:colOff>165100</xdr:colOff>
      <xdr:row>96</xdr:row>
      <xdr:rowOff>48910</xdr:rowOff>
    </xdr:to>
    <xdr:sp macro="" textlink="">
      <xdr:nvSpPr>
        <xdr:cNvPr id="479" name="フローチャート: 判断 478">
          <a:extLst>
            <a:ext uri="{FF2B5EF4-FFF2-40B4-BE49-F238E27FC236}">
              <a16:creationId xmlns:a16="http://schemas.microsoft.com/office/drawing/2014/main" id="{00000000-0008-0000-0700-0000DF010000}"/>
            </a:ext>
          </a:extLst>
        </xdr:cNvPr>
        <xdr:cNvSpPr/>
      </xdr:nvSpPr>
      <xdr:spPr>
        <a:xfrm>
          <a:off x="6921500" y="16406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65437</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6705111" y="16181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133248</xdr:rowOff>
    </xdr:from>
    <xdr:to>
      <xdr:col>55</xdr:col>
      <xdr:colOff>50800</xdr:colOff>
      <xdr:row>98</xdr:row>
      <xdr:rowOff>63398</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10426700" y="16763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48175</xdr:rowOff>
    </xdr:from>
    <xdr:ext cx="534377" cy="259045"/>
    <xdr:sp macro="" textlink="">
      <xdr:nvSpPr>
        <xdr:cNvPr id="487" name="土木費該当値テキスト">
          <a:extLst>
            <a:ext uri="{FF2B5EF4-FFF2-40B4-BE49-F238E27FC236}">
              <a16:creationId xmlns:a16="http://schemas.microsoft.com/office/drawing/2014/main" id="{00000000-0008-0000-0700-0000E7010000}"/>
            </a:ext>
          </a:extLst>
        </xdr:cNvPr>
        <xdr:cNvSpPr txBox="1"/>
      </xdr:nvSpPr>
      <xdr:spPr>
        <a:xfrm>
          <a:off x="10528300" y="16678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133448</xdr:rowOff>
    </xdr:from>
    <xdr:to>
      <xdr:col>50</xdr:col>
      <xdr:colOff>165100</xdr:colOff>
      <xdr:row>98</xdr:row>
      <xdr:rowOff>63598</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9588500" y="16764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54725</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9372111" y="16856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65039</xdr:rowOff>
    </xdr:from>
    <xdr:to>
      <xdr:col>46</xdr:col>
      <xdr:colOff>38100</xdr:colOff>
      <xdr:row>98</xdr:row>
      <xdr:rowOff>166639</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8699500" y="16867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157766</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8483111" y="16959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170538</xdr:rowOff>
    </xdr:from>
    <xdr:to>
      <xdr:col>41</xdr:col>
      <xdr:colOff>101600</xdr:colOff>
      <xdr:row>98</xdr:row>
      <xdr:rowOff>100688</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7810500" y="1680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91815</xdr:rowOff>
    </xdr:from>
    <xdr:ext cx="534377"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7594111" y="16893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160880</xdr:rowOff>
    </xdr:from>
    <xdr:to>
      <xdr:col>36</xdr:col>
      <xdr:colOff>165100</xdr:colOff>
      <xdr:row>98</xdr:row>
      <xdr:rowOff>91030</xdr:rowOff>
    </xdr:to>
    <xdr:sp macro="" textlink="">
      <xdr:nvSpPr>
        <xdr:cNvPr id="494" name="楕円 493">
          <a:extLst>
            <a:ext uri="{FF2B5EF4-FFF2-40B4-BE49-F238E27FC236}">
              <a16:creationId xmlns:a16="http://schemas.microsoft.com/office/drawing/2014/main" id="{00000000-0008-0000-0700-0000EE010000}"/>
            </a:ext>
          </a:extLst>
        </xdr:cNvPr>
        <xdr:cNvSpPr/>
      </xdr:nvSpPr>
      <xdr:spPr>
        <a:xfrm>
          <a:off x="6921500" y="16791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82157</xdr:rowOff>
    </xdr:from>
    <xdr:ext cx="534377"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6705111" y="16884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a:extLst>
            <a:ext uri="{FF2B5EF4-FFF2-40B4-BE49-F238E27FC236}">
              <a16:creationId xmlns:a16="http://schemas.microsoft.com/office/drawing/2014/main" id="{00000000-0008-0000-0700-0000F7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消防費グラフ枠">
          <a:extLst>
            <a:ext uri="{FF2B5EF4-FFF2-40B4-BE49-F238E27FC236}">
              <a16:creationId xmlns:a16="http://schemas.microsoft.com/office/drawing/2014/main" id="{00000000-0008-0000-07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12781</xdr:rowOff>
    </xdr:from>
    <xdr:to>
      <xdr:col>85</xdr:col>
      <xdr:colOff>126364</xdr:colOff>
      <xdr:row>39</xdr:row>
      <xdr:rowOff>49449</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6317595" y="5156281"/>
          <a:ext cx="1269" cy="15797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53276</xdr:rowOff>
    </xdr:from>
    <xdr:ext cx="469744" cy="259045"/>
    <xdr:sp macro="" textlink="">
      <xdr:nvSpPr>
        <xdr:cNvPr id="519" name="消防費最小値テキスト">
          <a:extLst>
            <a:ext uri="{FF2B5EF4-FFF2-40B4-BE49-F238E27FC236}">
              <a16:creationId xmlns:a16="http://schemas.microsoft.com/office/drawing/2014/main" id="{00000000-0008-0000-0700-000007020000}"/>
            </a:ext>
          </a:extLst>
        </xdr:cNvPr>
        <xdr:cNvSpPr txBox="1"/>
      </xdr:nvSpPr>
      <xdr:spPr>
        <a:xfrm>
          <a:off x="16370300" y="6739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49449</xdr:rowOff>
    </xdr:from>
    <xdr:to>
      <xdr:col>86</xdr:col>
      <xdr:colOff>25400</xdr:colOff>
      <xdr:row>39</xdr:row>
      <xdr:rowOff>49449</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6230600" y="67359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130908</xdr:rowOff>
    </xdr:from>
    <xdr:ext cx="534377" cy="259045"/>
    <xdr:sp macro="" textlink="">
      <xdr:nvSpPr>
        <xdr:cNvPr id="521" name="消防費最大値テキスト">
          <a:extLst>
            <a:ext uri="{FF2B5EF4-FFF2-40B4-BE49-F238E27FC236}">
              <a16:creationId xmlns:a16="http://schemas.microsoft.com/office/drawing/2014/main" id="{00000000-0008-0000-0700-000009020000}"/>
            </a:ext>
          </a:extLst>
        </xdr:cNvPr>
        <xdr:cNvSpPr txBox="1"/>
      </xdr:nvSpPr>
      <xdr:spPr>
        <a:xfrm>
          <a:off x="16370300" y="4931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26,388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12781</xdr:rowOff>
    </xdr:from>
    <xdr:to>
      <xdr:col>86</xdr:col>
      <xdr:colOff>25400</xdr:colOff>
      <xdr:row>30</xdr:row>
      <xdr:rowOff>12781</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6230600" y="5156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34</xdr:row>
      <xdr:rowOff>58684</xdr:rowOff>
    </xdr:from>
    <xdr:to>
      <xdr:col>85</xdr:col>
      <xdr:colOff>127000</xdr:colOff>
      <xdr:row>34</xdr:row>
      <xdr:rowOff>157988</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flipV="1">
          <a:off x="15481300" y="5887984"/>
          <a:ext cx="838200" cy="9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109755</xdr:rowOff>
    </xdr:from>
    <xdr:ext cx="534377" cy="259045"/>
    <xdr:sp macro="" textlink="">
      <xdr:nvSpPr>
        <xdr:cNvPr id="524" name="消防費平均値テキスト">
          <a:extLst>
            <a:ext uri="{FF2B5EF4-FFF2-40B4-BE49-F238E27FC236}">
              <a16:creationId xmlns:a16="http://schemas.microsoft.com/office/drawing/2014/main" id="{00000000-0008-0000-0700-00000C020000}"/>
            </a:ext>
          </a:extLst>
        </xdr:cNvPr>
        <xdr:cNvSpPr txBox="1"/>
      </xdr:nvSpPr>
      <xdr:spPr>
        <a:xfrm>
          <a:off x="16370300" y="62819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131328</xdr:rowOff>
    </xdr:from>
    <xdr:to>
      <xdr:col>85</xdr:col>
      <xdr:colOff>177800</xdr:colOff>
      <xdr:row>37</xdr:row>
      <xdr:rowOff>61478</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6268700" y="6303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157988</xdr:rowOff>
    </xdr:from>
    <xdr:to>
      <xdr:col>81</xdr:col>
      <xdr:colOff>50800</xdr:colOff>
      <xdr:row>35</xdr:row>
      <xdr:rowOff>15707</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4592300" y="5987288"/>
          <a:ext cx="889000" cy="29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2124</xdr:rowOff>
    </xdr:from>
    <xdr:to>
      <xdr:col>81</xdr:col>
      <xdr:colOff>101600</xdr:colOff>
      <xdr:row>37</xdr:row>
      <xdr:rowOff>103724</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5430500" y="6345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94851</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5214111" y="643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86939</xdr:rowOff>
    </xdr:from>
    <xdr:to>
      <xdr:col>76</xdr:col>
      <xdr:colOff>114300</xdr:colOff>
      <xdr:row>35</xdr:row>
      <xdr:rowOff>15707</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a:off x="13703300" y="5916239"/>
          <a:ext cx="889000" cy="100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2124</xdr:rowOff>
    </xdr:from>
    <xdr:to>
      <xdr:col>76</xdr:col>
      <xdr:colOff>165100</xdr:colOff>
      <xdr:row>37</xdr:row>
      <xdr:rowOff>103724</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4541500" y="6345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94851</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4325111" y="643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33</xdr:row>
      <xdr:rowOff>82001</xdr:rowOff>
    </xdr:from>
    <xdr:to>
      <xdr:col>71</xdr:col>
      <xdr:colOff>177800</xdr:colOff>
      <xdr:row>34</xdr:row>
      <xdr:rowOff>86939</xdr:rowOff>
    </xdr:to>
    <xdr:cxnSp macro="">
      <xdr:nvCxnSpPr>
        <xdr:cNvPr id="532" name="直線コネクタ 531">
          <a:extLst>
            <a:ext uri="{FF2B5EF4-FFF2-40B4-BE49-F238E27FC236}">
              <a16:creationId xmlns:a16="http://schemas.microsoft.com/office/drawing/2014/main" id="{00000000-0008-0000-0700-000014020000}"/>
            </a:ext>
          </a:extLst>
        </xdr:cNvPr>
        <xdr:cNvCxnSpPr/>
      </xdr:nvCxnSpPr>
      <xdr:spPr>
        <a:xfrm>
          <a:off x="12814300" y="5739851"/>
          <a:ext cx="889000" cy="176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126024</xdr:rowOff>
    </xdr:from>
    <xdr:to>
      <xdr:col>72</xdr:col>
      <xdr:colOff>38100</xdr:colOff>
      <xdr:row>37</xdr:row>
      <xdr:rowOff>56174</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3652500" y="6298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47301</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3436111" y="6390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128676</xdr:rowOff>
    </xdr:from>
    <xdr:to>
      <xdr:col>67</xdr:col>
      <xdr:colOff>101600</xdr:colOff>
      <xdr:row>37</xdr:row>
      <xdr:rowOff>58826</xdr:rowOff>
    </xdr:to>
    <xdr:sp macro="" textlink="">
      <xdr:nvSpPr>
        <xdr:cNvPr id="535" name="フローチャート: 判断 534">
          <a:extLst>
            <a:ext uri="{FF2B5EF4-FFF2-40B4-BE49-F238E27FC236}">
              <a16:creationId xmlns:a16="http://schemas.microsoft.com/office/drawing/2014/main" id="{00000000-0008-0000-0700-000017020000}"/>
            </a:ext>
          </a:extLst>
        </xdr:cNvPr>
        <xdr:cNvSpPr/>
      </xdr:nvSpPr>
      <xdr:spPr>
        <a:xfrm>
          <a:off x="12763500" y="6300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49953</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2547111" y="6393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7884</xdr:rowOff>
    </xdr:from>
    <xdr:to>
      <xdr:col>85</xdr:col>
      <xdr:colOff>177800</xdr:colOff>
      <xdr:row>34</xdr:row>
      <xdr:rowOff>109484</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6268700" y="5837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33</xdr:row>
      <xdr:rowOff>30761</xdr:rowOff>
    </xdr:from>
    <xdr:ext cx="534377" cy="259045"/>
    <xdr:sp macro="" textlink="">
      <xdr:nvSpPr>
        <xdr:cNvPr id="543" name="消防費該当値テキスト">
          <a:extLst>
            <a:ext uri="{FF2B5EF4-FFF2-40B4-BE49-F238E27FC236}">
              <a16:creationId xmlns:a16="http://schemas.microsoft.com/office/drawing/2014/main" id="{00000000-0008-0000-0700-00001F020000}"/>
            </a:ext>
          </a:extLst>
        </xdr:cNvPr>
        <xdr:cNvSpPr txBox="1"/>
      </xdr:nvSpPr>
      <xdr:spPr>
        <a:xfrm>
          <a:off x="16370300" y="5688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107188</xdr:rowOff>
    </xdr:from>
    <xdr:to>
      <xdr:col>81</xdr:col>
      <xdr:colOff>101600</xdr:colOff>
      <xdr:row>35</xdr:row>
      <xdr:rowOff>37338</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5430500" y="5936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53865</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5214111" y="5711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34</xdr:row>
      <xdr:rowOff>136357</xdr:rowOff>
    </xdr:from>
    <xdr:to>
      <xdr:col>76</xdr:col>
      <xdr:colOff>165100</xdr:colOff>
      <xdr:row>35</xdr:row>
      <xdr:rowOff>66507</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4541500" y="5965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83034</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4325111" y="5740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36139</xdr:rowOff>
    </xdr:from>
    <xdr:to>
      <xdr:col>72</xdr:col>
      <xdr:colOff>38100</xdr:colOff>
      <xdr:row>34</xdr:row>
      <xdr:rowOff>137739</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3652500" y="5865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32</xdr:row>
      <xdr:rowOff>154266</xdr:rowOff>
    </xdr:from>
    <xdr:ext cx="534377"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3436111" y="5640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33</xdr:row>
      <xdr:rowOff>31201</xdr:rowOff>
    </xdr:from>
    <xdr:to>
      <xdr:col>67</xdr:col>
      <xdr:colOff>101600</xdr:colOff>
      <xdr:row>33</xdr:row>
      <xdr:rowOff>132801</xdr:rowOff>
    </xdr:to>
    <xdr:sp macro="" textlink="">
      <xdr:nvSpPr>
        <xdr:cNvPr id="550" name="楕円 549">
          <a:extLst>
            <a:ext uri="{FF2B5EF4-FFF2-40B4-BE49-F238E27FC236}">
              <a16:creationId xmlns:a16="http://schemas.microsoft.com/office/drawing/2014/main" id="{00000000-0008-0000-0700-000026020000}"/>
            </a:ext>
          </a:extLst>
        </xdr:cNvPr>
        <xdr:cNvSpPr/>
      </xdr:nvSpPr>
      <xdr:spPr>
        <a:xfrm>
          <a:off x="12763500" y="5689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31</xdr:row>
      <xdr:rowOff>149328</xdr:rowOff>
    </xdr:from>
    <xdr:ext cx="534377"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547111" y="5464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5" name="教育費グラフ枠">
          <a:extLst>
            <a:ext uri="{FF2B5EF4-FFF2-40B4-BE49-F238E27FC236}">
              <a16:creationId xmlns:a16="http://schemas.microsoft.com/office/drawing/2014/main" id="{00000000-0008-0000-0700-00003F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63653</xdr:rowOff>
    </xdr:from>
    <xdr:to>
      <xdr:col>85</xdr:col>
      <xdr:colOff>126364</xdr:colOff>
      <xdr:row>58</xdr:row>
      <xdr:rowOff>73196</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6317595" y="8636153"/>
          <a:ext cx="1269" cy="13811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77023</xdr:rowOff>
    </xdr:from>
    <xdr:ext cx="534377" cy="259045"/>
    <xdr:sp macro="" textlink="">
      <xdr:nvSpPr>
        <xdr:cNvPr id="577" name="教育費最小値テキスト">
          <a:extLst>
            <a:ext uri="{FF2B5EF4-FFF2-40B4-BE49-F238E27FC236}">
              <a16:creationId xmlns:a16="http://schemas.microsoft.com/office/drawing/2014/main" id="{00000000-0008-0000-0700-000041020000}"/>
            </a:ext>
          </a:extLst>
        </xdr:cNvPr>
        <xdr:cNvSpPr txBox="1"/>
      </xdr:nvSpPr>
      <xdr:spPr>
        <a:xfrm>
          <a:off x="16370300" y="10021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73196</xdr:rowOff>
    </xdr:from>
    <xdr:to>
      <xdr:col>86</xdr:col>
      <xdr:colOff>25400</xdr:colOff>
      <xdr:row>58</xdr:row>
      <xdr:rowOff>73196</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6230600" y="10017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10330</xdr:rowOff>
    </xdr:from>
    <xdr:ext cx="534377" cy="259045"/>
    <xdr:sp macro="" textlink="">
      <xdr:nvSpPr>
        <xdr:cNvPr id="579" name="教育費最大値テキスト">
          <a:extLst>
            <a:ext uri="{FF2B5EF4-FFF2-40B4-BE49-F238E27FC236}">
              <a16:creationId xmlns:a16="http://schemas.microsoft.com/office/drawing/2014/main" id="{00000000-0008-0000-0700-000043020000}"/>
            </a:ext>
          </a:extLst>
        </xdr:cNvPr>
        <xdr:cNvSpPr txBox="1"/>
      </xdr:nvSpPr>
      <xdr:spPr>
        <a:xfrm>
          <a:off x="16370300" y="8411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99,992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63653</xdr:rowOff>
    </xdr:from>
    <xdr:to>
      <xdr:col>86</xdr:col>
      <xdr:colOff>25400</xdr:colOff>
      <xdr:row>50</xdr:row>
      <xdr:rowOff>63653</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6230600" y="8636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57671</xdr:rowOff>
    </xdr:from>
    <xdr:to>
      <xdr:col>85</xdr:col>
      <xdr:colOff>127000</xdr:colOff>
      <xdr:row>57</xdr:row>
      <xdr:rowOff>16523</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a:off x="15481300" y="9658871"/>
          <a:ext cx="8382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168565</xdr:rowOff>
    </xdr:from>
    <xdr:ext cx="534377" cy="259045"/>
    <xdr:sp macro="" textlink="">
      <xdr:nvSpPr>
        <xdr:cNvPr id="582" name="教育費平均値テキスト">
          <a:extLst>
            <a:ext uri="{FF2B5EF4-FFF2-40B4-BE49-F238E27FC236}">
              <a16:creationId xmlns:a16="http://schemas.microsoft.com/office/drawing/2014/main" id="{00000000-0008-0000-0700-000046020000}"/>
            </a:ext>
          </a:extLst>
        </xdr:cNvPr>
        <xdr:cNvSpPr txBox="1"/>
      </xdr:nvSpPr>
      <xdr:spPr>
        <a:xfrm>
          <a:off x="16370300" y="94268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145688</xdr:rowOff>
    </xdr:from>
    <xdr:to>
      <xdr:col>85</xdr:col>
      <xdr:colOff>177800</xdr:colOff>
      <xdr:row>56</xdr:row>
      <xdr:rowOff>75838</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6268700" y="9575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57671</xdr:rowOff>
    </xdr:from>
    <xdr:to>
      <xdr:col>81</xdr:col>
      <xdr:colOff>50800</xdr:colOff>
      <xdr:row>57</xdr:row>
      <xdr:rowOff>29591</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flipV="1">
          <a:off x="14592300" y="9658871"/>
          <a:ext cx="889000" cy="143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16377</xdr:rowOff>
    </xdr:from>
    <xdr:to>
      <xdr:col>81</xdr:col>
      <xdr:colOff>101600</xdr:colOff>
      <xdr:row>56</xdr:row>
      <xdr:rowOff>117977</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5430500" y="9617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109104</xdr:rowOff>
    </xdr:from>
    <xdr:ext cx="534377"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5214111" y="9710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82512</xdr:rowOff>
    </xdr:from>
    <xdr:to>
      <xdr:col>76</xdr:col>
      <xdr:colOff>114300</xdr:colOff>
      <xdr:row>57</xdr:row>
      <xdr:rowOff>29591</xdr:rowOff>
    </xdr:to>
    <xdr:cxnSp macro="">
      <xdr:nvCxnSpPr>
        <xdr:cNvPr id="587" name="直線コネクタ 586">
          <a:extLst>
            <a:ext uri="{FF2B5EF4-FFF2-40B4-BE49-F238E27FC236}">
              <a16:creationId xmlns:a16="http://schemas.microsoft.com/office/drawing/2014/main" id="{00000000-0008-0000-0700-00004B020000}"/>
            </a:ext>
          </a:extLst>
        </xdr:cNvPr>
        <xdr:cNvCxnSpPr/>
      </xdr:nvCxnSpPr>
      <xdr:spPr>
        <a:xfrm>
          <a:off x="13703300" y="9683712"/>
          <a:ext cx="889000" cy="118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146221</xdr:rowOff>
    </xdr:from>
    <xdr:to>
      <xdr:col>76</xdr:col>
      <xdr:colOff>165100</xdr:colOff>
      <xdr:row>56</xdr:row>
      <xdr:rowOff>76371</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4541500" y="9575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92898</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4325111" y="9351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82512</xdr:rowOff>
    </xdr:from>
    <xdr:to>
      <xdr:col>71</xdr:col>
      <xdr:colOff>177800</xdr:colOff>
      <xdr:row>56</xdr:row>
      <xdr:rowOff>122860</xdr:rowOff>
    </xdr:to>
    <xdr:cxnSp macro="">
      <xdr:nvCxnSpPr>
        <xdr:cNvPr id="590" name="直線コネクタ 589">
          <a:extLst>
            <a:ext uri="{FF2B5EF4-FFF2-40B4-BE49-F238E27FC236}">
              <a16:creationId xmlns:a16="http://schemas.microsoft.com/office/drawing/2014/main" id="{00000000-0008-0000-0700-00004E020000}"/>
            </a:ext>
          </a:extLst>
        </xdr:cNvPr>
        <xdr:cNvCxnSpPr/>
      </xdr:nvCxnSpPr>
      <xdr:spPr>
        <a:xfrm flipV="1">
          <a:off x="12814300" y="9683712"/>
          <a:ext cx="889000" cy="40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153842</xdr:rowOff>
    </xdr:from>
    <xdr:to>
      <xdr:col>72</xdr:col>
      <xdr:colOff>38100</xdr:colOff>
      <xdr:row>56</xdr:row>
      <xdr:rowOff>83992</xdr:rowOff>
    </xdr:to>
    <xdr:sp macro="" textlink="">
      <xdr:nvSpPr>
        <xdr:cNvPr id="591" name="フローチャート: 判断 590">
          <a:extLst>
            <a:ext uri="{FF2B5EF4-FFF2-40B4-BE49-F238E27FC236}">
              <a16:creationId xmlns:a16="http://schemas.microsoft.com/office/drawing/2014/main" id="{00000000-0008-0000-0700-00004F020000}"/>
            </a:ext>
          </a:extLst>
        </xdr:cNvPr>
        <xdr:cNvSpPr/>
      </xdr:nvSpPr>
      <xdr:spPr>
        <a:xfrm>
          <a:off x="13652500" y="9583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100519</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436111" y="9358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119952</xdr:rowOff>
    </xdr:from>
    <xdr:to>
      <xdr:col>67</xdr:col>
      <xdr:colOff>101600</xdr:colOff>
      <xdr:row>57</xdr:row>
      <xdr:rowOff>50102</xdr:rowOff>
    </xdr:to>
    <xdr:sp macro="" textlink="">
      <xdr:nvSpPr>
        <xdr:cNvPr id="593" name="フローチャート: 判断 592">
          <a:extLst>
            <a:ext uri="{FF2B5EF4-FFF2-40B4-BE49-F238E27FC236}">
              <a16:creationId xmlns:a16="http://schemas.microsoft.com/office/drawing/2014/main" id="{00000000-0008-0000-0700-000051020000}"/>
            </a:ext>
          </a:extLst>
        </xdr:cNvPr>
        <xdr:cNvSpPr/>
      </xdr:nvSpPr>
      <xdr:spPr>
        <a:xfrm>
          <a:off x="12763500" y="9721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41229</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547111" y="9813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137173</xdr:rowOff>
    </xdr:from>
    <xdr:to>
      <xdr:col>85</xdr:col>
      <xdr:colOff>177800</xdr:colOff>
      <xdr:row>57</xdr:row>
      <xdr:rowOff>67323</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6268700" y="9738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115600</xdr:rowOff>
    </xdr:from>
    <xdr:ext cx="534377" cy="259045"/>
    <xdr:sp macro="" textlink="">
      <xdr:nvSpPr>
        <xdr:cNvPr id="601" name="教育費該当値テキスト">
          <a:extLst>
            <a:ext uri="{FF2B5EF4-FFF2-40B4-BE49-F238E27FC236}">
              <a16:creationId xmlns:a16="http://schemas.microsoft.com/office/drawing/2014/main" id="{00000000-0008-0000-0700-000059020000}"/>
            </a:ext>
          </a:extLst>
        </xdr:cNvPr>
        <xdr:cNvSpPr txBox="1"/>
      </xdr:nvSpPr>
      <xdr:spPr>
        <a:xfrm>
          <a:off x="16370300" y="9716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6871</xdr:rowOff>
    </xdr:from>
    <xdr:to>
      <xdr:col>81</xdr:col>
      <xdr:colOff>101600</xdr:colOff>
      <xdr:row>56</xdr:row>
      <xdr:rowOff>108471</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5430500" y="9608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124998</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5214111" y="9383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150241</xdr:rowOff>
    </xdr:from>
    <xdr:to>
      <xdr:col>76</xdr:col>
      <xdr:colOff>165100</xdr:colOff>
      <xdr:row>57</xdr:row>
      <xdr:rowOff>80391</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4541500" y="9751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71518</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4325111" y="9844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31712</xdr:rowOff>
    </xdr:from>
    <xdr:to>
      <xdr:col>72</xdr:col>
      <xdr:colOff>38100</xdr:colOff>
      <xdr:row>56</xdr:row>
      <xdr:rowOff>133312</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3652500" y="9632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124439</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3436111" y="9725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72060</xdr:rowOff>
    </xdr:from>
    <xdr:to>
      <xdr:col>67</xdr:col>
      <xdr:colOff>101600</xdr:colOff>
      <xdr:row>57</xdr:row>
      <xdr:rowOff>2210</xdr:rowOff>
    </xdr:to>
    <xdr:sp macro="" textlink="">
      <xdr:nvSpPr>
        <xdr:cNvPr id="608" name="楕円 607">
          <a:extLst>
            <a:ext uri="{FF2B5EF4-FFF2-40B4-BE49-F238E27FC236}">
              <a16:creationId xmlns:a16="http://schemas.microsoft.com/office/drawing/2014/main" id="{00000000-0008-0000-0700-000060020000}"/>
            </a:ext>
          </a:extLst>
        </xdr:cNvPr>
        <xdr:cNvSpPr/>
      </xdr:nvSpPr>
      <xdr:spPr>
        <a:xfrm>
          <a:off x="12763500" y="9673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18737</xdr:rowOff>
    </xdr:from>
    <xdr:ext cx="534377"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547111" y="9448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75</xdr:row>
      <xdr:rowOff>54627</xdr:rowOff>
    </xdr:from>
    <xdr:ext cx="46717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978821" y="1291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72</xdr:row>
      <xdr:rowOff>111777</xdr:rowOff>
    </xdr:from>
    <xdr:ext cx="46717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978821" y="1245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69</xdr:row>
      <xdr:rowOff>168927</xdr:rowOff>
    </xdr:from>
    <xdr:ext cx="46717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978821" y="1199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67</xdr:row>
      <xdr:rowOff>54627</xdr:rowOff>
    </xdr:from>
    <xdr:ext cx="467179"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978821" y="1154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災害復旧費グラフ枠">
          <a:extLst>
            <a:ext uri="{FF2B5EF4-FFF2-40B4-BE49-F238E27FC236}">
              <a16:creationId xmlns:a16="http://schemas.microsoft.com/office/drawing/2014/main" id="{00000000-0008-0000-0700-00007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69291</xdr:rowOff>
    </xdr:from>
    <xdr:to>
      <xdr:col>85</xdr:col>
      <xdr:colOff>126364</xdr:colOff>
      <xdr:row>78</xdr:row>
      <xdr:rowOff>139700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6317595" y="12242241"/>
          <a:ext cx="1269" cy="1270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32" name="災害復旧費最小値テキスト">
          <a:extLst>
            <a:ext uri="{FF2B5EF4-FFF2-40B4-BE49-F238E27FC236}">
              <a16:creationId xmlns:a16="http://schemas.microsoft.com/office/drawing/2014/main" id="{00000000-0008-0000-0700-000078020000}"/>
            </a:ext>
          </a:extLst>
        </xdr:cNvPr>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15968</xdr:rowOff>
    </xdr:from>
    <xdr:ext cx="469744" cy="259045"/>
    <xdr:sp macro="" textlink="">
      <xdr:nvSpPr>
        <xdr:cNvPr id="634" name="災害復旧費最大値テキスト">
          <a:extLst>
            <a:ext uri="{FF2B5EF4-FFF2-40B4-BE49-F238E27FC236}">
              <a16:creationId xmlns:a16="http://schemas.microsoft.com/office/drawing/2014/main" id="{00000000-0008-0000-0700-00007A020000}"/>
            </a:ext>
          </a:extLst>
        </xdr:cNvPr>
        <xdr:cNvSpPr txBox="1"/>
      </xdr:nvSpPr>
      <xdr:spPr>
        <a:xfrm>
          <a:off x="16370300" y="12017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5,558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69291</xdr:rowOff>
    </xdr:from>
    <xdr:to>
      <xdr:col>86</xdr:col>
      <xdr:colOff>25400</xdr:colOff>
      <xdr:row>71</xdr:row>
      <xdr:rowOff>69291</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6230600" y="12242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148158</xdr:rowOff>
    </xdr:from>
    <xdr:to>
      <xdr:col>85</xdr:col>
      <xdr:colOff>127000</xdr:colOff>
      <xdr:row>78</xdr:row>
      <xdr:rowOff>60604</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5481300" y="13178358"/>
          <a:ext cx="838200" cy="255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31996</xdr:rowOff>
    </xdr:from>
    <xdr:ext cx="378565" cy="259045"/>
    <xdr:sp macro="" textlink="">
      <xdr:nvSpPr>
        <xdr:cNvPr id="637" name="災害復旧費平均値テキスト">
          <a:extLst>
            <a:ext uri="{FF2B5EF4-FFF2-40B4-BE49-F238E27FC236}">
              <a16:creationId xmlns:a16="http://schemas.microsoft.com/office/drawing/2014/main" id="{00000000-0008-0000-0700-00007D020000}"/>
            </a:ext>
          </a:extLst>
        </xdr:cNvPr>
        <xdr:cNvSpPr txBox="1"/>
      </xdr:nvSpPr>
      <xdr:spPr>
        <a:xfrm>
          <a:off x="16370300" y="1323364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9119</xdr:rowOff>
    </xdr:from>
    <xdr:to>
      <xdr:col>85</xdr:col>
      <xdr:colOff>177800</xdr:colOff>
      <xdr:row>78</xdr:row>
      <xdr:rowOff>110719</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6268700" y="13382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148158</xdr:rowOff>
    </xdr:from>
    <xdr:to>
      <xdr:col>81</xdr:col>
      <xdr:colOff>50800</xdr:colOff>
      <xdr:row>78</xdr:row>
      <xdr:rowOff>99237</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flipV="1">
          <a:off x="14592300" y="13178358"/>
          <a:ext cx="889000" cy="293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52552</xdr:rowOff>
    </xdr:from>
    <xdr:to>
      <xdr:col>81</xdr:col>
      <xdr:colOff>101600</xdr:colOff>
      <xdr:row>78</xdr:row>
      <xdr:rowOff>154152</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5430500" y="13425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78</xdr:row>
      <xdr:rowOff>145279</xdr:rowOff>
    </xdr:from>
    <xdr:ext cx="378565"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5292017" y="135183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120955</xdr:rowOff>
    </xdr:from>
    <xdr:to>
      <xdr:col>76</xdr:col>
      <xdr:colOff>114300</xdr:colOff>
      <xdr:row>78</xdr:row>
      <xdr:rowOff>99237</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3703300" y="13151155"/>
          <a:ext cx="889000" cy="321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60097</xdr:rowOff>
    </xdr:from>
    <xdr:to>
      <xdr:col>76</xdr:col>
      <xdr:colOff>165100</xdr:colOff>
      <xdr:row>78</xdr:row>
      <xdr:rowOff>161697</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4541500" y="13433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78</xdr:row>
      <xdr:rowOff>152824</xdr:rowOff>
    </xdr:from>
    <xdr:ext cx="378565"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4403017" y="135259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120955</xdr:rowOff>
    </xdr:from>
    <xdr:to>
      <xdr:col>71</xdr:col>
      <xdr:colOff>177800</xdr:colOff>
      <xdr:row>78</xdr:row>
      <xdr:rowOff>82778</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flipV="1">
          <a:off x="12814300" y="13151155"/>
          <a:ext cx="889000" cy="304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5004</xdr:rowOff>
    </xdr:from>
    <xdr:to>
      <xdr:col>72</xdr:col>
      <xdr:colOff>38100</xdr:colOff>
      <xdr:row>78</xdr:row>
      <xdr:rowOff>106604</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3652500" y="13378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78</xdr:row>
      <xdr:rowOff>97731</xdr:rowOff>
    </xdr:from>
    <xdr:ext cx="378565"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3514017" y="134708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27863</xdr:rowOff>
    </xdr:from>
    <xdr:to>
      <xdr:col>67</xdr:col>
      <xdr:colOff>101600</xdr:colOff>
      <xdr:row>78</xdr:row>
      <xdr:rowOff>129463</xdr:rowOff>
    </xdr:to>
    <xdr:sp macro="" textlink="">
      <xdr:nvSpPr>
        <xdr:cNvPr id="648" name="フローチャート: 判断 647">
          <a:extLst>
            <a:ext uri="{FF2B5EF4-FFF2-40B4-BE49-F238E27FC236}">
              <a16:creationId xmlns:a16="http://schemas.microsoft.com/office/drawing/2014/main" id="{00000000-0008-0000-0700-000088020000}"/>
            </a:ext>
          </a:extLst>
        </xdr:cNvPr>
        <xdr:cNvSpPr/>
      </xdr:nvSpPr>
      <xdr:spPr>
        <a:xfrm>
          <a:off x="12763500" y="13400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76</xdr:row>
      <xdr:rowOff>145990</xdr:rowOff>
    </xdr:from>
    <xdr:ext cx="378565"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625017" y="131761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9804</xdr:rowOff>
    </xdr:from>
    <xdr:to>
      <xdr:col>85</xdr:col>
      <xdr:colOff>177800</xdr:colOff>
      <xdr:row>78</xdr:row>
      <xdr:rowOff>111404</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6268700" y="13382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158995</xdr:rowOff>
    </xdr:from>
    <xdr:ext cx="378565" cy="259045"/>
    <xdr:sp macro="" textlink="">
      <xdr:nvSpPr>
        <xdr:cNvPr id="656" name="災害復旧費該当値テキスト">
          <a:extLst>
            <a:ext uri="{FF2B5EF4-FFF2-40B4-BE49-F238E27FC236}">
              <a16:creationId xmlns:a16="http://schemas.microsoft.com/office/drawing/2014/main" id="{00000000-0008-0000-0700-000090020000}"/>
            </a:ext>
          </a:extLst>
        </xdr:cNvPr>
        <xdr:cNvSpPr txBox="1"/>
      </xdr:nvSpPr>
      <xdr:spPr>
        <a:xfrm>
          <a:off x="16370300" y="133606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97358</xdr:rowOff>
    </xdr:from>
    <xdr:to>
      <xdr:col>81</xdr:col>
      <xdr:colOff>101600</xdr:colOff>
      <xdr:row>77</xdr:row>
      <xdr:rowOff>27508</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5430500" y="13127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75</xdr:row>
      <xdr:rowOff>44035</xdr:rowOff>
    </xdr:from>
    <xdr:ext cx="469744"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5246428" y="12902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48437</xdr:rowOff>
    </xdr:from>
    <xdr:to>
      <xdr:col>76</xdr:col>
      <xdr:colOff>165100</xdr:colOff>
      <xdr:row>78</xdr:row>
      <xdr:rowOff>150037</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4541500" y="13421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76</xdr:row>
      <xdr:rowOff>166564</xdr:rowOff>
    </xdr:from>
    <xdr:ext cx="378565"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4403017" y="131967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70155</xdr:rowOff>
    </xdr:from>
    <xdr:to>
      <xdr:col>72</xdr:col>
      <xdr:colOff>38100</xdr:colOff>
      <xdr:row>77</xdr:row>
      <xdr:rowOff>305</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3652500" y="13100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16832</xdr:rowOff>
    </xdr:from>
    <xdr:ext cx="469744"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3468428" y="12875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31978</xdr:rowOff>
    </xdr:from>
    <xdr:to>
      <xdr:col>67</xdr:col>
      <xdr:colOff>101600</xdr:colOff>
      <xdr:row>78</xdr:row>
      <xdr:rowOff>133578</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2763500" y="13405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78</xdr:row>
      <xdr:rowOff>124705</xdr:rowOff>
    </xdr:from>
    <xdr:ext cx="378565"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625017" y="134978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a:extLst>
            <a:ext uri="{FF2B5EF4-FFF2-40B4-BE49-F238E27FC236}">
              <a16:creationId xmlns:a16="http://schemas.microsoft.com/office/drawing/2014/main" id="{00000000-0008-0000-0700-0000A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146310</xdr:rowOff>
    </xdr:from>
    <xdr:to>
      <xdr:col>85</xdr:col>
      <xdr:colOff>126364</xdr:colOff>
      <xdr:row>98</xdr:row>
      <xdr:rowOff>38906</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6317595" y="15576810"/>
          <a:ext cx="1269" cy="1264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42733</xdr:rowOff>
    </xdr:from>
    <xdr:ext cx="469744" cy="259045"/>
    <xdr:sp macro="" textlink="">
      <xdr:nvSpPr>
        <xdr:cNvPr id="689" name="公債費最小値テキスト">
          <a:extLst>
            <a:ext uri="{FF2B5EF4-FFF2-40B4-BE49-F238E27FC236}">
              <a16:creationId xmlns:a16="http://schemas.microsoft.com/office/drawing/2014/main" id="{00000000-0008-0000-0700-0000B1020000}"/>
            </a:ext>
          </a:extLst>
        </xdr:cNvPr>
        <xdr:cNvSpPr txBox="1"/>
      </xdr:nvSpPr>
      <xdr:spPr>
        <a:xfrm>
          <a:off x="16370300" y="168448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38906</xdr:rowOff>
    </xdr:from>
    <xdr:to>
      <xdr:col>86</xdr:col>
      <xdr:colOff>25400</xdr:colOff>
      <xdr:row>98</xdr:row>
      <xdr:rowOff>38906</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6230600" y="1684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92987</xdr:rowOff>
    </xdr:from>
    <xdr:ext cx="534377" cy="259045"/>
    <xdr:sp macro="" textlink="">
      <xdr:nvSpPr>
        <xdr:cNvPr id="691" name="公債費最大値テキスト">
          <a:extLst>
            <a:ext uri="{FF2B5EF4-FFF2-40B4-BE49-F238E27FC236}">
              <a16:creationId xmlns:a16="http://schemas.microsoft.com/office/drawing/2014/main" id="{00000000-0008-0000-0700-0000B3020000}"/>
            </a:ext>
          </a:extLst>
        </xdr:cNvPr>
        <xdr:cNvSpPr txBox="1"/>
      </xdr:nvSpPr>
      <xdr:spPr>
        <a:xfrm>
          <a:off x="16370300" y="15352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75,653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146310</xdr:rowOff>
    </xdr:from>
    <xdr:to>
      <xdr:col>86</xdr:col>
      <xdr:colOff>25400</xdr:colOff>
      <xdr:row>90</xdr:row>
      <xdr:rowOff>146310</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5576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29514</xdr:rowOff>
    </xdr:from>
    <xdr:to>
      <xdr:col>85</xdr:col>
      <xdr:colOff>127000</xdr:colOff>
      <xdr:row>97</xdr:row>
      <xdr:rowOff>45117</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5481300" y="16660164"/>
          <a:ext cx="838200" cy="15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14927</xdr:rowOff>
    </xdr:from>
    <xdr:ext cx="534377" cy="259045"/>
    <xdr:sp macro="" textlink="">
      <xdr:nvSpPr>
        <xdr:cNvPr id="694" name="公債費平均値テキスト">
          <a:extLst>
            <a:ext uri="{FF2B5EF4-FFF2-40B4-BE49-F238E27FC236}">
              <a16:creationId xmlns:a16="http://schemas.microsoft.com/office/drawing/2014/main" id="{00000000-0008-0000-0700-0000B6020000}"/>
            </a:ext>
          </a:extLst>
        </xdr:cNvPr>
        <xdr:cNvSpPr txBox="1"/>
      </xdr:nvSpPr>
      <xdr:spPr>
        <a:xfrm>
          <a:off x="16370300" y="163026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163500</xdr:rowOff>
    </xdr:from>
    <xdr:to>
      <xdr:col>85</xdr:col>
      <xdr:colOff>177800</xdr:colOff>
      <xdr:row>96</xdr:row>
      <xdr:rowOff>93650</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6268700" y="16451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45117</xdr:rowOff>
    </xdr:from>
    <xdr:to>
      <xdr:col>81</xdr:col>
      <xdr:colOff>50800</xdr:colOff>
      <xdr:row>97</xdr:row>
      <xdr:rowOff>71482</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flipV="1">
          <a:off x="14592300" y="16675767"/>
          <a:ext cx="889000" cy="26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2890</xdr:rowOff>
    </xdr:from>
    <xdr:to>
      <xdr:col>81</xdr:col>
      <xdr:colOff>101600</xdr:colOff>
      <xdr:row>96</xdr:row>
      <xdr:rowOff>104490</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5430500" y="16462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121017</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214111" y="16237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71482</xdr:rowOff>
    </xdr:from>
    <xdr:to>
      <xdr:col>76</xdr:col>
      <xdr:colOff>114300</xdr:colOff>
      <xdr:row>97</xdr:row>
      <xdr:rowOff>71596</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flipV="1">
          <a:off x="13703300" y="16702132"/>
          <a:ext cx="8890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165443</xdr:rowOff>
    </xdr:from>
    <xdr:to>
      <xdr:col>76</xdr:col>
      <xdr:colOff>165100</xdr:colOff>
      <xdr:row>96</xdr:row>
      <xdr:rowOff>95593</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4541500" y="16453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112120</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325111" y="16228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71596</xdr:rowOff>
    </xdr:from>
    <xdr:to>
      <xdr:col>71</xdr:col>
      <xdr:colOff>177800</xdr:colOff>
      <xdr:row>97</xdr:row>
      <xdr:rowOff>77082</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flipV="1">
          <a:off x="12814300" y="16702246"/>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1194</xdr:rowOff>
    </xdr:from>
    <xdr:to>
      <xdr:col>72</xdr:col>
      <xdr:colOff>38100</xdr:colOff>
      <xdr:row>96</xdr:row>
      <xdr:rowOff>102794</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3652500" y="16460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119321</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436111" y="16235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159804</xdr:rowOff>
    </xdr:from>
    <xdr:to>
      <xdr:col>67</xdr:col>
      <xdr:colOff>101600</xdr:colOff>
      <xdr:row>96</xdr:row>
      <xdr:rowOff>89954</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2763500" y="16447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106481</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547111" y="16222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150164</xdr:rowOff>
    </xdr:from>
    <xdr:to>
      <xdr:col>85</xdr:col>
      <xdr:colOff>177800</xdr:colOff>
      <xdr:row>97</xdr:row>
      <xdr:rowOff>80314</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6268700" y="16609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128591</xdr:rowOff>
    </xdr:from>
    <xdr:ext cx="534377" cy="259045"/>
    <xdr:sp macro="" textlink="">
      <xdr:nvSpPr>
        <xdr:cNvPr id="713" name="公債費該当値テキスト">
          <a:extLst>
            <a:ext uri="{FF2B5EF4-FFF2-40B4-BE49-F238E27FC236}">
              <a16:creationId xmlns:a16="http://schemas.microsoft.com/office/drawing/2014/main" id="{00000000-0008-0000-0700-0000C9020000}"/>
            </a:ext>
          </a:extLst>
        </xdr:cNvPr>
        <xdr:cNvSpPr txBox="1"/>
      </xdr:nvSpPr>
      <xdr:spPr>
        <a:xfrm>
          <a:off x="16370300" y="16587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165767</xdr:rowOff>
    </xdr:from>
    <xdr:to>
      <xdr:col>81</xdr:col>
      <xdr:colOff>101600</xdr:colOff>
      <xdr:row>97</xdr:row>
      <xdr:rowOff>95917</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5430500" y="16624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87044</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5214111" y="16717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20682</xdr:rowOff>
    </xdr:from>
    <xdr:to>
      <xdr:col>76</xdr:col>
      <xdr:colOff>165100</xdr:colOff>
      <xdr:row>97</xdr:row>
      <xdr:rowOff>122282</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4541500" y="16651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113409</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4325111" y="16744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20796</xdr:rowOff>
    </xdr:from>
    <xdr:to>
      <xdr:col>72</xdr:col>
      <xdr:colOff>38100</xdr:colOff>
      <xdr:row>97</xdr:row>
      <xdr:rowOff>122396</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3652500" y="16651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113523</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3436111" y="16744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26282</xdr:rowOff>
    </xdr:from>
    <xdr:to>
      <xdr:col>67</xdr:col>
      <xdr:colOff>101600</xdr:colOff>
      <xdr:row>97</xdr:row>
      <xdr:rowOff>127882</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2763500" y="16656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119009</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2547111" y="16749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諸支出金グラフ枠">
          <a:extLst>
            <a:ext uri="{FF2B5EF4-FFF2-40B4-BE49-F238E27FC236}">
              <a16:creationId xmlns:a16="http://schemas.microsoft.com/office/drawing/2014/main" id="{00000000-0008-0000-0700-0000E8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100076</xdr:rowOff>
    </xdr:from>
    <xdr:to>
      <xdr:col>116</xdr:col>
      <xdr:colOff>62864</xdr:colOff>
      <xdr:row>39</xdr:row>
      <xdr:rowOff>44450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flipV="1">
          <a:off x="22159595" y="5415026"/>
          <a:ext cx="1269" cy="13159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6" name="諸支出金最小値テキスト">
          <a:extLst>
            <a:ext uri="{FF2B5EF4-FFF2-40B4-BE49-F238E27FC236}">
              <a16:creationId xmlns:a16="http://schemas.microsoft.com/office/drawing/2014/main" id="{00000000-0008-0000-0700-0000EA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46753</xdr:rowOff>
    </xdr:from>
    <xdr:ext cx="469744" cy="259045"/>
    <xdr:sp macro="" textlink="">
      <xdr:nvSpPr>
        <xdr:cNvPr id="748" name="諸支出金最大値テキスト">
          <a:extLst>
            <a:ext uri="{FF2B5EF4-FFF2-40B4-BE49-F238E27FC236}">
              <a16:creationId xmlns:a16="http://schemas.microsoft.com/office/drawing/2014/main" id="{00000000-0008-0000-0700-0000EC020000}"/>
            </a:ext>
          </a:extLst>
        </xdr:cNvPr>
        <xdr:cNvSpPr txBox="1"/>
      </xdr:nvSpPr>
      <xdr:spPr>
        <a:xfrm>
          <a:off x="22212300" y="5190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100076</xdr:rowOff>
    </xdr:from>
    <xdr:to>
      <xdr:col>116</xdr:col>
      <xdr:colOff>152400</xdr:colOff>
      <xdr:row>31</xdr:row>
      <xdr:rowOff>100076</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2072600" y="54150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104157</xdr:rowOff>
    </xdr:from>
    <xdr:ext cx="378565" cy="259045"/>
    <xdr:sp macro="" textlink="">
      <xdr:nvSpPr>
        <xdr:cNvPr id="751" name="諸支出金平均値テキスト">
          <a:extLst>
            <a:ext uri="{FF2B5EF4-FFF2-40B4-BE49-F238E27FC236}">
              <a16:creationId xmlns:a16="http://schemas.microsoft.com/office/drawing/2014/main" id="{00000000-0008-0000-0700-0000EF020000}"/>
            </a:ext>
          </a:extLst>
        </xdr:cNvPr>
        <xdr:cNvSpPr txBox="1"/>
      </xdr:nvSpPr>
      <xdr:spPr>
        <a:xfrm>
          <a:off x="22212300" y="644780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81280</xdr:rowOff>
    </xdr:from>
    <xdr:to>
      <xdr:col>116</xdr:col>
      <xdr:colOff>114300</xdr:colOff>
      <xdr:row>39</xdr:row>
      <xdr:rowOff>11430</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2110700" y="659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3" name="直線コネクタ 752">
          <a:extLst>
            <a:ext uri="{FF2B5EF4-FFF2-40B4-BE49-F238E27FC236}">
              <a16:creationId xmlns:a16="http://schemas.microsoft.com/office/drawing/2014/main" id="{00000000-0008-0000-0700-0000F1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77470</xdr:rowOff>
    </xdr:from>
    <xdr:to>
      <xdr:col>112</xdr:col>
      <xdr:colOff>38100</xdr:colOff>
      <xdr:row>39</xdr:row>
      <xdr:rowOff>7620</xdr:rowOff>
    </xdr:to>
    <xdr:sp macro="" textlink="">
      <xdr:nvSpPr>
        <xdr:cNvPr id="754" name="フローチャート: 判断 753">
          <a:extLst>
            <a:ext uri="{FF2B5EF4-FFF2-40B4-BE49-F238E27FC236}">
              <a16:creationId xmlns:a16="http://schemas.microsoft.com/office/drawing/2014/main" id="{00000000-0008-0000-0700-0000F2020000}"/>
            </a:ext>
          </a:extLst>
        </xdr:cNvPr>
        <xdr:cNvSpPr/>
      </xdr:nvSpPr>
      <xdr:spPr>
        <a:xfrm>
          <a:off x="21272500" y="659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24147</xdr:rowOff>
    </xdr:from>
    <xdr:ext cx="378565"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1134017" y="63677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6" name="直線コネクタ 755">
          <a:extLst>
            <a:ext uri="{FF2B5EF4-FFF2-40B4-BE49-F238E27FC236}">
              <a16:creationId xmlns:a16="http://schemas.microsoft.com/office/drawing/2014/main" id="{00000000-0008-0000-0700-0000F4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59182</xdr:rowOff>
    </xdr:from>
    <xdr:to>
      <xdr:col>107</xdr:col>
      <xdr:colOff>101600</xdr:colOff>
      <xdr:row>38</xdr:row>
      <xdr:rowOff>160782</xdr:rowOff>
    </xdr:to>
    <xdr:sp macro="" textlink="">
      <xdr:nvSpPr>
        <xdr:cNvPr id="757" name="フローチャート: 判断 756">
          <a:extLst>
            <a:ext uri="{FF2B5EF4-FFF2-40B4-BE49-F238E27FC236}">
              <a16:creationId xmlns:a16="http://schemas.microsoft.com/office/drawing/2014/main" id="{00000000-0008-0000-0700-0000F5020000}"/>
            </a:ext>
          </a:extLst>
        </xdr:cNvPr>
        <xdr:cNvSpPr/>
      </xdr:nvSpPr>
      <xdr:spPr>
        <a:xfrm>
          <a:off x="20383500" y="6574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5859</xdr:rowOff>
    </xdr:from>
    <xdr:ext cx="378565"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0245017" y="63495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9" name="直線コネクタ 758">
          <a:extLst>
            <a:ext uri="{FF2B5EF4-FFF2-40B4-BE49-F238E27FC236}">
              <a16:creationId xmlns:a16="http://schemas.microsoft.com/office/drawing/2014/main" id="{00000000-0008-0000-0700-0000F7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146812</xdr:rowOff>
    </xdr:from>
    <xdr:to>
      <xdr:col>102</xdr:col>
      <xdr:colOff>165100</xdr:colOff>
      <xdr:row>38</xdr:row>
      <xdr:rowOff>76962</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19494500" y="6490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93489</xdr:rowOff>
    </xdr:from>
    <xdr:ext cx="378565"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9356017" y="62656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44704</xdr:rowOff>
    </xdr:from>
    <xdr:to>
      <xdr:col>98</xdr:col>
      <xdr:colOff>38100</xdr:colOff>
      <xdr:row>38</xdr:row>
      <xdr:rowOff>146304</xdr:rowOff>
    </xdr:to>
    <xdr:sp macro="" textlink="">
      <xdr:nvSpPr>
        <xdr:cNvPr id="762" name="フローチャート: 判断 761">
          <a:extLst>
            <a:ext uri="{FF2B5EF4-FFF2-40B4-BE49-F238E27FC236}">
              <a16:creationId xmlns:a16="http://schemas.microsoft.com/office/drawing/2014/main" id="{00000000-0008-0000-0700-0000FA020000}"/>
            </a:ext>
          </a:extLst>
        </xdr:cNvPr>
        <xdr:cNvSpPr/>
      </xdr:nvSpPr>
      <xdr:spPr>
        <a:xfrm>
          <a:off x="18605500" y="6559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162831</xdr:rowOff>
    </xdr:from>
    <xdr:ext cx="378565"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467017" y="63350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0" name="諸支出金該当値テキスト">
          <a:extLst>
            <a:ext uri="{FF2B5EF4-FFF2-40B4-BE49-F238E27FC236}">
              <a16:creationId xmlns:a16="http://schemas.microsoft.com/office/drawing/2014/main" id="{00000000-0008-0000-0700-00000203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a:extLst>
            <a:ext uri="{FF2B5EF4-FFF2-40B4-BE49-F238E27FC236}">
              <a16:creationId xmlns:a16="http://schemas.microsoft.com/office/drawing/2014/main" id="{00000000-0008-0000-0700-000013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3" name="前年度繰上充用金グラフ枠">
          <a:extLst>
            <a:ext uri="{FF2B5EF4-FFF2-40B4-BE49-F238E27FC236}">
              <a16:creationId xmlns:a16="http://schemas.microsoft.com/office/drawing/2014/main" id="{00000000-0008-0000-0700-000019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5" name="前年度繰上充用金最小値テキスト">
          <a:extLst>
            <a:ext uri="{FF2B5EF4-FFF2-40B4-BE49-F238E27FC236}">
              <a16:creationId xmlns:a16="http://schemas.microsoft.com/office/drawing/2014/main" id="{00000000-0008-0000-0700-00001B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7" name="前年度繰上充用金最大値テキスト">
          <a:extLst>
            <a:ext uri="{FF2B5EF4-FFF2-40B4-BE49-F238E27FC236}">
              <a16:creationId xmlns:a16="http://schemas.microsoft.com/office/drawing/2014/main" id="{00000000-0008-0000-0700-00001D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0" name="前年度繰上充用金平均値テキスト">
          <a:extLst>
            <a:ext uri="{FF2B5EF4-FFF2-40B4-BE49-F238E27FC236}">
              <a16:creationId xmlns:a16="http://schemas.microsoft.com/office/drawing/2014/main" id="{00000000-0008-0000-0700-000020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6" name="フローチャート: 判断 805">
          <a:extLst>
            <a:ext uri="{FF2B5EF4-FFF2-40B4-BE49-F238E27FC236}">
              <a16:creationId xmlns:a16="http://schemas.microsoft.com/office/drawing/2014/main" id="{00000000-0008-0000-0700-000026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8" name="直線コネクタ 807">
          <a:extLst>
            <a:ext uri="{FF2B5EF4-FFF2-40B4-BE49-F238E27FC236}">
              <a16:creationId xmlns:a16="http://schemas.microsoft.com/office/drawing/2014/main" id="{00000000-0008-0000-0700-000028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9" name="フローチャート: 判断 808">
          <a:extLst>
            <a:ext uri="{FF2B5EF4-FFF2-40B4-BE49-F238E27FC236}">
              <a16:creationId xmlns:a16="http://schemas.microsoft.com/office/drawing/2014/main" id="{00000000-0008-0000-0700-000029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1" name="フローチャート: 判断 810">
          <a:extLst>
            <a:ext uri="{FF2B5EF4-FFF2-40B4-BE49-F238E27FC236}">
              <a16:creationId xmlns:a16="http://schemas.microsoft.com/office/drawing/2014/main" id="{00000000-0008-0000-0700-00002B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9" name="前年度繰上充用金該当値テキスト">
          <a:extLst>
            <a:ext uri="{FF2B5EF4-FFF2-40B4-BE49-F238E27FC236}">
              <a16:creationId xmlns:a16="http://schemas.microsoft.com/office/drawing/2014/main" id="{00000000-0008-0000-0700-000033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8" name="正方形/長方形 827">
          <a:extLst>
            <a:ext uri="{FF2B5EF4-FFF2-40B4-BE49-F238E27FC236}">
              <a16:creationId xmlns:a16="http://schemas.microsoft.com/office/drawing/2014/main" id="{00000000-0008-0000-0700-00003C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9" name="正方形/長方形 828">
          <a:extLst>
            <a:ext uri="{FF2B5EF4-FFF2-40B4-BE49-F238E27FC236}">
              <a16:creationId xmlns:a16="http://schemas.microsoft.com/office/drawing/2014/main" id="{00000000-0008-0000-0700-00003D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0" name="テキスト ボックス 829">
          <a:extLst>
            <a:ext uri="{FF2B5EF4-FFF2-40B4-BE49-F238E27FC236}">
              <a16:creationId xmlns:a16="http://schemas.microsoft.com/office/drawing/2014/main" id="{00000000-0008-0000-0700-00003E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住民一人当たりのコストについて前年度と比較すると、教育費が前年度</a:t>
          </a:r>
          <a:r>
            <a:rPr kumimoji="1" lang="en-US" altLang="ja-JP" sz="1300">
              <a:latin typeface="ＭＳ Ｐゴシック" panose="020B0600070205080204" pitchFamily="50" charset="-128"/>
              <a:ea typeface="ＭＳ Ｐゴシック" panose="020B0600070205080204" pitchFamily="50" charset="-128"/>
            </a:rPr>
            <a:t>46,306</a:t>
          </a:r>
          <a:r>
            <a:rPr kumimoji="1" lang="ja-JP" altLang="en-US" sz="1300">
              <a:latin typeface="ＭＳ Ｐゴシック" panose="020B0600070205080204" pitchFamily="50" charset="-128"/>
              <a:ea typeface="ＭＳ Ｐゴシック" panose="020B0600070205080204" pitchFamily="50" charset="-128"/>
            </a:rPr>
            <a:t>円に対し</a:t>
          </a:r>
          <a:r>
            <a:rPr kumimoji="1" lang="en-US" altLang="ja-JP" sz="1300">
              <a:latin typeface="ＭＳ Ｐゴシック" panose="020B0600070205080204" pitchFamily="50" charset="-128"/>
              <a:ea typeface="ＭＳ Ｐゴシック" panose="020B0600070205080204" pitchFamily="50" charset="-128"/>
            </a:rPr>
            <a:t>39,466</a:t>
          </a:r>
          <a:r>
            <a:rPr kumimoji="1" lang="ja-JP" altLang="en-US" sz="1300">
              <a:latin typeface="ＭＳ Ｐゴシック" panose="020B0600070205080204" pitchFamily="50" charset="-128"/>
              <a:ea typeface="ＭＳ Ｐゴシック" panose="020B0600070205080204" pitchFamily="50" charset="-128"/>
            </a:rPr>
            <a:t>円と前年度より</a:t>
          </a:r>
          <a:r>
            <a:rPr kumimoji="1" lang="en-US" altLang="ja-JP" sz="1300">
              <a:latin typeface="ＭＳ Ｐゴシック" panose="020B0600070205080204" pitchFamily="50" charset="-128"/>
              <a:ea typeface="ＭＳ Ｐゴシック" panose="020B0600070205080204" pitchFamily="50" charset="-128"/>
            </a:rPr>
            <a:t>6,840</a:t>
          </a:r>
          <a:r>
            <a:rPr kumimoji="1" lang="ja-JP" altLang="en-US" sz="1300">
              <a:latin typeface="ＭＳ Ｐゴシック" panose="020B0600070205080204" pitchFamily="50" charset="-128"/>
              <a:ea typeface="ＭＳ Ｐゴシック" panose="020B0600070205080204" pitchFamily="50" charset="-128"/>
            </a:rPr>
            <a:t>円の減少となっている。これは図書館等複合施設の新規整備が完了したことの影響が大きい。</a:t>
          </a:r>
        </a:p>
        <a:p>
          <a:r>
            <a:rPr kumimoji="1" lang="ja-JP" altLang="en-US" sz="1300">
              <a:latin typeface="ＭＳ Ｐゴシック" panose="020B0600070205080204" pitchFamily="50" charset="-128"/>
              <a:ea typeface="ＭＳ Ｐゴシック" panose="020B0600070205080204" pitchFamily="50" charset="-128"/>
            </a:rPr>
            <a:t>民生費については、前年度より</a:t>
          </a:r>
          <a:r>
            <a:rPr kumimoji="1" lang="en-US" altLang="ja-JP" sz="1300">
              <a:latin typeface="ＭＳ Ｐゴシック" panose="020B0600070205080204" pitchFamily="50" charset="-128"/>
              <a:ea typeface="ＭＳ Ｐゴシック" panose="020B0600070205080204" pitchFamily="50" charset="-128"/>
            </a:rPr>
            <a:t>12,408</a:t>
          </a:r>
          <a:r>
            <a:rPr kumimoji="1" lang="ja-JP" altLang="en-US" sz="1300">
              <a:latin typeface="ＭＳ Ｐゴシック" panose="020B0600070205080204" pitchFamily="50" charset="-128"/>
              <a:ea typeface="ＭＳ Ｐゴシック" panose="020B0600070205080204" pitchFamily="50" charset="-128"/>
            </a:rPr>
            <a:t>円の増加となった。これは、物価高騰対策臨時給付金支給事業の増や国民健康保険特別会計への繰出経費が増加したことの影響が大きい。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消防費については、近隣の</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市</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町と構成している一部事務組合への負担金が大きく、類似団体と比べ、住民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人あたりのコストが多くなっている。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千葉県佐倉市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財政調整基金残高の標準財政規模比は、分母である標準財政規模が</a:t>
          </a:r>
          <a:r>
            <a:rPr kumimoji="1" lang="en-US" altLang="ja-JP" sz="1200">
              <a:latin typeface="ＭＳ ゴシック" pitchFamily="49" charset="-128"/>
              <a:ea typeface="ＭＳ ゴシック" pitchFamily="49" charset="-128"/>
            </a:rPr>
            <a:t>317.9</a:t>
          </a:r>
          <a:r>
            <a:rPr kumimoji="1" lang="ja-JP" altLang="en-US" sz="1200">
              <a:latin typeface="ＭＳ ゴシック" pitchFamily="49" charset="-128"/>
              <a:ea typeface="ＭＳ ゴシック" pitchFamily="49" charset="-128"/>
            </a:rPr>
            <a:t>億円から約</a:t>
          </a:r>
          <a:r>
            <a:rPr kumimoji="1" lang="en-US" altLang="ja-JP" sz="1200">
              <a:latin typeface="ＭＳ ゴシック" pitchFamily="49" charset="-128"/>
              <a:ea typeface="ＭＳ ゴシック" pitchFamily="49" charset="-128"/>
            </a:rPr>
            <a:t>326.0</a:t>
          </a:r>
          <a:r>
            <a:rPr kumimoji="1" lang="ja-JP" altLang="en-US" sz="1200">
              <a:latin typeface="ＭＳ ゴシック" pitchFamily="49" charset="-128"/>
              <a:ea typeface="ＭＳ ゴシック" pitchFamily="49" charset="-128"/>
            </a:rPr>
            <a:t>億円と</a:t>
          </a:r>
          <a:r>
            <a:rPr kumimoji="1" lang="en-US" altLang="ja-JP" sz="1200">
              <a:latin typeface="ＭＳ ゴシック" pitchFamily="49" charset="-128"/>
              <a:ea typeface="ＭＳ ゴシック" pitchFamily="49" charset="-128"/>
            </a:rPr>
            <a:t>8.1</a:t>
          </a:r>
          <a:r>
            <a:rPr kumimoji="1" lang="ja-JP" altLang="en-US" sz="1200">
              <a:latin typeface="ＭＳ ゴシック" pitchFamily="49" charset="-128"/>
              <a:ea typeface="ＭＳ ゴシック" pitchFamily="49" charset="-128"/>
            </a:rPr>
            <a:t>億円の増となり、分子である財政調整基金の年度末残高が約</a:t>
          </a:r>
          <a:r>
            <a:rPr kumimoji="1" lang="en-US" altLang="ja-JP" sz="1200">
              <a:latin typeface="ＭＳ ゴシック" pitchFamily="49" charset="-128"/>
              <a:ea typeface="ＭＳ ゴシック" pitchFamily="49" charset="-128"/>
            </a:rPr>
            <a:t>79.2</a:t>
          </a:r>
          <a:r>
            <a:rPr kumimoji="1" lang="ja-JP" altLang="en-US" sz="1200">
              <a:latin typeface="ＭＳ ゴシック" pitchFamily="49" charset="-128"/>
              <a:ea typeface="ＭＳ ゴシック" pitchFamily="49" charset="-128"/>
            </a:rPr>
            <a:t>億円から約</a:t>
          </a:r>
          <a:r>
            <a:rPr kumimoji="1" lang="en-US" altLang="ja-JP" sz="1200">
              <a:latin typeface="ＭＳ ゴシック" pitchFamily="49" charset="-128"/>
              <a:ea typeface="ＭＳ ゴシック" pitchFamily="49" charset="-128"/>
            </a:rPr>
            <a:t>71.7</a:t>
          </a:r>
          <a:r>
            <a:rPr kumimoji="1" lang="ja-JP" altLang="en-US" sz="1200">
              <a:latin typeface="ＭＳ ゴシック" pitchFamily="49" charset="-128"/>
              <a:ea typeface="ＭＳ ゴシック" pitchFamily="49" charset="-128"/>
            </a:rPr>
            <a:t>億円と</a:t>
          </a:r>
          <a:r>
            <a:rPr kumimoji="1" lang="en-US" altLang="ja-JP" sz="1200">
              <a:latin typeface="ＭＳ ゴシック" pitchFamily="49" charset="-128"/>
              <a:ea typeface="ＭＳ ゴシック" pitchFamily="49" charset="-128"/>
            </a:rPr>
            <a:t>7.5</a:t>
          </a:r>
          <a:r>
            <a:rPr kumimoji="1" lang="ja-JP" altLang="en-US" sz="1200">
              <a:latin typeface="ＭＳ ゴシック" pitchFamily="49" charset="-128"/>
              <a:ea typeface="ＭＳ ゴシック" pitchFamily="49" charset="-128"/>
            </a:rPr>
            <a:t>億円の減となったことで、</a:t>
          </a:r>
          <a:r>
            <a:rPr kumimoji="1" lang="en-US" altLang="ja-JP" sz="1200">
              <a:latin typeface="ＭＳ ゴシック" pitchFamily="49" charset="-128"/>
              <a:ea typeface="ＭＳ ゴシック" pitchFamily="49" charset="-128"/>
            </a:rPr>
            <a:t>2.93</a:t>
          </a:r>
          <a:r>
            <a:rPr kumimoji="1" lang="ja-JP" altLang="en-US" sz="1200">
              <a:latin typeface="ＭＳ ゴシック" pitchFamily="49" charset="-128"/>
              <a:ea typeface="ＭＳ ゴシック" pitchFamily="49" charset="-128"/>
            </a:rPr>
            <a:t>ポイント減少している。</a:t>
          </a:r>
        </a:p>
        <a:p>
          <a:r>
            <a:rPr kumimoji="1" lang="ja-JP" altLang="en-US" sz="1200">
              <a:latin typeface="ＭＳ ゴシック" pitchFamily="49" charset="-128"/>
              <a:ea typeface="ＭＳ ゴシック" pitchFamily="49" charset="-128"/>
            </a:rPr>
            <a:t>実質収支額の標準財政規模比は、補助費等や繰出金の増等により実質収支額は約</a:t>
          </a:r>
          <a:r>
            <a:rPr kumimoji="1" lang="en-US" altLang="ja-JP" sz="1200">
              <a:latin typeface="ＭＳ ゴシック" pitchFamily="49" charset="-128"/>
              <a:ea typeface="ＭＳ ゴシック" pitchFamily="49" charset="-128"/>
            </a:rPr>
            <a:t>26.5</a:t>
          </a:r>
          <a:r>
            <a:rPr kumimoji="1" lang="ja-JP" altLang="en-US" sz="1200">
              <a:latin typeface="ＭＳ ゴシック" pitchFamily="49" charset="-128"/>
              <a:ea typeface="ＭＳ ゴシック" pitchFamily="49" charset="-128"/>
            </a:rPr>
            <a:t>億円から約</a:t>
          </a:r>
          <a:r>
            <a:rPr kumimoji="1" lang="en-US" altLang="ja-JP" sz="1200">
              <a:latin typeface="ＭＳ ゴシック" pitchFamily="49" charset="-128"/>
              <a:ea typeface="ＭＳ ゴシック" pitchFamily="49" charset="-128"/>
            </a:rPr>
            <a:t>23.0</a:t>
          </a:r>
          <a:r>
            <a:rPr kumimoji="1" lang="ja-JP" altLang="en-US" sz="1200">
              <a:latin typeface="ＭＳ ゴシック" pitchFamily="49" charset="-128"/>
              <a:ea typeface="ＭＳ ゴシック" pitchFamily="49" charset="-128"/>
            </a:rPr>
            <a:t>億円と</a:t>
          </a:r>
          <a:r>
            <a:rPr kumimoji="1" lang="en-US" altLang="ja-JP" sz="1200">
              <a:latin typeface="ＭＳ ゴシック" pitchFamily="49" charset="-128"/>
              <a:ea typeface="ＭＳ ゴシック" pitchFamily="49" charset="-128"/>
            </a:rPr>
            <a:t>3.5</a:t>
          </a:r>
          <a:r>
            <a:rPr kumimoji="1" lang="ja-JP" altLang="en-US" sz="1200">
              <a:latin typeface="ＭＳ ゴシック" pitchFamily="49" charset="-128"/>
              <a:ea typeface="ＭＳ ゴシック" pitchFamily="49" charset="-128"/>
            </a:rPr>
            <a:t>億円の減となり、</a:t>
          </a:r>
          <a:r>
            <a:rPr kumimoji="1" lang="en-US" altLang="ja-JP" sz="1200">
              <a:latin typeface="ＭＳ ゴシック" pitchFamily="49" charset="-128"/>
              <a:ea typeface="ＭＳ ゴシック" pitchFamily="49" charset="-128"/>
            </a:rPr>
            <a:t>1.27</a:t>
          </a:r>
          <a:r>
            <a:rPr kumimoji="1" lang="ja-JP" altLang="en-US" sz="1200">
              <a:latin typeface="ＭＳ ゴシック" pitchFamily="49" charset="-128"/>
              <a:ea typeface="ＭＳ ゴシック" pitchFamily="49" charset="-128"/>
            </a:rPr>
            <a:t>ポイント減少している。</a:t>
          </a:r>
        </a:p>
        <a:p>
          <a:r>
            <a:rPr kumimoji="1" lang="ja-JP" altLang="en-US" sz="1200">
              <a:latin typeface="ＭＳ ゴシック" pitchFamily="49" charset="-128"/>
              <a:ea typeface="ＭＳ ゴシック" pitchFamily="49" charset="-128"/>
            </a:rPr>
            <a:t>実質単年度収支は約▲</a:t>
          </a:r>
          <a:r>
            <a:rPr kumimoji="1" lang="en-US" altLang="ja-JP" sz="1200">
              <a:latin typeface="ＭＳ ゴシック" pitchFamily="49" charset="-128"/>
              <a:ea typeface="ＭＳ ゴシック" pitchFamily="49" charset="-128"/>
            </a:rPr>
            <a:t>11.0</a:t>
          </a:r>
          <a:r>
            <a:rPr kumimoji="1" lang="ja-JP" altLang="en-US" sz="1200">
              <a:latin typeface="ＭＳ ゴシック" pitchFamily="49" charset="-128"/>
              <a:ea typeface="ＭＳ ゴシック" pitchFamily="49" charset="-128"/>
            </a:rPr>
            <a:t>億円で、前年度に比べ大きく赤字となり、標準財政規模比は▲</a:t>
          </a:r>
          <a:r>
            <a:rPr kumimoji="1" lang="en-US" altLang="ja-JP" sz="1200">
              <a:latin typeface="ＭＳ ゴシック" pitchFamily="49" charset="-128"/>
              <a:ea typeface="ＭＳ ゴシック" pitchFamily="49" charset="-128"/>
            </a:rPr>
            <a:t>3.38%</a:t>
          </a:r>
          <a:r>
            <a:rPr kumimoji="1" lang="ja-JP" altLang="en-US" sz="1200">
              <a:latin typeface="ＭＳ ゴシック" pitchFamily="49" charset="-128"/>
              <a:ea typeface="ＭＳ ゴシック" pitchFamily="49" charset="-128"/>
            </a:rPr>
            <a:t>となっている。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千葉県佐倉市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一般会計及び特別会計、また、公営企業である上下水道事業などすべての会計において赤字を計上した会計はなく、連結実質赤字比率についても黒字を維持している状況である。しかしながら、少子高齢化など社会経済状況の行先きは依然不透明であることから、市税は当面横ばいで推移するものと見込む一方、今後も社会保障関連経費や老朽化した各施設の大規模改修経費の増大が懸念されるなど、財政状況は厳しさを増している。</a:t>
          </a:r>
        </a:p>
        <a:p>
          <a:r>
            <a:rPr kumimoji="1" lang="ja-JP" altLang="en-US" sz="1400">
              <a:latin typeface="ＭＳ ゴシック" pitchFamily="49" charset="-128"/>
              <a:ea typeface="ＭＳ ゴシック" pitchFamily="49" charset="-128"/>
            </a:rPr>
            <a:t>今後とも限られた財源の効率的、効果的な配分を行い、引き続き健全な財政運営に取り組んでいく。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千葉県佐倉市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元利償還金については、地方債の計画的な借入により借入残高の減少に努めてきたことや近年の低金利により、平成</a:t>
          </a:r>
          <a:r>
            <a:rPr kumimoji="1" lang="en-US" altLang="ja-JP" sz="1400">
              <a:latin typeface="ＭＳ ゴシック" pitchFamily="49" charset="-128"/>
              <a:ea typeface="ＭＳ ゴシック" pitchFamily="49" charset="-128"/>
            </a:rPr>
            <a:t>30</a:t>
          </a:r>
          <a:r>
            <a:rPr kumimoji="1" lang="ja-JP" altLang="en-US" sz="1400">
              <a:latin typeface="ＭＳ ゴシック" pitchFamily="49" charset="-128"/>
              <a:ea typeface="ＭＳ ゴシック" pitchFamily="49" charset="-128"/>
            </a:rPr>
            <a:t>年度以降は</a:t>
          </a:r>
          <a:r>
            <a:rPr kumimoji="1" lang="en-US" altLang="ja-JP" sz="1400">
              <a:latin typeface="ＭＳ ゴシック" pitchFamily="49" charset="-128"/>
              <a:ea typeface="ＭＳ ゴシック" pitchFamily="49" charset="-128"/>
            </a:rPr>
            <a:t>30</a:t>
          </a:r>
          <a:r>
            <a:rPr kumimoji="1" lang="ja-JP" altLang="en-US" sz="1400">
              <a:latin typeface="ＭＳ ゴシック" pitchFamily="49" charset="-128"/>
              <a:ea typeface="ＭＳ ゴシック" pitchFamily="49" charset="-128"/>
            </a:rPr>
            <a:t>億円を下回っていたが、令和</a:t>
          </a:r>
          <a:r>
            <a:rPr kumimoji="1" lang="en-US" altLang="ja-JP" sz="1400">
              <a:latin typeface="ＭＳ ゴシック" pitchFamily="49" charset="-128"/>
              <a:ea typeface="ＭＳ ゴシック" pitchFamily="49" charset="-128"/>
            </a:rPr>
            <a:t>4</a:t>
          </a:r>
          <a:r>
            <a:rPr kumimoji="1" lang="ja-JP" altLang="en-US" sz="1400">
              <a:latin typeface="ＭＳ ゴシック" pitchFamily="49" charset="-128"/>
              <a:ea typeface="ＭＳ ゴシック" pitchFamily="49" charset="-128"/>
            </a:rPr>
            <a:t>年度から、令和元年度に実施した公立小中学校及び幼稚園の空調設備整備に係る地方債の元金償還が開始したことに伴い増加している。また、令和</a:t>
          </a:r>
          <a:r>
            <a:rPr kumimoji="1" lang="en-US" altLang="ja-JP" sz="1400">
              <a:latin typeface="ＭＳ ゴシック" pitchFamily="49" charset="-128"/>
              <a:ea typeface="ＭＳ ゴシック" pitchFamily="49" charset="-128"/>
            </a:rPr>
            <a:t>4</a:t>
          </a:r>
          <a:r>
            <a:rPr kumimoji="1" lang="ja-JP" altLang="en-US" sz="1400">
              <a:latin typeface="ＭＳ ゴシック" pitchFamily="49" charset="-128"/>
              <a:ea typeface="ＭＳ ゴシック" pitchFamily="49" charset="-128"/>
            </a:rPr>
            <a:t>年度末に借入れを行った地方債の一部について、将来的な利子支払いの負担を軽減するため、元金償還までの据置期間をなくしたため、令和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年度の元利償還金額が増えている。</a:t>
          </a:r>
        </a:p>
        <a:p>
          <a:r>
            <a:rPr kumimoji="1" lang="ja-JP" altLang="en-US" sz="1400">
              <a:latin typeface="ＭＳ ゴシック" pitchFamily="49" charset="-128"/>
              <a:ea typeface="ＭＳ ゴシック" pitchFamily="49" charset="-128"/>
            </a:rPr>
            <a:t>小学校トイレ改修事業や夢咲くら館の整備といった大規模事業に係る借入れがあることから、今後は一時的に元利償還金が増加することが見込まれる。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満期一括償還地方債の償還の財源として積み立てた減債基金はない。</a:t>
          </a: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千葉県佐倉市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年度は、一般会計等に係る地方債残高が</a:t>
          </a:r>
          <a:r>
            <a:rPr kumimoji="1" lang="en-US" altLang="ja-JP" sz="1400">
              <a:latin typeface="ＭＳ ゴシック" pitchFamily="49" charset="-128"/>
              <a:ea typeface="ＭＳ ゴシック" pitchFamily="49" charset="-128"/>
            </a:rPr>
            <a:t>1,512</a:t>
          </a:r>
          <a:r>
            <a:rPr kumimoji="1" lang="ja-JP" altLang="en-US" sz="1400">
              <a:latin typeface="ＭＳ ゴシック" pitchFamily="49" charset="-128"/>
              <a:ea typeface="ＭＳ ゴシック" pitchFamily="49" charset="-128"/>
            </a:rPr>
            <a:t>百万円減少している。臨時財政対策債が減少した等の影響により、令和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年度中における借入れ額が元金償還額を下回ったところである。</a:t>
          </a:r>
        </a:p>
        <a:p>
          <a:r>
            <a:rPr kumimoji="1" lang="ja-JP" altLang="en-US" sz="1400">
              <a:latin typeface="ＭＳ ゴシック" pitchFamily="49" charset="-128"/>
              <a:ea typeface="ＭＳ ゴシック" pitchFamily="49" charset="-128"/>
            </a:rPr>
            <a:t>充当可能財源等については、引き続き、基金の残高を一定額確保できていることから、平成</a:t>
          </a:r>
          <a:r>
            <a:rPr kumimoji="1" lang="en-US" altLang="ja-JP" sz="1400">
              <a:latin typeface="ＭＳ ゴシック" pitchFamily="49" charset="-128"/>
              <a:ea typeface="ＭＳ ゴシック" pitchFamily="49" charset="-128"/>
            </a:rPr>
            <a:t>22</a:t>
          </a:r>
          <a:r>
            <a:rPr kumimoji="1" lang="ja-JP" altLang="en-US" sz="1400">
              <a:latin typeface="ＭＳ ゴシック" pitchFamily="49" charset="-128"/>
              <a:ea typeface="ＭＳ ゴシック" pitchFamily="49" charset="-128"/>
            </a:rPr>
            <a:t>年度から将来負担比率はマイナスとなっている。</a:t>
          </a:r>
        </a:p>
        <a:p>
          <a:r>
            <a:rPr kumimoji="1" lang="ja-JP" altLang="en-US" sz="1400">
              <a:latin typeface="ＭＳ ゴシック" pitchFamily="49" charset="-128"/>
              <a:ea typeface="ＭＳ ゴシック" pitchFamily="49" charset="-128"/>
            </a:rPr>
            <a:t>今後も計画的な地方債の借入や借入れにあたっては交付税措置のある事業を選択するなど、将来負担を軽減させるための、中長期的な視点に立った財政運営に努めていく。</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千葉県佐倉市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財政調整基金は取崩額が積立額を上回り令和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年度末残高は約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億円の減少、減債基金は臨時財政対策債償還基金費（普通交付税再算定項目）分の積立を行ったことから約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億円の増加となった。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その他特定目的基金は全体で約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0.7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億円の増加となったが、基金全体としては約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億円の減少となった。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今後は基金全体としての金額は一定規模を確保しながら、特定目的基金についても基金の目的に沿った活用を積極的に進めていく予定である。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庁舎建設基金：佐倉市庁舎建設費の財源に充てるため</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ふるさと事業基金：市民とともに創り憩う新しいふるさとの実現を目指し、本市の個性ある施策を円滑かつ効率的に推進するため</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保健福祉振興基金：本市における心豊かな地域社会の実現をめざし、福祉活動の促進及び高齢化社会の到来に対応した施策を推進するとともに、地域の振興と保健福祉の一層の向上を図るため</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みどりのまちづくり基金：良好な自然環境の保持及び快適な居住環境の創造にとって特に必要な樹林、樹木、水辺等の存する土地の取得及び維持管理等を行うことにより、みどり豊かなまちづくりを推進するため</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公共施設整備基金：公共施設の整備の費用に充てるため</a:t>
          </a:r>
          <a:endPar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庁舎建設基金：基金運用益の積立による増</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ふるさと事業基金：市民協働推進事業、健康危機対策事業等に充てるため約</a:t>
          </a:r>
          <a:r>
            <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rPr>
            <a:t>47</a:t>
          </a:r>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百万円の取崩しを行い、寄附金の受入れ等による積立てが約</a:t>
          </a:r>
          <a:r>
            <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rPr>
            <a:t>112</a:t>
          </a:r>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百万円あったことから、約</a:t>
          </a:r>
          <a:r>
            <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rPr>
            <a:t>66</a:t>
          </a:r>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百万円の増となっている。</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保健福祉振興基金：寄附金の積立による増</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みどりのまちづくり基金：公園整備事業、緑地整備事業に充てるため約</a:t>
          </a:r>
          <a:r>
            <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rPr>
            <a:t>22</a:t>
          </a:r>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百万円の取崩しを行い、寄附金の受入れ等による積立てが約</a:t>
          </a:r>
          <a:r>
            <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百万円あったことから、約</a:t>
          </a:r>
          <a:r>
            <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rPr>
            <a:t>19</a:t>
          </a:r>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百万円の減となっている。</a:t>
          </a: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公共施設整備基金：寄附金および基金運用益の積立による増</a:t>
          </a:r>
        </a:p>
        <a:p>
          <a:endPar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tx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tx1"/>
              </a:solidFill>
              <a:effectLst/>
              <a:latin typeface="ＭＳ ゴシック" panose="020B0609070205080204" pitchFamily="49" charset="-128"/>
              <a:ea typeface="ＭＳ ゴシック" panose="020B0609070205080204" pitchFamily="49" charset="-128"/>
              <a:cs typeface="+mn-cs"/>
            </a:rPr>
            <a:t>一定規模の金額を確保しながら、基金の目的に沿った活用を積極的に進めていく予定である。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年度決算剰余金の２分の１以上である約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億円と基金運用益を合計し、約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億円の積立てを行った一方、</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財源不足に対応するため約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億円を取り崩した結果、残高は約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億円減少した。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長期的視野に立った効率的な財政運営を進め、適切な規模の財政調整基金を確保できるよう努める。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基金運用益の積立、臨時財政対策債償還基金費（普通交付税再算定項目）分の積立による増</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今後の活用については基金条例の趣旨に沿って適切に運用していく。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臨時財政対策債償還基金費については、令和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年度及び</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年度の償還経費に充当すべく計画的に取り崩すこととしている。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59572610</v>
      </c>
      <c r="BO4" s="371"/>
      <c r="BP4" s="371"/>
      <c r="BQ4" s="371"/>
      <c r="BR4" s="371"/>
      <c r="BS4" s="371"/>
      <c r="BT4" s="371"/>
      <c r="BU4" s="372"/>
      <c r="BV4" s="370">
        <v>59648622</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7.1</v>
      </c>
      <c r="CU4" s="377"/>
      <c r="CV4" s="377"/>
      <c r="CW4" s="377"/>
      <c r="CX4" s="377"/>
      <c r="CY4" s="377"/>
      <c r="CZ4" s="377"/>
      <c r="DA4" s="378"/>
      <c r="DB4" s="376">
        <v>8.3000000000000007</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56851555</v>
      </c>
      <c r="BO5" s="408"/>
      <c r="BP5" s="408"/>
      <c r="BQ5" s="408"/>
      <c r="BR5" s="408"/>
      <c r="BS5" s="408"/>
      <c r="BT5" s="408"/>
      <c r="BU5" s="409"/>
      <c r="BV5" s="407">
        <v>56791646</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93.7</v>
      </c>
      <c r="CU5" s="405"/>
      <c r="CV5" s="405"/>
      <c r="CW5" s="405"/>
      <c r="CX5" s="405"/>
      <c r="CY5" s="405"/>
      <c r="CZ5" s="405"/>
      <c r="DA5" s="406"/>
      <c r="DB5" s="404">
        <v>92.6</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2721055</v>
      </c>
      <c r="BO6" s="408"/>
      <c r="BP6" s="408"/>
      <c r="BQ6" s="408"/>
      <c r="BR6" s="408"/>
      <c r="BS6" s="408"/>
      <c r="BT6" s="408"/>
      <c r="BU6" s="409"/>
      <c r="BV6" s="407">
        <v>2856976</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94.7</v>
      </c>
      <c r="CU6" s="445"/>
      <c r="CV6" s="445"/>
      <c r="CW6" s="445"/>
      <c r="CX6" s="445"/>
      <c r="CY6" s="445"/>
      <c r="CZ6" s="445"/>
      <c r="DA6" s="446"/>
      <c r="DB6" s="444">
        <v>94.7</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101</v>
      </c>
      <c r="AV7" s="440"/>
      <c r="AW7" s="440"/>
      <c r="AX7" s="440"/>
      <c r="AY7" s="441" t="s">
        <v>102</v>
      </c>
      <c r="AZ7" s="442"/>
      <c r="BA7" s="442"/>
      <c r="BB7" s="442"/>
      <c r="BC7" s="442"/>
      <c r="BD7" s="442"/>
      <c r="BE7" s="442"/>
      <c r="BF7" s="442"/>
      <c r="BG7" s="442"/>
      <c r="BH7" s="442"/>
      <c r="BI7" s="442"/>
      <c r="BJ7" s="442"/>
      <c r="BK7" s="442"/>
      <c r="BL7" s="442"/>
      <c r="BM7" s="443"/>
      <c r="BN7" s="407">
        <v>419901</v>
      </c>
      <c r="BO7" s="408"/>
      <c r="BP7" s="408"/>
      <c r="BQ7" s="408"/>
      <c r="BR7" s="408"/>
      <c r="BS7" s="408"/>
      <c r="BT7" s="408"/>
      <c r="BU7" s="409"/>
      <c r="BV7" s="407">
        <v>207698</v>
      </c>
      <c r="BW7" s="408"/>
      <c r="BX7" s="408"/>
      <c r="BY7" s="408"/>
      <c r="BZ7" s="408"/>
      <c r="CA7" s="408"/>
      <c r="CB7" s="408"/>
      <c r="CC7" s="409"/>
      <c r="CD7" s="410" t="s">
        <v>103</v>
      </c>
      <c r="CE7" s="411"/>
      <c r="CF7" s="411"/>
      <c r="CG7" s="411"/>
      <c r="CH7" s="411"/>
      <c r="CI7" s="411"/>
      <c r="CJ7" s="411"/>
      <c r="CK7" s="411"/>
      <c r="CL7" s="411"/>
      <c r="CM7" s="411"/>
      <c r="CN7" s="411"/>
      <c r="CO7" s="411"/>
      <c r="CP7" s="411"/>
      <c r="CQ7" s="411"/>
      <c r="CR7" s="411"/>
      <c r="CS7" s="412"/>
      <c r="CT7" s="407">
        <v>32596211</v>
      </c>
      <c r="CU7" s="408"/>
      <c r="CV7" s="408"/>
      <c r="CW7" s="408"/>
      <c r="CX7" s="408"/>
      <c r="CY7" s="408"/>
      <c r="CZ7" s="408"/>
      <c r="DA7" s="409"/>
      <c r="DB7" s="407">
        <v>31786985</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104</v>
      </c>
      <c r="AN8" s="437"/>
      <c r="AO8" s="437"/>
      <c r="AP8" s="437"/>
      <c r="AQ8" s="437"/>
      <c r="AR8" s="437"/>
      <c r="AS8" s="437"/>
      <c r="AT8" s="438"/>
      <c r="AU8" s="439" t="s">
        <v>90</v>
      </c>
      <c r="AV8" s="440"/>
      <c r="AW8" s="440"/>
      <c r="AX8" s="440"/>
      <c r="AY8" s="441" t="s">
        <v>105</v>
      </c>
      <c r="AZ8" s="442"/>
      <c r="BA8" s="442"/>
      <c r="BB8" s="442"/>
      <c r="BC8" s="442"/>
      <c r="BD8" s="442"/>
      <c r="BE8" s="442"/>
      <c r="BF8" s="442"/>
      <c r="BG8" s="442"/>
      <c r="BH8" s="442"/>
      <c r="BI8" s="442"/>
      <c r="BJ8" s="442"/>
      <c r="BK8" s="442"/>
      <c r="BL8" s="442"/>
      <c r="BM8" s="443"/>
      <c r="BN8" s="407">
        <v>2301154</v>
      </c>
      <c r="BO8" s="408"/>
      <c r="BP8" s="408"/>
      <c r="BQ8" s="408"/>
      <c r="BR8" s="408"/>
      <c r="BS8" s="408"/>
      <c r="BT8" s="408"/>
      <c r="BU8" s="409"/>
      <c r="BV8" s="407">
        <v>2649278</v>
      </c>
      <c r="BW8" s="408"/>
      <c r="BX8" s="408"/>
      <c r="BY8" s="408"/>
      <c r="BZ8" s="408"/>
      <c r="CA8" s="408"/>
      <c r="CB8" s="408"/>
      <c r="CC8" s="409"/>
      <c r="CD8" s="410" t="s">
        <v>106</v>
      </c>
      <c r="CE8" s="411"/>
      <c r="CF8" s="411"/>
      <c r="CG8" s="411"/>
      <c r="CH8" s="411"/>
      <c r="CI8" s="411"/>
      <c r="CJ8" s="411"/>
      <c r="CK8" s="411"/>
      <c r="CL8" s="411"/>
      <c r="CM8" s="411"/>
      <c r="CN8" s="411"/>
      <c r="CO8" s="411"/>
      <c r="CP8" s="411"/>
      <c r="CQ8" s="411"/>
      <c r="CR8" s="411"/>
      <c r="CS8" s="412"/>
      <c r="CT8" s="447">
        <v>0.86</v>
      </c>
      <c r="CU8" s="448"/>
      <c r="CV8" s="448"/>
      <c r="CW8" s="448"/>
      <c r="CX8" s="448"/>
      <c r="CY8" s="448"/>
      <c r="CZ8" s="448"/>
      <c r="DA8" s="449"/>
      <c r="DB8" s="447">
        <v>0.89</v>
      </c>
      <c r="DC8" s="448"/>
      <c r="DD8" s="448"/>
      <c r="DE8" s="448"/>
      <c r="DF8" s="448"/>
      <c r="DG8" s="448"/>
      <c r="DH8" s="448"/>
      <c r="DI8" s="449"/>
    </row>
    <row r="9" spans="1:119" ht="18.75" customHeight="1" thickBot="1" x14ac:dyDescent="0.2">
      <c r="A9" s="181"/>
      <c r="B9" s="401" t="s">
        <v>107</v>
      </c>
      <c r="C9" s="402"/>
      <c r="D9" s="402"/>
      <c r="E9" s="402"/>
      <c r="F9" s="402"/>
      <c r="G9" s="402"/>
      <c r="H9" s="402"/>
      <c r="I9" s="402"/>
      <c r="J9" s="402"/>
      <c r="K9" s="450"/>
      <c r="L9" s="451" t="s">
        <v>108</v>
      </c>
      <c r="M9" s="452"/>
      <c r="N9" s="452"/>
      <c r="O9" s="452"/>
      <c r="P9" s="452"/>
      <c r="Q9" s="453"/>
      <c r="R9" s="454">
        <v>168743</v>
      </c>
      <c r="S9" s="455"/>
      <c r="T9" s="455"/>
      <c r="U9" s="455"/>
      <c r="V9" s="456"/>
      <c r="W9" s="364" t="s">
        <v>109</v>
      </c>
      <c r="X9" s="365"/>
      <c r="Y9" s="365"/>
      <c r="Z9" s="365"/>
      <c r="AA9" s="365"/>
      <c r="AB9" s="365"/>
      <c r="AC9" s="365"/>
      <c r="AD9" s="365"/>
      <c r="AE9" s="365"/>
      <c r="AF9" s="365"/>
      <c r="AG9" s="365"/>
      <c r="AH9" s="365"/>
      <c r="AI9" s="365"/>
      <c r="AJ9" s="365"/>
      <c r="AK9" s="365"/>
      <c r="AL9" s="366"/>
      <c r="AM9" s="436" t="s">
        <v>110</v>
      </c>
      <c r="AN9" s="437"/>
      <c r="AO9" s="437"/>
      <c r="AP9" s="437"/>
      <c r="AQ9" s="437"/>
      <c r="AR9" s="437"/>
      <c r="AS9" s="437"/>
      <c r="AT9" s="438"/>
      <c r="AU9" s="439" t="s">
        <v>90</v>
      </c>
      <c r="AV9" s="440"/>
      <c r="AW9" s="440"/>
      <c r="AX9" s="440"/>
      <c r="AY9" s="441" t="s">
        <v>111</v>
      </c>
      <c r="AZ9" s="442"/>
      <c r="BA9" s="442"/>
      <c r="BB9" s="442"/>
      <c r="BC9" s="442"/>
      <c r="BD9" s="442"/>
      <c r="BE9" s="442"/>
      <c r="BF9" s="442"/>
      <c r="BG9" s="442"/>
      <c r="BH9" s="442"/>
      <c r="BI9" s="442"/>
      <c r="BJ9" s="442"/>
      <c r="BK9" s="442"/>
      <c r="BL9" s="442"/>
      <c r="BM9" s="443"/>
      <c r="BN9" s="407">
        <v>-348124</v>
      </c>
      <c r="BO9" s="408"/>
      <c r="BP9" s="408"/>
      <c r="BQ9" s="408"/>
      <c r="BR9" s="408"/>
      <c r="BS9" s="408"/>
      <c r="BT9" s="408"/>
      <c r="BU9" s="409"/>
      <c r="BV9" s="407">
        <v>-323569</v>
      </c>
      <c r="BW9" s="408"/>
      <c r="BX9" s="408"/>
      <c r="BY9" s="408"/>
      <c r="BZ9" s="408"/>
      <c r="CA9" s="408"/>
      <c r="CB9" s="408"/>
      <c r="CC9" s="409"/>
      <c r="CD9" s="410" t="s">
        <v>112</v>
      </c>
      <c r="CE9" s="411"/>
      <c r="CF9" s="411"/>
      <c r="CG9" s="411"/>
      <c r="CH9" s="411"/>
      <c r="CI9" s="411"/>
      <c r="CJ9" s="411"/>
      <c r="CK9" s="411"/>
      <c r="CL9" s="411"/>
      <c r="CM9" s="411"/>
      <c r="CN9" s="411"/>
      <c r="CO9" s="411"/>
      <c r="CP9" s="411"/>
      <c r="CQ9" s="411"/>
      <c r="CR9" s="411"/>
      <c r="CS9" s="412"/>
      <c r="CT9" s="404">
        <v>7.3</v>
      </c>
      <c r="CU9" s="405"/>
      <c r="CV9" s="405"/>
      <c r="CW9" s="405"/>
      <c r="CX9" s="405"/>
      <c r="CY9" s="405"/>
      <c r="CZ9" s="405"/>
      <c r="DA9" s="406"/>
      <c r="DB9" s="404">
        <v>7.3</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113</v>
      </c>
      <c r="M10" s="437"/>
      <c r="N10" s="437"/>
      <c r="O10" s="437"/>
      <c r="P10" s="437"/>
      <c r="Q10" s="438"/>
      <c r="R10" s="458">
        <v>172739</v>
      </c>
      <c r="S10" s="459"/>
      <c r="T10" s="459"/>
      <c r="U10" s="459"/>
      <c r="V10" s="460"/>
      <c r="W10" s="395"/>
      <c r="X10" s="396"/>
      <c r="Y10" s="396"/>
      <c r="Z10" s="396"/>
      <c r="AA10" s="396"/>
      <c r="AB10" s="396"/>
      <c r="AC10" s="396"/>
      <c r="AD10" s="396"/>
      <c r="AE10" s="396"/>
      <c r="AF10" s="396"/>
      <c r="AG10" s="396"/>
      <c r="AH10" s="396"/>
      <c r="AI10" s="396"/>
      <c r="AJ10" s="396"/>
      <c r="AK10" s="396"/>
      <c r="AL10" s="399"/>
      <c r="AM10" s="436" t="s">
        <v>114</v>
      </c>
      <c r="AN10" s="437"/>
      <c r="AO10" s="437"/>
      <c r="AP10" s="437"/>
      <c r="AQ10" s="437"/>
      <c r="AR10" s="437"/>
      <c r="AS10" s="437"/>
      <c r="AT10" s="438"/>
      <c r="AU10" s="439" t="s">
        <v>90</v>
      </c>
      <c r="AV10" s="440"/>
      <c r="AW10" s="440"/>
      <c r="AX10" s="440"/>
      <c r="AY10" s="441" t="s">
        <v>115</v>
      </c>
      <c r="AZ10" s="442"/>
      <c r="BA10" s="442"/>
      <c r="BB10" s="442"/>
      <c r="BC10" s="442"/>
      <c r="BD10" s="442"/>
      <c r="BE10" s="442"/>
      <c r="BF10" s="442"/>
      <c r="BG10" s="442"/>
      <c r="BH10" s="442"/>
      <c r="BI10" s="442"/>
      <c r="BJ10" s="442"/>
      <c r="BK10" s="442"/>
      <c r="BL10" s="442"/>
      <c r="BM10" s="443"/>
      <c r="BN10" s="407">
        <v>1334321</v>
      </c>
      <c r="BO10" s="408"/>
      <c r="BP10" s="408"/>
      <c r="BQ10" s="408"/>
      <c r="BR10" s="408"/>
      <c r="BS10" s="408"/>
      <c r="BT10" s="408"/>
      <c r="BU10" s="409"/>
      <c r="BV10" s="407">
        <v>2798712</v>
      </c>
      <c r="BW10" s="408"/>
      <c r="BX10" s="408"/>
      <c r="BY10" s="408"/>
      <c r="BZ10" s="408"/>
      <c r="CA10" s="408"/>
      <c r="CB10" s="408"/>
      <c r="CC10" s="409"/>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117</v>
      </c>
      <c r="M11" s="462"/>
      <c r="N11" s="462"/>
      <c r="O11" s="462"/>
      <c r="P11" s="462"/>
      <c r="Q11" s="463"/>
      <c r="R11" s="464" t="s">
        <v>118</v>
      </c>
      <c r="S11" s="465"/>
      <c r="T11" s="465"/>
      <c r="U11" s="465"/>
      <c r="V11" s="466"/>
      <c r="W11" s="395"/>
      <c r="X11" s="396"/>
      <c r="Y11" s="396"/>
      <c r="Z11" s="396"/>
      <c r="AA11" s="396"/>
      <c r="AB11" s="396"/>
      <c r="AC11" s="396"/>
      <c r="AD11" s="396"/>
      <c r="AE11" s="396"/>
      <c r="AF11" s="396"/>
      <c r="AG11" s="396"/>
      <c r="AH11" s="396"/>
      <c r="AI11" s="396"/>
      <c r="AJ11" s="396"/>
      <c r="AK11" s="396"/>
      <c r="AL11" s="399"/>
      <c r="AM11" s="436" t="s">
        <v>119</v>
      </c>
      <c r="AN11" s="437"/>
      <c r="AO11" s="437"/>
      <c r="AP11" s="437"/>
      <c r="AQ11" s="437"/>
      <c r="AR11" s="437"/>
      <c r="AS11" s="437"/>
      <c r="AT11" s="438"/>
      <c r="AU11" s="439" t="s">
        <v>90</v>
      </c>
      <c r="AV11" s="440"/>
      <c r="AW11" s="440"/>
      <c r="AX11" s="440"/>
      <c r="AY11" s="441" t="s">
        <v>120</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121</v>
      </c>
      <c r="CE11" s="411"/>
      <c r="CF11" s="411"/>
      <c r="CG11" s="411"/>
      <c r="CH11" s="411"/>
      <c r="CI11" s="411"/>
      <c r="CJ11" s="411"/>
      <c r="CK11" s="411"/>
      <c r="CL11" s="411"/>
      <c r="CM11" s="411"/>
      <c r="CN11" s="411"/>
      <c r="CO11" s="411"/>
      <c r="CP11" s="411"/>
      <c r="CQ11" s="411"/>
      <c r="CR11" s="411"/>
      <c r="CS11" s="412"/>
      <c r="CT11" s="447" t="s">
        <v>122</v>
      </c>
      <c r="CU11" s="448"/>
      <c r="CV11" s="448"/>
      <c r="CW11" s="448"/>
      <c r="CX11" s="448"/>
      <c r="CY11" s="448"/>
      <c r="CZ11" s="448"/>
      <c r="DA11" s="449"/>
      <c r="DB11" s="447" t="s">
        <v>122</v>
      </c>
      <c r="DC11" s="448"/>
      <c r="DD11" s="448"/>
      <c r="DE11" s="448"/>
      <c r="DF11" s="448"/>
      <c r="DG11" s="448"/>
      <c r="DH11" s="448"/>
      <c r="DI11" s="449"/>
    </row>
    <row r="12" spans="1:119" ht="18.75" customHeight="1" x14ac:dyDescent="0.15">
      <c r="A12" s="181"/>
      <c r="B12" s="467" t="s">
        <v>123</v>
      </c>
      <c r="C12" s="468"/>
      <c r="D12" s="468"/>
      <c r="E12" s="468"/>
      <c r="F12" s="468"/>
      <c r="G12" s="468"/>
      <c r="H12" s="468"/>
      <c r="I12" s="468"/>
      <c r="J12" s="468"/>
      <c r="K12" s="469"/>
      <c r="L12" s="476" t="s">
        <v>124</v>
      </c>
      <c r="M12" s="477"/>
      <c r="N12" s="477"/>
      <c r="O12" s="477"/>
      <c r="P12" s="477"/>
      <c r="Q12" s="478"/>
      <c r="R12" s="479">
        <v>170406</v>
      </c>
      <c r="S12" s="480"/>
      <c r="T12" s="480"/>
      <c r="U12" s="480"/>
      <c r="V12" s="481"/>
      <c r="W12" s="482" t="s">
        <v>1</v>
      </c>
      <c r="X12" s="440"/>
      <c r="Y12" s="440"/>
      <c r="Z12" s="440"/>
      <c r="AA12" s="440"/>
      <c r="AB12" s="483"/>
      <c r="AC12" s="484" t="s">
        <v>125</v>
      </c>
      <c r="AD12" s="485"/>
      <c r="AE12" s="485"/>
      <c r="AF12" s="485"/>
      <c r="AG12" s="486"/>
      <c r="AH12" s="484" t="s">
        <v>126</v>
      </c>
      <c r="AI12" s="485"/>
      <c r="AJ12" s="485"/>
      <c r="AK12" s="485"/>
      <c r="AL12" s="487"/>
      <c r="AM12" s="436" t="s">
        <v>127</v>
      </c>
      <c r="AN12" s="437"/>
      <c r="AO12" s="437"/>
      <c r="AP12" s="437"/>
      <c r="AQ12" s="437"/>
      <c r="AR12" s="437"/>
      <c r="AS12" s="437"/>
      <c r="AT12" s="438"/>
      <c r="AU12" s="439" t="s">
        <v>90</v>
      </c>
      <c r="AV12" s="440"/>
      <c r="AW12" s="440"/>
      <c r="AX12" s="440"/>
      <c r="AY12" s="441" t="s">
        <v>128</v>
      </c>
      <c r="AZ12" s="442"/>
      <c r="BA12" s="442"/>
      <c r="BB12" s="442"/>
      <c r="BC12" s="442"/>
      <c r="BD12" s="442"/>
      <c r="BE12" s="442"/>
      <c r="BF12" s="442"/>
      <c r="BG12" s="442"/>
      <c r="BH12" s="442"/>
      <c r="BI12" s="442"/>
      <c r="BJ12" s="442"/>
      <c r="BK12" s="442"/>
      <c r="BL12" s="442"/>
      <c r="BM12" s="443"/>
      <c r="BN12" s="407">
        <v>2086566</v>
      </c>
      <c r="BO12" s="408"/>
      <c r="BP12" s="408"/>
      <c r="BQ12" s="408"/>
      <c r="BR12" s="408"/>
      <c r="BS12" s="408"/>
      <c r="BT12" s="408"/>
      <c r="BU12" s="409"/>
      <c r="BV12" s="407">
        <v>0</v>
      </c>
      <c r="BW12" s="408"/>
      <c r="BX12" s="408"/>
      <c r="BY12" s="408"/>
      <c r="BZ12" s="408"/>
      <c r="CA12" s="408"/>
      <c r="CB12" s="408"/>
      <c r="CC12" s="409"/>
      <c r="CD12" s="410" t="s">
        <v>129</v>
      </c>
      <c r="CE12" s="411"/>
      <c r="CF12" s="411"/>
      <c r="CG12" s="411"/>
      <c r="CH12" s="411"/>
      <c r="CI12" s="411"/>
      <c r="CJ12" s="411"/>
      <c r="CK12" s="411"/>
      <c r="CL12" s="411"/>
      <c r="CM12" s="411"/>
      <c r="CN12" s="411"/>
      <c r="CO12" s="411"/>
      <c r="CP12" s="411"/>
      <c r="CQ12" s="411"/>
      <c r="CR12" s="411"/>
      <c r="CS12" s="412"/>
      <c r="CT12" s="447" t="s">
        <v>122</v>
      </c>
      <c r="CU12" s="448"/>
      <c r="CV12" s="448"/>
      <c r="CW12" s="448"/>
      <c r="CX12" s="448"/>
      <c r="CY12" s="448"/>
      <c r="CZ12" s="448"/>
      <c r="DA12" s="449"/>
      <c r="DB12" s="447" t="s">
        <v>122</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130</v>
      </c>
      <c r="N13" s="499"/>
      <c r="O13" s="499"/>
      <c r="P13" s="499"/>
      <c r="Q13" s="500"/>
      <c r="R13" s="491">
        <v>165691</v>
      </c>
      <c r="S13" s="492"/>
      <c r="T13" s="492"/>
      <c r="U13" s="492"/>
      <c r="V13" s="493"/>
      <c r="W13" s="423" t="s">
        <v>131</v>
      </c>
      <c r="X13" s="424"/>
      <c r="Y13" s="424"/>
      <c r="Z13" s="424"/>
      <c r="AA13" s="424"/>
      <c r="AB13" s="414"/>
      <c r="AC13" s="458">
        <v>1195</v>
      </c>
      <c r="AD13" s="459"/>
      <c r="AE13" s="459"/>
      <c r="AF13" s="459"/>
      <c r="AG13" s="501"/>
      <c r="AH13" s="458">
        <v>1209</v>
      </c>
      <c r="AI13" s="459"/>
      <c r="AJ13" s="459"/>
      <c r="AK13" s="459"/>
      <c r="AL13" s="460"/>
      <c r="AM13" s="436" t="s">
        <v>132</v>
      </c>
      <c r="AN13" s="437"/>
      <c r="AO13" s="437"/>
      <c r="AP13" s="437"/>
      <c r="AQ13" s="437"/>
      <c r="AR13" s="437"/>
      <c r="AS13" s="437"/>
      <c r="AT13" s="438"/>
      <c r="AU13" s="439" t="s">
        <v>101</v>
      </c>
      <c r="AV13" s="440"/>
      <c r="AW13" s="440"/>
      <c r="AX13" s="440"/>
      <c r="AY13" s="441" t="s">
        <v>133</v>
      </c>
      <c r="AZ13" s="442"/>
      <c r="BA13" s="442"/>
      <c r="BB13" s="442"/>
      <c r="BC13" s="442"/>
      <c r="BD13" s="442"/>
      <c r="BE13" s="442"/>
      <c r="BF13" s="442"/>
      <c r="BG13" s="442"/>
      <c r="BH13" s="442"/>
      <c r="BI13" s="442"/>
      <c r="BJ13" s="442"/>
      <c r="BK13" s="442"/>
      <c r="BL13" s="442"/>
      <c r="BM13" s="443"/>
      <c r="BN13" s="407">
        <v>-1100369</v>
      </c>
      <c r="BO13" s="408"/>
      <c r="BP13" s="408"/>
      <c r="BQ13" s="408"/>
      <c r="BR13" s="408"/>
      <c r="BS13" s="408"/>
      <c r="BT13" s="408"/>
      <c r="BU13" s="409"/>
      <c r="BV13" s="407">
        <v>2475143</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1.7</v>
      </c>
      <c r="CU13" s="405"/>
      <c r="CV13" s="405"/>
      <c r="CW13" s="405"/>
      <c r="CX13" s="405"/>
      <c r="CY13" s="405"/>
      <c r="CZ13" s="405"/>
      <c r="DA13" s="406"/>
      <c r="DB13" s="404">
        <v>1.6</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171460</v>
      </c>
      <c r="S14" s="492"/>
      <c r="T14" s="492"/>
      <c r="U14" s="492"/>
      <c r="V14" s="493"/>
      <c r="W14" s="397"/>
      <c r="X14" s="398"/>
      <c r="Y14" s="398"/>
      <c r="Z14" s="398"/>
      <c r="AA14" s="398"/>
      <c r="AB14" s="387"/>
      <c r="AC14" s="494">
        <v>1.6</v>
      </c>
      <c r="AD14" s="495"/>
      <c r="AE14" s="495"/>
      <c r="AF14" s="495"/>
      <c r="AG14" s="496"/>
      <c r="AH14" s="494">
        <v>1.6</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t="s">
        <v>122</v>
      </c>
      <c r="CU14" s="506"/>
      <c r="CV14" s="506"/>
      <c r="CW14" s="506"/>
      <c r="CX14" s="506"/>
      <c r="CY14" s="506"/>
      <c r="CZ14" s="506"/>
      <c r="DA14" s="507"/>
      <c r="DB14" s="505" t="s">
        <v>122</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130</v>
      </c>
      <c r="N15" s="499"/>
      <c r="O15" s="499"/>
      <c r="P15" s="499"/>
      <c r="Q15" s="500"/>
      <c r="R15" s="491">
        <v>167202</v>
      </c>
      <c r="S15" s="492"/>
      <c r="T15" s="492"/>
      <c r="U15" s="492"/>
      <c r="V15" s="493"/>
      <c r="W15" s="423" t="s">
        <v>137</v>
      </c>
      <c r="X15" s="424"/>
      <c r="Y15" s="424"/>
      <c r="Z15" s="424"/>
      <c r="AA15" s="424"/>
      <c r="AB15" s="414"/>
      <c r="AC15" s="458">
        <v>13698</v>
      </c>
      <c r="AD15" s="459"/>
      <c r="AE15" s="459"/>
      <c r="AF15" s="459"/>
      <c r="AG15" s="501"/>
      <c r="AH15" s="458">
        <v>14995</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22038427</v>
      </c>
      <c r="BO15" s="371"/>
      <c r="BP15" s="371"/>
      <c r="BQ15" s="371"/>
      <c r="BR15" s="371"/>
      <c r="BS15" s="371"/>
      <c r="BT15" s="371"/>
      <c r="BU15" s="372"/>
      <c r="BV15" s="370">
        <v>21697890</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18.8</v>
      </c>
      <c r="AD16" s="495"/>
      <c r="AE16" s="495"/>
      <c r="AF16" s="495"/>
      <c r="AG16" s="496"/>
      <c r="AH16" s="494">
        <v>20.100000000000001</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26321110</v>
      </c>
      <c r="BO16" s="408"/>
      <c r="BP16" s="408"/>
      <c r="BQ16" s="408"/>
      <c r="BR16" s="408"/>
      <c r="BS16" s="408"/>
      <c r="BT16" s="408"/>
      <c r="BU16" s="409"/>
      <c r="BV16" s="407">
        <v>25177205</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143</v>
      </c>
      <c r="N17" s="519"/>
      <c r="O17" s="519"/>
      <c r="P17" s="519"/>
      <c r="Q17" s="520"/>
      <c r="R17" s="513" t="s">
        <v>144</v>
      </c>
      <c r="S17" s="514"/>
      <c r="T17" s="514"/>
      <c r="U17" s="514"/>
      <c r="V17" s="515"/>
      <c r="W17" s="423" t="s">
        <v>145</v>
      </c>
      <c r="X17" s="424"/>
      <c r="Y17" s="424"/>
      <c r="Z17" s="424"/>
      <c r="AA17" s="424"/>
      <c r="AB17" s="414"/>
      <c r="AC17" s="458">
        <v>57823</v>
      </c>
      <c r="AD17" s="459"/>
      <c r="AE17" s="459"/>
      <c r="AF17" s="459"/>
      <c r="AG17" s="501"/>
      <c r="AH17" s="458">
        <v>58417</v>
      </c>
      <c r="AI17" s="459"/>
      <c r="AJ17" s="459"/>
      <c r="AK17" s="459"/>
      <c r="AL17" s="460"/>
      <c r="AM17" s="436"/>
      <c r="AN17" s="437"/>
      <c r="AO17" s="437"/>
      <c r="AP17" s="437"/>
      <c r="AQ17" s="437"/>
      <c r="AR17" s="437"/>
      <c r="AS17" s="437"/>
      <c r="AT17" s="438"/>
      <c r="AU17" s="439"/>
      <c r="AV17" s="440"/>
      <c r="AW17" s="440"/>
      <c r="AX17" s="440"/>
      <c r="AY17" s="441" t="s">
        <v>146</v>
      </c>
      <c r="AZ17" s="442"/>
      <c r="BA17" s="442"/>
      <c r="BB17" s="442"/>
      <c r="BC17" s="442"/>
      <c r="BD17" s="442"/>
      <c r="BE17" s="442"/>
      <c r="BF17" s="442"/>
      <c r="BG17" s="442"/>
      <c r="BH17" s="442"/>
      <c r="BI17" s="442"/>
      <c r="BJ17" s="442"/>
      <c r="BK17" s="442"/>
      <c r="BL17" s="442"/>
      <c r="BM17" s="443"/>
      <c r="BN17" s="407">
        <v>28032860</v>
      </c>
      <c r="BO17" s="408"/>
      <c r="BP17" s="408"/>
      <c r="BQ17" s="408"/>
      <c r="BR17" s="408"/>
      <c r="BS17" s="408"/>
      <c r="BT17" s="408"/>
      <c r="BU17" s="409"/>
      <c r="BV17" s="407">
        <v>27577825</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147</v>
      </c>
      <c r="C18" s="450"/>
      <c r="D18" s="450"/>
      <c r="E18" s="530"/>
      <c r="F18" s="530"/>
      <c r="G18" s="530"/>
      <c r="H18" s="530"/>
      <c r="I18" s="530"/>
      <c r="J18" s="530"/>
      <c r="K18" s="530"/>
      <c r="L18" s="531">
        <v>103.69</v>
      </c>
      <c r="M18" s="531"/>
      <c r="N18" s="531"/>
      <c r="O18" s="531"/>
      <c r="P18" s="531"/>
      <c r="Q18" s="531"/>
      <c r="R18" s="532"/>
      <c r="S18" s="532"/>
      <c r="T18" s="532"/>
      <c r="U18" s="532"/>
      <c r="V18" s="533"/>
      <c r="W18" s="425"/>
      <c r="X18" s="426"/>
      <c r="Y18" s="426"/>
      <c r="Z18" s="426"/>
      <c r="AA18" s="426"/>
      <c r="AB18" s="417"/>
      <c r="AC18" s="534">
        <v>79.5</v>
      </c>
      <c r="AD18" s="535"/>
      <c r="AE18" s="535"/>
      <c r="AF18" s="535"/>
      <c r="AG18" s="536"/>
      <c r="AH18" s="534">
        <v>78.3</v>
      </c>
      <c r="AI18" s="535"/>
      <c r="AJ18" s="535"/>
      <c r="AK18" s="535"/>
      <c r="AL18" s="537"/>
      <c r="AM18" s="436"/>
      <c r="AN18" s="437"/>
      <c r="AO18" s="437"/>
      <c r="AP18" s="437"/>
      <c r="AQ18" s="437"/>
      <c r="AR18" s="437"/>
      <c r="AS18" s="437"/>
      <c r="AT18" s="438"/>
      <c r="AU18" s="439"/>
      <c r="AV18" s="440"/>
      <c r="AW18" s="440"/>
      <c r="AX18" s="440"/>
      <c r="AY18" s="441" t="s">
        <v>148</v>
      </c>
      <c r="AZ18" s="442"/>
      <c r="BA18" s="442"/>
      <c r="BB18" s="442"/>
      <c r="BC18" s="442"/>
      <c r="BD18" s="442"/>
      <c r="BE18" s="442"/>
      <c r="BF18" s="442"/>
      <c r="BG18" s="442"/>
      <c r="BH18" s="442"/>
      <c r="BI18" s="442"/>
      <c r="BJ18" s="442"/>
      <c r="BK18" s="442"/>
      <c r="BL18" s="442"/>
      <c r="BM18" s="443"/>
      <c r="BN18" s="407">
        <v>31037260</v>
      </c>
      <c r="BO18" s="408"/>
      <c r="BP18" s="408"/>
      <c r="BQ18" s="408"/>
      <c r="BR18" s="408"/>
      <c r="BS18" s="408"/>
      <c r="BT18" s="408"/>
      <c r="BU18" s="409"/>
      <c r="BV18" s="407">
        <v>30147583</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149</v>
      </c>
      <c r="C19" s="450"/>
      <c r="D19" s="450"/>
      <c r="E19" s="530"/>
      <c r="F19" s="530"/>
      <c r="G19" s="530"/>
      <c r="H19" s="530"/>
      <c r="I19" s="530"/>
      <c r="J19" s="530"/>
      <c r="K19" s="530"/>
      <c r="L19" s="538">
        <v>1627</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150</v>
      </c>
      <c r="AZ19" s="442"/>
      <c r="BA19" s="442"/>
      <c r="BB19" s="442"/>
      <c r="BC19" s="442"/>
      <c r="BD19" s="442"/>
      <c r="BE19" s="442"/>
      <c r="BF19" s="442"/>
      <c r="BG19" s="442"/>
      <c r="BH19" s="442"/>
      <c r="BI19" s="442"/>
      <c r="BJ19" s="442"/>
      <c r="BK19" s="442"/>
      <c r="BL19" s="442"/>
      <c r="BM19" s="443"/>
      <c r="BN19" s="407">
        <v>43373839</v>
      </c>
      <c r="BO19" s="408"/>
      <c r="BP19" s="408"/>
      <c r="BQ19" s="408"/>
      <c r="BR19" s="408"/>
      <c r="BS19" s="408"/>
      <c r="BT19" s="408"/>
      <c r="BU19" s="409"/>
      <c r="BV19" s="407">
        <v>41593615</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151</v>
      </c>
      <c r="C20" s="450"/>
      <c r="D20" s="450"/>
      <c r="E20" s="530"/>
      <c r="F20" s="530"/>
      <c r="G20" s="530"/>
      <c r="H20" s="530"/>
      <c r="I20" s="530"/>
      <c r="J20" s="530"/>
      <c r="K20" s="530"/>
      <c r="L20" s="538">
        <v>70279</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152</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153</v>
      </c>
      <c r="C22" s="551"/>
      <c r="D22" s="552"/>
      <c r="E22" s="419" t="s">
        <v>1</v>
      </c>
      <c r="F22" s="424"/>
      <c r="G22" s="424"/>
      <c r="H22" s="424"/>
      <c r="I22" s="424"/>
      <c r="J22" s="424"/>
      <c r="K22" s="414"/>
      <c r="L22" s="419" t="s">
        <v>154</v>
      </c>
      <c r="M22" s="424"/>
      <c r="N22" s="424"/>
      <c r="O22" s="424"/>
      <c r="P22" s="414"/>
      <c r="Q22" s="582" t="s">
        <v>155</v>
      </c>
      <c r="R22" s="583"/>
      <c r="S22" s="583"/>
      <c r="T22" s="583"/>
      <c r="U22" s="583"/>
      <c r="V22" s="584"/>
      <c r="W22" s="550" t="s">
        <v>156</v>
      </c>
      <c r="X22" s="551"/>
      <c r="Y22" s="552"/>
      <c r="Z22" s="419" t="s">
        <v>1</v>
      </c>
      <c r="AA22" s="424"/>
      <c r="AB22" s="424"/>
      <c r="AC22" s="424"/>
      <c r="AD22" s="424"/>
      <c r="AE22" s="424"/>
      <c r="AF22" s="424"/>
      <c r="AG22" s="414"/>
      <c r="AH22" s="588" t="s">
        <v>157</v>
      </c>
      <c r="AI22" s="424"/>
      <c r="AJ22" s="424"/>
      <c r="AK22" s="424"/>
      <c r="AL22" s="414"/>
      <c r="AM22" s="588" t="s">
        <v>158</v>
      </c>
      <c r="AN22" s="589"/>
      <c r="AO22" s="589"/>
      <c r="AP22" s="589"/>
      <c r="AQ22" s="589"/>
      <c r="AR22" s="590"/>
      <c r="AS22" s="582" t="s">
        <v>155</v>
      </c>
      <c r="AT22" s="583"/>
      <c r="AU22" s="583"/>
      <c r="AV22" s="583"/>
      <c r="AW22" s="583"/>
      <c r="AX22" s="594"/>
      <c r="AY22" s="367" t="s">
        <v>159</v>
      </c>
      <c r="AZ22" s="368"/>
      <c r="BA22" s="368"/>
      <c r="BB22" s="368"/>
      <c r="BC22" s="368"/>
      <c r="BD22" s="368"/>
      <c r="BE22" s="368"/>
      <c r="BF22" s="368"/>
      <c r="BG22" s="368"/>
      <c r="BH22" s="368"/>
      <c r="BI22" s="368"/>
      <c r="BJ22" s="368"/>
      <c r="BK22" s="368"/>
      <c r="BL22" s="368"/>
      <c r="BM22" s="369"/>
      <c r="BN22" s="370">
        <v>29647325</v>
      </c>
      <c r="BO22" s="371"/>
      <c r="BP22" s="371"/>
      <c r="BQ22" s="371"/>
      <c r="BR22" s="371"/>
      <c r="BS22" s="371"/>
      <c r="BT22" s="371"/>
      <c r="BU22" s="372"/>
      <c r="BV22" s="370">
        <v>31159440</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160</v>
      </c>
      <c r="AZ23" s="442"/>
      <c r="BA23" s="442"/>
      <c r="BB23" s="442"/>
      <c r="BC23" s="442"/>
      <c r="BD23" s="442"/>
      <c r="BE23" s="442"/>
      <c r="BF23" s="442"/>
      <c r="BG23" s="442"/>
      <c r="BH23" s="442"/>
      <c r="BI23" s="442"/>
      <c r="BJ23" s="442"/>
      <c r="BK23" s="442"/>
      <c r="BL23" s="442"/>
      <c r="BM23" s="443"/>
      <c r="BN23" s="407">
        <v>25895778</v>
      </c>
      <c r="BO23" s="408"/>
      <c r="BP23" s="408"/>
      <c r="BQ23" s="408"/>
      <c r="BR23" s="408"/>
      <c r="BS23" s="408"/>
      <c r="BT23" s="408"/>
      <c r="BU23" s="409"/>
      <c r="BV23" s="407">
        <v>27903820</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161</v>
      </c>
      <c r="F24" s="437"/>
      <c r="G24" s="437"/>
      <c r="H24" s="437"/>
      <c r="I24" s="437"/>
      <c r="J24" s="437"/>
      <c r="K24" s="438"/>
      <c r="L24" s="458">
        <v>1</v>
      </c>
      <c r="M24" s="459"/>
      <c r="N24" s="459"/>
      <c r="O24" s="459"/>
      <c r="P24" s="501"/>
      <c r="Q24" s="458">
        <v>9400</v>
      </c>
      <c r="R24" s="459"/>
      <c r="S24" s="459"/>
      <c r="T24" s="459"/>
      <c r="U24" s="459"/>
      <c r="V24" s="501"/>
      <c r="W24" s="553"/>
      <c r="X24" s="554"/>
      <c r="Y24" s="555"/>
      <c r="Z24" s="457" t="s">
        <v>162</v>
      </c>
      <c r="AA24" s="437"/>
      <c r="AB24" s="437"/>
      <c r="AC24" s="437"/>
      <c r="AD24" s="437"/>
      <c r="AE24" s="437"/>
      <c r="AF24" s="437"/>
      <c r="AG24" s="438"/>
      <c r="AH24" s="458">
        <v>880</v>
      </c>
      <c r="AI24" s="459"/>
      <c r="AJ24" s="459"/>
      <c r="AK24" s="459"/>
      <c r="AL24" s="501"/>
      <c r="AM24" s="458">
        <v>2851200</v>
      </c>
      <c r="AN24" s="459"/>
      <c r="AO24" s="459"/>
      <c r="AP24" s="459"/>
      <c r="AQ24" s="459"/>
      <c r="AR24" s="501"/>
      <c r="AS24" s="458">
        <v>3240</v>
      </c>
      <c r="AT24" s="459"/>
      <c r="AU24" s="459"/>
      <c r="AV24" s="459"/>
      <c r="AW24" s="459"/>
      <c r="AX24" s="460"/>
      <c r="AY24" s="523" t="s">
        <v>163</v>
      </c>
      <c r="AZ24" s="524"/>
      <c r="BA24" s="524"/>
      <c r="BB24" s="524"/>
      <c r="BC24" s="524"/>
      <c r="BD24" s="524"/>
      <c r="BE24" s="524"/>
      <c r="BF24" s="524"/>
      <c r="BG24" s="524"/>
      <c r="BH24" s="524"/>
      <c r="BI24" s="524"/>
      <c r="BJ24" s="524"/>
      <c r="BK24" s="524"/>
      <c r="BL24" s="524"/>
      <c r="BM24" s="525"/>
      <c r="BN24" s="407">
        <v>10830970</v>
      </c>
      <c r="BO24" s="408"/>
      <c r="BP24" s="408"/>
      <c r="BQ24" s="408"/>
      <c r="BR24" s="408"/>
      <c r="BS24" s="408"/>
      <c r="BT24" s="408"/>
      <c r="BU24" s="409"/>
      <c r="BV24" s="407">
        <v>10952445</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164</v>
      </c>
      <c r="F25" s="437"/>
      <c r="G25" s="437"/>
      <c r="H25" s="437"/>
      <c r="I25" s="437"/>
      <c r="J25" s="437"/>
      <c r="K25" s="438"/>
      <c r="L25" s="458">
        <v>2</v>
      </c>
      <c r="M25" s="459"/>
      <c r="N25" s="459"/>
      <c r="O25" s="459"/>
      <c r="P25" s="501"/>
      <c r="Q25" s="458">
        <v>8000</v>
      </c>
      <c r="R25" s="459"/>
      <c r="S25" s="459"/>
      <c r="T25" s="459"/>
      <c r="U25" s="459"/>
      <c r="V25" s="501"/>
      <c r="W25" s="553"/>
      <c r="X25" s="554"/>
      <c r="Y25" s="555"/>
      <c r="Z25" s="457" t="s">
        <v>165</v>
      </c>
      <c r="AA25" s="437"/>
      <c r="AB25" s="437"/>
      <c r="AC25" s="437"/>
      <c r="AD25" s="437"/>
      <c r="AE25" s="437"/>
      <c r="AF25" s="437"/>
      <c r="AG25" s="438"/>
      <c r="AH25" s="458" t="s">
        <v>122</v>
      </c>
      <c r="AI25" s="459"/>
      <c r="AJ25" s="459"/>
      <c r="AK25" s="459"/>
      <c r="AL25" s="501"/>
      <c r="AM25" s="458" t="s">
        <v>122</v>
      </c>
      <c r="AN25" s="459"/>
      <c r="AO25" s="459"/>
      <c r="AP25" s="459"/>
      <c r="AQ25" s="459"/>
      <c r="AR25" s="501"/>
      <c r="AS25" s="458" t="s">
        <v>122</v>
      </c>
      <c r="AT25" s="459"/>
      <c r="AU25" s="459"/>
      <c r="AV25" s="459"/>
      <c r="AW25" s="459"/>
      <c r="AX25" s="460"/>
      <c r="AY25" s="367" t="s">
        <v>166</v>
      </c>
      <c r="AZ25" s="368"/>
      <c r="BA25" s="368"/>
      <c r="BB25" s="368"/>
      <c r="BC25" s="368"/>
      <c r="BD25" s="368"/>
      <c r="BE25" s="368"/>
      <c r="BF25" s="368"/>
      <c r="BG25" s="368"/>
      <c r="BH25" s="368"/>
      <c r="BI25" s="368"/>
      <c r="BJ25" s="368"/>
      <c r="BK25" s="368"/>
      <c r="BL25" s="368"/>
      <c r="BM25" s="369"/>
      <c r="BN25" s="370">
        <v>12923520</v>
      </c>
      <c r="BO25" s="371"/>
      <c r="BP25" s="371"/>
      <c r="BQ25" s="371"/>
      <c r="BR25" s="371"/>
      <c r="BS25" s="371"/>
      <c r="BT25" s="371"/>
      <c r="BU25" s="372"/>
      <c r="BV25" s="370">
        <v>9376892</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167</v>
      </c>
      <c r="F26" s="437"/>
      <c r="G26" s="437"/>
      <c r="H26" s="437"/>
      <c r="I26" s="437"/>
      <c r="J26" s="437"/>
      <c r="K26" s="438"/>
      <c r="L26" s="458">
        <v>1</v>
      </c>
      <c r="M26" s="459"/>
      <c r="N26" s="459"/>
      <c r="O26" s="459"/>
      <c r="P26" s="501"/>
      <c r="Q26" s="458">
        <v>7200</v>
      </c>
      <c r="R26" s="459"/>
      <c r="S26" s="459"/>
      <c r="T26" s="459"/>
      <c r="U26" s="459"/>
      <c r="V26" s="501"/>
      <c r="W26" s="553"/>
      <c r="X26" s="554"/>
      <c r="Y26" s="555"/>
      <c r="Z26" s="457" t="s">
        <v>168</v>
      </c>
      <c r="AA26" s="559"/>
      <c r="AB26" s="559"/>
      <c r="AC26" s="559"/>
      <c r="AD26" s="559"/>
      <c r="AE26" s="559"/>
      <c r="AF26" s="559"/>
      <c r="AG26" s="560"/>
      <c r="AH26" s="458">
        <v>3</v>
      </c>
      <c r="AI26" s="459"/>
      <c r="AJ26" s="459"/>
      <c r="AK26" s="459"/>
      <c r="AL26" s="501"/>
      <c r="AM26" s="458">
        <v>9876</v>
      </c>
      <c r="AN26" s="459"/>
      <c r="AO26" s="459"/>
      <c r="AP26" s="459"/>
      <c r="AQ26" s="459"/>
      <c r="AR26" s="501"/>
      <c r="AS26" s="458">
        <v>3292</v>
      </c>
      <c r="AT26" s="459"/>
      <c r="AU26" s="459"/>
      <c r="AV26" s="459"/>
      <c r="AW26" s="459"/>
      <c r="AX26" s="460"/>
      <c r="AY26" s="410" t="s">
        <v>169</v>
      </c>
      <c r="AZ26" s="411"/>
      <c r="BA26" s="411"/>
      <c r="BB26" s="411"/>
      <c r="BC26" s="411"/>
      <c r="BD26" s="411"/>
      <c r="BE26" s="411"/>
      <c r="BF26" s="411"/>
      <c r="BG26" s="411"/>
      <c r="BH26" s="411"/>
      <c r="BI26" s="411"/>
      <c r="BJ26" s="411"/>
      <c r="BK26" s="411"/>
      <c r="BL26" s="411"/>
      <c r="BM26" s="412"/>
      <c r="BN26" s="407" t="s">
        <v>122</v>
      </c>
      <c r="BO26" s="408"/>
      <c r="BP26" s="408"/>
      <c r="BQ26" s="408"/>
      <c r="BR26" s="408"/>
      <c r="BS26" s="408"/>
      <c r="BT26" s="408"/>
      <c r="BU26" s="409"/>
      <c r="BV26" s="407" t="s">
        <v>122</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170</v>
      </c>
      <c r="F27" s="437"/>
      <c r="G27" s="437"/>
      <c r="H27" s="437"/>
      <c r="I27" s="437"/>
      <c r="J27" s="437"/>
      <c r="K27" s="438"/>
      <c r="L27" s="458">
        <v>1</v>
      </c>
      <c r="M27" s="459"/>
      <c r="N27" s="459"/>
      <c r="O27" s="459"/>
      <c r="P27" s="501"/>
      <c r="Q27" s="458">
        <v>5200</v>
      </c>
      <c r="R27" s="459"/>
      <c r="S27" s="459"/>
      <c r="T27" s="459"/>
      <c r="U27" s="459"/>
      <c r="V27" s="501"/>
      <c r="W27" s="553"/>
      <c r="X27" s="554"/>
      <c r="Y27" s="555"/>
      <c r="Z27" s="457" t="s">
        <v>171</v>
      </c>
      <c r="AA27" s="437"/>
      <c r="AB27" s="437"/>
      <c r="AC27" s="437"/>
      <c r="AD27" s="437"/>
      <c r="AE27" s="437"/>
      <c r="AF27" s="437"/>
      <c r="AG27" s="438"/>
      <c r="AH27" s="458">
        <v>23</v>
      </c>
      <c r="AI27" s="459"/>
      <c r="AJ27" s="459"/>
      <c r="AK27" s="459"/>
      <c r="AL27" s="501"/>
      <c r="AM27" s="458">
        <v>88760</v>
      </c>
      <c r="AN27" s="459"/>
      <c r="AO27" s="459"/>
      <c r="AP27" s="459"/>
      <c r="AQ27" s="459"/>
      <c r="AR27" s="501"/>
      <c r="AS27" s="458">
        <v>3859</v>
      </c>
      <c r="AT27" s="459"/>
      <c r="AU27" s="459"/>
      <c r="AV27" s="459"/>
      <c r="AW27" s="459"/>
      <c r="AX27" s="460"/>
      <c r="AY27" s="502" t="s">
        <v>172</v>
      </c>
      <c r="AZ27" s="503"/>
      <c r="BA27" s="503"/>
      <c r="BB27" s="503"/>
      <c r="BC27" s="503"/>
      <c r="BD27" s="503"/>
      <c r="BE27" s="503"/>
      <c r="BF27" s="503"/>
      <c r="BG27" s="503"/>
      <c r="BH27" s="503"/>
      <c r="BI27" s="503"/>
      <c r="BJ27" s="503"/>
      <c r="BK27" s="503"/>
      <c r="BL27" s="503"/>
      <c r="BM27" s="504"/>
      <c r="BN27" s="526">
        <v>647010</v>
      </c>
      <c r="BO27" s="527"/>
      <c r="BP27" s="527"/>
      <c r="BQ27" s="527"/>
      <c r="BR27" s="527"/>
      <c r="BS27" s="527"/>
      <c r="BT27" s="527"/>
      <c r="BU27" s="528"/>
      <c r="BV27" s="526">
        <v>646857</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173</v>
      </c>
      <c r="F28" s="437"/>
      <c r="G28" s="437"/>
      <c r="H28" s="437"/>
      <c r="I28" s="437"/>
      <c r="J28" s="437"/>
      <c r="K28" s="438"/>
      <c r="L28" s="458">
        <v>1</v>
      </c>
      <c r="M28" s="459"/>
      <c r="N28" s="459"/>
      <c r="O28" s="459"/>
      <c r="P28" s="501"/>
      <c r="Q28" s="458">
        <v>4800</v>
      </c>
      <c r="R28" s="459"/>
      <c r="S28" s="459"/>
      <c r="T28" s="459"/>
      <c r="U28" s="459"/>
      <c r="V28" s="501"/>
      <c r="W28" s="553"/>
      <c r="X28" s="554"/>
      <c r="Y28" s="555"/>
      <c r="Z28" s="457" t="s">
        <v>174</v>
      </c>
      <c r="AA28" s="437"/>
      <c r="AB28" s="437"/>
      <c r="AC28" s="437"/>
      <c r="AD28" s="437"/>
      <c r="AE28" s="437"/>
      <c r="AF28" s="437"/>
      <c r="AG28" s="438"/>
      <c r="AH28" s="458" t="s">
        <v>122</v>
      </c>
      <c r="AI28" s="459"/>
      <c r="AJ28" s="459"/>
      <c r="AK28" s="459"/>
      <c r="AL28" s="501"/>
      <c r="AM28" s="458" t="s">
        <v>122</v>
      </c>
      <c r="AN28" s="459"/>
      <c r="AO28" s="459"/>
      <c r="AP28" s="459"/>
      <c r="AQ28" s="459"/>
      <c r="AR28" s="501"/>
      <c r="AS28" s="458" t="s">
        <v>122</v>
      </c>
      <c r="AT28" s="459"/>
      <c r="AU28" s="459"/>
      <c r="AV28" s="459"/>
      <c r="AW28" s="459"/>
      <c r="AX28" s="460"/>
      <c r="AY28" s="561" t="s">
        <v>175</v>
      </c>
      <c r="AZ28" s="562"/>
      <c r="BA28" s="562"/>
      <c r="BB28" s="563"/>
      <c r="BC28" s="367" t="s">
        <v>46</v>
      </c>
      <c r="BD28" s="368"/>
      <c r="BE28" s="368"/>
      <c r="BF28" s="368"/>
      <c r="BG28" s="368"/>
      <c r="BH28" s="368"/>
      <c r="BI28" s="368"/>
      <c r="BJ28" s="368"/>
      <c r="BK28" s="368"/>
      <c r="BL28" s="368"/>
      <c r="BM28" s="369"/>
      <c r="BN28" s="370">
        <v>7172534</v>
      </c>
      <c r="BO28" s="371"/>
      <c r="BP28" s="371"/>
      <c r="BQ28" s="371"/>
      <c r="BR28" s="371"/>
      <c r="BS28" s="371"/>
      <c r="BT28" s="371"/>
      <c r="BU28" s="372"/>
      <c r="BV28" s="370">
        <v>7924779</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176</v>
      </c>
      <c r="F29" s="437"/>
      <c r="G29" s="437"/>
      <c r="H29" s="437"/>
      <c r="I29" s="437"/>
      <c r="J29" s="437"/>
      <c r="K29" s="438"/>
      <c r="L29" s="458">
        <v>26</v>
      </c>
      <c r="M29" s="459"/>
      <c r="N29" s="459"/>
      <c r="O29" s="459"/>
      <c r="P29" s="501"/>
      <c r="Q29" s="458">
        <v>4600</v>
      </c>
      <c r="R29" s="459"/>
      <c r="S29" s="459"/>
      <c r="T29" s="459"/>
      <c r="U29" s="459"/>
      <c r="V29" s="501"/>
      <c r="W29" s="556"/>
      <c r="X29" s="557"/>
      <c r="Y29" s="558"/>
      <c r="Z29" s="457" t="s">
        <v>177</v>
      </c>
      <c r="AA29" s="437"/>
      <c r="AB29" s="437"/>
      <c r="AC29" s="437"/>
      <c r="AD29" s="437"/>
      <c r="AE29" s="437"/>
      <c r="AF29" s="437"/>
      <c r="AG29" s="438"/>
      <c r="AH29" s="458">
        <v>903</v>
      </c>
      <c r="AI29" s="459"/>
      <c r="AJ29" s="459"/>
      <c r="AK29" s="459"/>
      <c r="AL29" s="501"/>
      <c r="AM29" s="458">
        <v>2939960</v>
      </c>
      <c r="AN29" s="459"/>
      <c r="AO29" s="459"/>
      <c r="AP29" s="459"/>
      <c r="AQ29" s="459"/>
      <c r="AR29" s="501"/>
      <c r="AS29" s="458">
        <v>3256</v>
      </c>
      <c r="AT29" s="459"/>
      <c r="AU29" s="459"/>
      <c r="AV29" s="459"/>
      <c r="AW29" s="459"/>
      <c r="AX29" s="460"/>
      <c r="AY29" s="564"/>
      <c r="AZ29" s="565"/>
      <c r="BA29" s="565"/>
      <c r="BB29" s="566"/>
      <c r="BC29" s="441" t="s">
        <v>178</v>
      </c>
      <c r="BD29" s="442"/>
      <c r="BE29" s="442"/>
      <c r="BF29" s="442"/>
      <c r="BG29" s="442"/>
      <c r="BH29" s="442"/>
      <c r="BI29" s="442"/>
      <c r="BJ29" s="442"/>
      <c r="BK29" s="442"/>
      <c r="BL29" s="442"/>
      <c r="BM29" s="443"/>
      <c r="BN29" s="407">
        <v>1173551</v>
      </c>
      <c r="BO29" s="408"/>
      <c r="BP29" s="408"/>
      <c r="BQ29" s="408"/>
      <c r="BR29" s="408"/>
      <c r="BS29" s="408"/>
      <c r="BT29" s="408"/>
      <c r="BU29" s="409"/>
      <c r="BV29" s="407">
        <v>1021076</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179</v>
      </c>
      <c r="X30" s="575"/>
      <c r="Y30" s="575"/>
      <c r="Z30" s="575"/>
      <c r="AA30" s="575"/>
      <c r="AB30" s="575"/>
      <c r="AC30" s="575"/>
      <c r="AD30" s="575"/>
      <c r="AE30" s="575"/>
      <c r="AF30" s="575"/>
      <c r="AG30" s="576"/>
      <c r="AH30" s="534">
        <v>98.8</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7005940</v>
      </c>
      <c r="BO30" s="527"/>
      <c r="BP30" s="527"/>
      <c r="BQ30" s="527"/>
      <c r="BR30" s="527"/>
      <c r="BS30" s="527"/>
      <c r="BT30" s="527"/>
      <c r="BU30" s="528"/>
      <c r="BV30" s="526">
        <v>6934533</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180</v>
      </c>
      <c r="D32" s="570"/>
      <c r="E32" s="570"/>
      <c r="F32" s="570"/>
      <c r="G32" s="570"/>
      <c r="H32" s="570"/>
      <c r="I32" s="570"/>
      <c r="J32" s="570"/>
      <c r="K32" s="570"/>
      <c r="L32" s="570"/>
      <c r="M32" s="570"/>
      <c r="N32" s="570"/>
      <c r="O32" s="570"/>
      <c r="P32" s="570"/>
      <c r="Q32" s="570"/>
      <c r="R32" s="570"/>
      <c r="S32" s="570"/>
      <c r="U32" s="411" t="s">
        <v>181</v>
      </c>
      <c r="V32" s="411"/>
      <c r="W32" s="411"/>
      <c r="X32" s="411"/>
      <c r="Y32" s="411"/>
      <c r="Z32" s="411"/>
      <c r="AA32" s="411"/>
      <c r="AB32" s="411"/>
      <c r="AC32" s="411"/>
      <c r="AD32" s="411"/>
      <c r="AE32" s="411"/>
      <c r="AF32" s="411"/>
      <c r="AG32" s="411"/>
      <c r="AH32" s="411"/>
      <c r="AI32" s="411"/>
      <c r="AJ32" s="411"/>
      <c r="AK32" s="411"/>
      <c r="AM32" s="411" t="s">
        <v>182</v>
      </c>
      <c r="AN32" s="411"/>
      <c r="AO32" s="411"/>
      <c r="AP32" s="411"/>
      <c r="AQ32" s="411"/>
      <c r="AR32" s="411"/>
      <c r="AS32" s="411"/>
      <c r="AT32" s="411"/>
      <c r="AU32" s="411"/>
      <c r="AV32" s="411"/>
      <c r="AW32" s="411"/>
      <c r="AX32" s="411"/>
      <c r="AY32" s="411"/>
      <c r="AZ32" s="411"/>
      <c r="BA32" s="411"/>
      <c r="BB32" s="411"/>
      <c r="BC32" s="411"/>
      <c r="BE32" s="411" t="s">
        <v>183</v>
      </c>
      <c r="BF32" s="411"/>
      <c r="BG32" s="411"/>
      <c r="BH32" s="411"/>
      <c r="BI32" s="411"/>
      <c r="BJ32" s="411"/>
      <c r="BK32" s="411"/>
      <c r="BL32" s="411"/>
      <c r="BM32" s="411"/>
      <c r="BN32" s="411"/>
      <c r="BO32" s="411"/>
      <c r="BP32" s="411"/>
      <c r="BQ32" s="411"/>
      <c r="BR32" s="411"/>
      <c r="BS32" s="411"/>
      <c r="BT32" s="411"/>
      <c r="BU32" s="411"/>
      <c r="BW32" s="411" t="s">
        <v>184</v>
      </c>
      <c r="BX32" s="411"/>
      <c r="BY32" s="411"/>
      <c r="BZ32" s="411"/>
      <c r="CA32" s="411"/>
      <c r="CB32" s="411"/>
      <c r="CC32" s="411"/>
      <c r="CD32" s="411"/>
      <c r="CE32" s="411"/>
      <c r="CF32" s="411"/>
      <c r="CG32" s="411"/>
      <c r="CH32" s="411"/>
      <c r="CI32" s="411"/>
      <c r="CJ32" s="411"/>
      <c r="CK32" s="411"/>
      <c r="CL32" s="411"/>
      <c r="CM32" s="411"/>
      <c r="CO32" s="411" t="s">
        <v>185</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186</v>
      </c>
      <c r="D33" s="431"/>
      <c r="E33" s="396" t="s">
        <v>187</v>
      </c>
      <c r="F33" s="396"/>
      <c r="G33" s="396"/>
      <c r="H33" s="396"/>
      <c r="I33" s="396"/>
      <c r="J33" s="396"/>
      <c r="K33" s="396"/>
      <c r="L33" s="396"/>
      <c r="M33" s="396"/>
      <c r="N33" s="396"/>
      <c r="O33" s="396"/>
      <c r="P33" s="396"/>
      <c r="Q33" s="396"/>
      <c r="R33" s="396"/>
      <c r="S33" s="396"/>
      <c r="T33" s="206"/>
      <c r="U33" s="431" t="s">
        <v>186</v>
      </c>
      <c r="V33" s="431"/>
      <c r="W33" s="396" t="s">
        <v>187</v>
      </c>
      <c r="X33" s="396"/>
      <c r="Y33" s="396"/>
      <c r="Z33" s="396"/>
      <c r="AA33" s="396"/>
      <c r="AB33" s="396"/>
      <c r="AC33" s="396"/>
      <c r="AD33" s="396"/>
      <c r="AE33" s="396"/>
      <c r="AF33" s="396"/>
      <c r="AG33" s="396"/>
      <c r="AH33" s="396"/>
      <c r="AI33" s="396"/>
      <c r="AJ33" s="396"/>
      <c r="AK33" s="396"/>
      <c r="AL33" s="206"/>
      <c r="AM33" s="431" t="s">
        <v>186</v>
      </c>
      <c r="AN33" s="431"/>
      <c r="AO33" s="396" t="s">
        <v>187</v>
      </c>
      <c r="AP33" s="396"/>
      <c r="AQ33" s="396"/>
      <c r="AR33" s="396"/>
      <c r="AS33" s="396"/>
      <c r="AT33" s="396"/>
      <c r="AU33" s="396"/>
      <c r="AV33" s="396"/>
      <c r="AW33" s="396"/>
      <c r="AX33" s="396"/>
      <c r="AY33" s="396"/>
      <c r="AZ33" s="396"/>
      <c r="BA33" s="396"/>
      <c r="BB33" s="396"/>
      <c r="BC33" s="396"/>
      <c r="BD33" s="207"/>
      <c r="BE33" s="396" t="s">
        <v>188</v>
      </c>
      <c r="BF33" s="396"/>
      <c r="BG33" s="396" t="s">
        <v>189</v>
      </c>
      <c r="BH33" s="396"/>
      <c r="BI33" s="396"/>
      <c r="BJ33" s="396"/>
      <c r="BK33" s="396"/>
      <c r="BL33" s="396"/>
      <c r="BM33" s="396"/>
      <c r="BN33" s="396"/>
      <c r="BO33" s="396"/>
      <c r="BP33" s="396"/>
      <c r="BQ33" s="396"/>
      <c r="BR33" s="396"/>
      <c r="BS33" s="396"/>
      <c r="BT33" s="396"/>
      <c r="BU33" s="396"/>
      <c r="BV33" s="207"/>
      <c r="BW33" s="431" t="s">
        <v>188</v>
      </c>
      <c r="BX33" s="431"/>
      <c r="BY33" s="396" t="s">
        <v>190</v>
      </c>
      <c r="BZ33" s="396"/>
      <c r="CA33" s="396"/>
      <c r="CB33" s="396"/>
      <c r="CC33" s="396"/>
      <c r="CD33" s="396"/>
      <c r="CE33" s="396"/>
      <c r="CF33" s="396"/>
      <c r="CG33" s="396"/>
      <c r="CH33" s="396"/>
      <c r="CI33" s="396"/>
      <c r="CJ33" s="396"/>
      <c r="CK33" s="396"/>
      <c r="CL33" s="396"/>
      <c r="CM33" s="396"/>
      <c r="CN33" s="206"/>
      <c r="CO33" s="431" t="s">
        <v>186</v>
      </c>
      <c r="CP33" s="431"/>
      <c r="CQ33" s="396" t="s">
        <v>191</v>
      </c>
      <c r="CR33" s="396"/>
      <c r="CS33" s="396"/>
      <c r="CT33" s="396"/>
      <c r="CU33" s="396"/>
      <c r="CV33" s="396"/>
      <c r="CW33" s="396"/>
      <c r="CX33" s="396"/>
      <c r="CY33" s="396"/>
      <c r="CZ33" s="396"/>
      <c r="DA33" s="396"/>
      <c r="DB33" s="396"/>
      <c r="DC33" s="396"/>
      <c r="DD33" s="396"/>
      <c r="DE33" s="396"/>
      <c r="DF33" s="206"/>
      <c r="DG33" s="596" t="s">
        <v>192</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4</v>
      </c>
      <c r="V34" s="597"/>
      <c r="W34" s="598" t="str">
        <f>IF('各会計、関係団体の財政状況及び健全化判断比率'!B28="","",'各会計、関係団体の財政状況及び健全化判断比率'!B28)</f>
        <v>国民健康保険特別会計</v>
      </c>
      <c r="X34" s="598"/>
      <c r="Y34" s="598"/>
      <c r="Z34" s="598"/>
      <c r="AA34" s="598"/>
      <c r="AB34" s="598"/>
      <c r="AC34" s="598"/>
      <c r="AD34" s="598"/>
      <c r="AE34" s="598"/>
      <c r="AF34" s="598"/>
      <c r="AG34" s="598"/>
      <c r="AH34" s="598"/>
      <c r="AI34" s="598"/>
      <c r="AJ34" s="598"/>
      <c r="AK34" s="598"/>
      <c r="AL34" s="181"/>
      <c r="AM34" s="597">
        <f>IF(AO34="","",MAX(C34:D43,U34:V43)+1)</f>
        <v>7</v>
      </c>
      <c r="AN34" s="597"/>
      <c r="AO34" s="598" t="str">
        <f>IF('各会計、関係団体の財政状況及び健全化判断比率'!B31="","",'各会計、関係団体の財政状況及び健全化判断比率'!B31)</f>
        <v>水道事業会計</v>
      </c>
      <c r="AP34" s="598"/>
      <c r="AQ34" s="598"/>
      <c r="AR34" s="598"/>
      <c r="AS34" s="598"/>
      <c r="AT34" s="598"/>
      <c r="AU34" s="598"/>
      <c r="AV34" s="598"/>
      <c r="AW34" s="598"/>
      <c r="AX34" s="598"/>
      <c r="AY34" s="598"/>
      <c r="AZ34" s="598"/>
      <c r="BA34" s="598"/>
      <c r="BB34" s="598"/>
      <c r="BC34" s="598"/>
      <c r="BD34" s="181"/>
      <c r="BE34" s="597">
        <f>IF(BG34="","",MAX(C34:D43,U34:V43,AM34:AN43)+1)</f>
        <v>9</v>
      </c>
      <c r="BF34" s="597"/>
      <c r="BG34" s="598" t="str">
        <f>IF('各会計、関係団体の財政状況及び健全化判断比率'!B33="","",'各会計、関係団体の財政状況及び健全化判断比率'!B33)</f>
        <v>農業集落排水事業特別会計</v>
      </c>
      <c r="BH34" s="598"/>
      <c r="BI34" s="598"/>
      <c r="BJ34" s="598"/>
      <c r="BK34" s="598"/>
      <c r="BL34" s="598"/>
      <c r="BM34" s="598"/>
      <c r="BN34" s="598"/>
      <c r="BO34" s="598"/>
      <c r="BP34" s="598"/>
      <c r="BQ34" s="598"/>
      <c r="BR34" s="598"/>
      <c r="BS34" s="598"/>
      <c r="BT34" s="598"/>
      <c r="BU34" s="598"/>
      <c r="BV34" s="181"/>
      <c r="BW34" s="597">
        <f>IF(BY34="","",MAX(C34:D43,U34:V43,AM34:AN43,BE34:BF43)+1)</f>
        <v>10</v>
      </c>
      <c r="BX34" s="597"/>
      <c r="BY34" s="598" t="str">
        <f>IF('各会計、関係団体の財政状況及び健全化判断比率'!B68="","",'各会計、関係団体の財政状況及び健全化判断比率'!B68)</f>
        <v>千葉県市町村総合事務組合（一般会計）</v>
      </c>
      <c r="BZ34" s="598"/>
      <c r="CA34" s="598"/>
      <c r="CB34" s="598"/>
      <c r="CC34" s="598"/>
      <c r="CD34" s="598"/>
      <c r="CE34" s="598"/>
      <c r="CF34" s="598"/>
      <c r="CG34" s="598"/>
      <c r="CH34" s="598"/>
      <c r="CI34" s="598"/>
      <c r="CJ34" s="598"/>
      <c r="CK34" s="598"/>
      <c r="CL34" s="598"/>
      <c r="CM34" s="598"/>
      <c r="CN34" s="181"/>
      <c r="CO34" s="597">
        <f>IF(CQ34="","",MAX(C34:D43,U34:V43,AM34:AN43,BE34:BF43,BW34:BX43)+1)</f>
        <v>20</v>
      </c>
      <c r="CP34" s="597"/>
      <c r="CQ34" s="598" t="str">
        <f>IF('各会計、関係団体の財政状況及び健全化判断比率'!BS7="","",'各会計、関係団体の財政状況及び健全化判断比率'!BS7)</f>
        <v>佐倉国際交流基金</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f>IF(E35="","",C34+1)</f>
        <v>2</v>
      </c>
      <c r="D35" s="597"/>
      <c r="E35" s="598" t="str">
        <f>IF('各会計、関係団体の財政状況及び健全化判断比率'!B8="","",'各会計、関係団体の財政状況及び健全化判断比率'!B8)</f>
        <v>公共用地取得事業特別会計</v>
      </c>
      <c r="F35" s="598"/>
      <c r="G35" s="598"/>
      <c r="H35" s="598"/>
      <c r="I35" s="598"/>
      <c r="J35" s="598"/>
      <c r="K35" s="598"/>
      <c r="L35" s="598"/>
      <c r="M35" s="598"/>
      <c r="N35" s="598"/>
      <c r="O35" s="598"/>
      <c r="P35" s="598"/>
      <c r="Q35" s="598"/>
      <c r="R35" s="598"/>
      <c r="S35" s="598"/>
      <c r="T35" s="181"/>
      <c r="U35" s="597">
        <f>IF(W35="","",U34+1)</f>
        <v>5</v>
      </c>
      <c r="V35" s="597"/>
      <c r="W35" s="598" t="str">
        <f>IF('各会計、関係団体の財政状況及び健全化判断比率'!B29="","",'各会計、関係団体の財政状況及び健全化判断比率'!B29)</f>
        <v>介護保険特別会計</v>
      </c>
      <c r="X35" s="598"/>
      <c r="Y35" s="598"/>
      <c r="Z35" s="598"/>
      <c r="AA35" s="598"/>
      <c r="AB35" s="598"/>
      <c r="AC35" s="598"/>
      <c r="AD35" s="598"/>
      <c r="AE35" s="598"/>
      <c r="AF35" s="598"/>
      <c r="AG35" s="598"/>
      <c r="AH35" s="598"/>
      <c r="AI35" s="598"/>
      <c r="AJ35" s="598"/>
      <c r="AK35" s="598"/>
      <c r="AL35" s="181"/>
      <c r="AM35" s="597">
        <f t="shared" ref="AM35:AM43" si="0">IF(AO35="","",AM34+1)</f>
        <v>8</v>
      </c>
      <c r="AN35" s="597"/>
      <c r="AO35" s="598" t="str">
        <f>IF('各会計、関係団体の財政状況及び健全化判断比率'!B32="","",'各会計、関係団体の財政状況及び健全化判断比率'!B32)</f>
        <v>下水道事業会計</v>
      </c>
      <c r="AP35" s="598"/>
      <c r="AQ35" s="598"/>
      <c r="AR35" s="598"/>
      <c r="AS35" s="598"/>
      <c r="AT35" s="598"/>
      <c r="AU35" s="598"/>
      <c r="AV35" s="598"/>
      <c r="AW35" s="598"/>
      <c r="AX35" s="598"/>
      <c r="AY35" s="598"/>
      <c r="AZ35" s="598"/>
      <c r="BA35" s="598"/>
      <c r="BB35" s="598"/>
      <c r="BC35" s="598"/>
      <c r="BD35" s="181"/>
      <c r="BE35" s="597" t="str">
        <f t="shared" ref="BE35:BE43" si="1">IF(BG35="","",BE34+1)</f>
        <v/>
      </c>
      <c r="BF35" s="597"/>
      <c r="BG35" s="598"/>
      <c r="BH35" s="598"/>
      <c r="BI35" s="598"/>
      <c r="BJ35" s="598"/>
      <c r="BK35" s="598"/>
      <c r="BL35" s="598"/>
      <c r="BM35" s="598"/>
      <c r="BN35" s="598"/>
      <c r="BO35" s="598"/>
      <c r="BP35" s="598"/>
      <c r="BQ35" s="598"/>
      <c r="BR35" s="598"/>
      <c r="BS35" s="598"/>
      <c r="BT35" s="598"/>
      <c r="BU35" s="598"/>
      <c r="BV35" s="181"/>
      <c r="BW35" s="597">
        <f t="shared" ref="BW35:BW43" si="2">IF(BY35="","",BW34+1)</f>
        <v>11</v>
      </c>
      <c r="BX35" s="597"/>
      <c r="BY35" s="598" t="str">
        <f>IF('各会計、関係団体の財政状況及び健全化判断比率'!B69="","",'各会計、関係団体の財政状況及び健全化判断比率'!B69)</f>
        <v>千葉県市町村総合事務組合（千葉県自治会館管理運営特別会計）</v>
      </c>
      <c r="BZ35" s="598"/>
      <c r="CA35" s="598"/>
      <c r="CB35" s="598"/>
      <c r="CC35" s="598"/>
      <c r="CD35" s="598"/>
      <c r="CE35" s="598"/>
      <c r="CF35" s="598"/>
      <c r="CG35" s="598"/>
      <c r="CH35" s="598"/>
      <c r="CI35" s="598"/>
      <c r="CJ35" s="598"/>
      <c r="CK35" s="598"/>
      <c r="CL35" s="598"/>
      <c r="CM35" s="598"/>
      <c r="CN35" s="181"/>
      <c r="CO35" s="597">
        <f t="shared" ref="CO35:CO43" si="3">IF(CQ35="","",CO34+1)</f>
        <v>21</v>
      </c>
      <c r="CP35" s="597"/>
      <c r="CQ35" s="598" t="str">
        <f>IF('各会計、関係団体の財政状況及び健全化判断比率'!BS8="","",'各会計、関係団体の財政状況及び健全化判断比率'!BS8)</f>
        <v>佐倉緑の基金</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f>IF(E36="","",C35+1)</f>
        <v>3</v>
      </c>
      <c r="D36" s="597"/>
      <c r="E36" s="598" t="str">
        <f>IF('各会計、関係団体の財政状況及び健全化判断比率'!B9="","",'各会計、関係団体の財政状況及び健全化判断比率'!B9)</f>
        <v>災害共済事業特別会計</v>
      </c>
      <c r="F36" s="598"/>
      <c r="G36" s="598"/>
      <c r="H36" s="598"/>
      <c r="I36" s="598"/>
      <c r="J36" s="598"/>
      <c r="K36" s="598"/>
      <c r="L36" s="598"/>
      <c r="M36" s="598"/>
      <c r="N36" s="598"/>
      <c r="O36" s="598"/>
      <c r="P36" s="598"/>
      <c r="Q36" s="598"/>
      <c r="R36" s="598"/>
      <c r="S36" s="598"/>
      <c r="T36" s="181"/>
      <c r="U36" s="597">
        <f t="shared" ref="U36:U43" si="4">IF(W36="","",U35+1)</f>
        <v>6</v>
      </c>
      <c r="V36" s="597"/>
      <c r="W36" s="598" t="str">
        <f>IF('各会計、関係団体の財政状況及び健全化判断比率'!B30="","",'各会計、関係団体の財政状況及び健全化判断比率'!B30)</f>
        <v>後期高齢者医療特別会計</v>
      </c>
      <c r="X36" s="598"/>
      <c r="Y36" s="598"/>
      <c r="Z36" s="598"/>
      <c r="AA36" s="598"/>
      <c r="AB36" s="598"/>
      <c r="AC36" s="598"/>
      <c r="AD36" s="598"/>
      <c r="AE36" s="598"/>
      <c r="AF36" s="598"/>
      <c r="AG36" s="598"/>
      <c r="AH36" s="598"/>
      <c r="AI36" s="598"/>
      <c r="AJ36" s="598"/>
      <c r="AK36" s="598"/>
      <c r="AL36" s="181"/>
      <c r="AM36" s="597" t="str">
        <f t="shared" si="0"/>
        <v/>
      </c>
      <c r="AN36" s="597"/>
      <c r="AO36" s="598"/>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12</v>
      </c>
      <c r="BX36" s="597"/>
      <c r="BY36" s="598" t="str">
        <f>IF('各会計、関係団体の財政状況及び健全化判断比率'!B70="","",'各会計、関係団体の財政状況及び健全化判断比率'!B70)</f>
        <v>千葉県市町村総合事務組合（千葉県自治研修センター特別会計）</v>
      </c>
      <c r="BZ36" s="598"/>
      <c r="CA36" s="598"/>
      <c r="CB36" s="598"/>
      <c r="CC36" s="598"/>
      <c r="CD36" s="598"/>
      <c r="CE36" s="598"/>
      <c r="CF36" s="598"/>
      <c r="CG36" s="598"/>
      <c r="CH36" s="598"/>
      <c r="CI36" s="598"/>
      <c r="CJ36" s="598"/>
      <c r="CK36" s="598"/>
      <c r="CL36" s="598"/>
      <c r="CM36" s="598"/>
      <c r="CN36" s="181"/>
      <c r="CO36" s="597">
        <f t="shared" si="3"/>
        <v>22</v>
      </c>
      <c r="CP36" s="597"/>
      <c r="CQ36" s="598" t="str">
        <f>IF('各会計、関係団体の財政状況及び健全化判断比率'!BS9="","",'各会計、関係団体の財政状況及び健全化判断比率'!BS9)</f>
        <v>印旛郡市文化財センター</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t="str">
        <f t="shared" si="4"/>
        <v/>
      </c>
      <c r="V37" s="597"/>
      <c r="W37" s="598"/>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13</v>
      </c>
      <c r="BX37" s="597"/>
      <c r="BY37" s="598" t="str">
        <f>IF('各会計、関係団体の財政状況及び健全化判断比率'!B71="","",'各会計、関係団体の財政状況及び健全化判断比率'!B71)</f>
        <v>千葉県市町村総合事務組合（千葉県市町村交通災害共済特別会計）</v>
      </c>
      <c r="BZ37" s="598"/>
      <c r="CA37" s="598"/>
      <c r="CB37" s="598"/>
      <c r="CC37" s="598"/>
      <c r="CD37" s="598"/>
      <c r="CE37" s="598"/>
      <c r="CF37" s="598"/>
      <c r="CG37" s="598"/>
      <c r="CH37" s="598"/>
      <c r="CI37" s="598"/>
      <c r="CJ37" s="598"/>
      <c r="CK37" s="598"/>
      <c r="CL37" s="598"/>
      <c r="CM37" s="598"/>
      <c r="CN37" s="181"/>
      <c r="CO37" s="597" t="str">
        <f t="shared" si="3"/>
        <v/>
      </c>
      <c r="CP37" s="597"/>
      <c r="CQ37" s="598" t="str">
        <f>IF('各会計、関係団体の財政状況及び健全化判断比率'!BS10="","",'各会計、関係団体の財政状況及び健全化判断比率'!BS10)</f>
        <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14</v>
      </c>
      <c r="BX38" s="597"/>
      <c r="BY38" s="598" t="str">
        <f>IF('各会計、関係団体の財政状況及び健全化判断比率'!B72="","",'各会計、関係団体の財政状況及び健全化判断比率'!B72)</f>
        <v>千葉県後期高齢者医療広域連合（一般会計）</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f t="shared" si="2"/>
        <v>15</v>
      </c>
      <c r="BX39" s="597"/>
      <c r="BY39" s="598" t="str">
        <f>IF('各会計、関係団体の財政状況及び健全化判断比率'!B73="","",'各会計、関係団体の財政状況及び健全化判断比率'!B73)</f>
        <v>千葉県後期高齢者医療広域連合（後期高齢者医療特別会計）</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f t="shared" si="2"/>
        <v>16</v>
      </c>
      <c r="BX40" s="597"/>
      <c r="BY40" s="598" t="str">
        <f>IF('各会計、関係団体の財政状況及び健全化判断比率'!B74="","",'各会計、関係団体の財政状況及び健全化判断比率'!B74)</f>
        <v>佐倉市、酒々井町清掃組合（一般会計）</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f t="shared" si="2"/>
        <v>17</v>
      </c>
      <c r="BX41" s="597"/>
      <c r="BY41" s="598" t="str">
        <f>IF('各会計、関係団体の財政状況及び健全化判断比率'!B75="","",'各会計、関係団体の財政状況及び健全化判断比率'!B75)</f>
        <v>佐倉市八街市酒々井町消防組合（一般会計）</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f t="shared" si="2"/>
        <v>18</v>
      </c>
      <c r="BX42" s="597"/>
      <c r="BY42" s="598" t="str">
        <f>IF('各会計、関係団体の財政状況及び健全化判断比率'!B76="","",'各会計、関係団体の財政状況及び健全化判断比率'!B76)</f>
        <v>印旛衛生施設管理組合（一般会計）</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f t="shared" si="2"/>
        <v>19</v>
      </c>
      <c r="BX43" s="597"/>
      <c r="BY43" s="598" t="str">
        <f>IF('各会計、関係団体の財政状況及び健全化判断比率'!B77="","",'各会計、関係団体の財政状況及び健全化判断比率'!B77)</f>
        <v>佐倉市、四街道市、酒々井町葬祭組合（一般会計）</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193</v>
      </c>
      <c r="E46" s="600" t="s">
        <v>194</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195</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196</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197</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198</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199</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200</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201</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HksD6LsRgPoYAyJMaiwCCnz2T0E1BVKQVFy1I3yLGWv210kj1atZ2A1TDBt51U/ndqVDva3Sb7hyvFP8YLx9EQ==" saltValue="itA5ubsLfF21BRkiExyoDg=="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202</v>
      </c>
      <c r="DI1" s="603"/>
      <c r="DJ1" s="603"/>
      <c r="DK1" s="603"/>
      <c r="DL1" s="603"/>
      <c r="DM1" s="603"/>
      <c r="DN1" s="604"/>
      <c r="DO1" s="214"/>
      <c r="DP1" s="602" t="s">
        <v>203</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205</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206</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207</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208</v>
      </c>
      <c r="S4" s="606"/>
      <c r="T4" s="606"/>
      <c r="U4" s="606"/>
      <c r="V4" s="606"/>
      <c r="W4" s="606"/>
      <c r="X4" s="606"/>
      <c r="Y4" s="607"/>
      <c r="Z4" s="605" t="s">
        <v>209</v>
      </c>
      <c r="AA4" s="606"/>
      <c r="AB4" s="606"/>
      <c r="AC4" s="607"/>
      <c r="AD4" s="605" t="s">
        <v>210</v>
      </c>
      <c r="AE4" s="606"/>
      <c r="AF4" s="606"/>
      <c r="AG4" s="606"/>
      <c r="AH4" s="606"/>
      <c r="AI4" s="606"/>
      <c r="AJ4" s="606"/>
      <c r="AK4" s="607"/>
      <c r="AL4" s="605" t="s">
        <v>209</v>
      </c>
      <c r="AM4" s="606"/>
      <c r="AN4" s="606"/>
      <c r="AO4" s="607"/>
      <c r="AP4" s="608" t="s">
        <v>211</v>
      </c>
      <c r="AQ4" s="608"/>
      <c r="AR4" s="608"/>
      <c r="AS4" s="608"/>
      <c r="AT4" s="608"/>
      <c r="AU4" s="608"/>
      <c r="AV4" s="608"/>
      <c r="AW4" s="608"/>
      <c r="AX4" s="608"/>
      <c r="AY4" s="608"/>
      <c r="AZ4" s="608"/>
      <c r="BA4" s="608"/>
      <c r="BB4" s="608"/>
      <c r="BC4" s="608"/>
      <c r="BD4" s="608"/>
      <c r="BE4" s="608"/>
      <c r="BF4" s="608"/>
      <c r="BG4" s="608" t="s">
        <v>212</v>
      </c>
      <c r="BH4" s="608"/>
      <c r="BI4" s="608"/>
      <c r="BJ4" s="608"/>
      <c r="BK4" s="608"/>
      <c r="BL4" s="608"/>
      <c r="BM4" s="608"/>
      <c r="BN4" s="608"/>
      <c r="BO4" s="608" t="s">
        <v>209</v>
      </c>
      <c r="BP4" s="608"/>
      <c r="BQ4" s="608"/>
      <c r="BR4" s="608"/>
      <c r="BS4" s="608" t="s">
        <v>213</v>
      </c>
      <c r="BT4" s="608"/>
      <c r="BU4" s="608"/>
      <c r="BV4" s="608"/>
      <c r="BW4" s="608"/>
      <c r="BX4" s="608"/>
      <c r="BY4" s="608"/>
      <c r="BZ4" s="608"/>
      <c r="CA4" s="608"/>
      <c r="CB4" s="608"/>
      <c r="CD4" s="605" t="s">
        <v>214</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215</v>
      </c>
      <c r="C5" s="610"/>
      <c r="D5" s="610"/>
      <c r="E5" s="610"/>
      <c r="F5" s="610"/>
      <c r="G5" s="610"/>
      <c r="H5" s="610"/>
      <c r="I5" s="610"/>
      <c r="J5" s="610"/>
      <c r="K5" s="610"/>
      <c r="L5" s="610"/>
      <c r="M5" s="610"/>
      <c r="N5" s="610"/>
      <c r="O5" s="610"/>
      <c r="P5" s="610"/>
      <c r="Q5" s="611"/>
      <c r="R5" s="612">
        <v>24598172</v>
      </c>
      <c r="S5" s="613"/>
      <c r="T5" s="613"/>
      <c r="U5" s="613"/>
      <c r="V5" s="613"/>
      <c r="W5" s="613"/>
      <c r="X5" s="613"/>
      <c r="Y5" s="614"/>
      <c r="Z5" s="615">
        <v>41.3</v>
      </c>
      <c r="AA5" s="615"/>
      <c r="AB5" s="615"/>
      <c r="AC5" s="615"/>
      <c r="AD5" s="616">
        <v>22955407</v>
      </c>
      <c r="AE5" s="616"/>
      <c r="AF5" s="616"/>
      <c r="AG5" s="616"/>
      <c r="AH5" s="616"/>
      <c r="AI5" s="616"/>
      <c r="AJ5" s="616"/>
      <c r="AK5" s="616"/>
      <c r="AL5" s="617">
        <v>70</v>
      </c>
      <c r="AM5" s="618"/>
      <c r="AN5" s="618"/>
      <c r="AO5" s="619"/>
      <c r="AP5" s="609" t="s">
        <v>216</v>
      </c>
      <c r="AQ5" s="610"/>
      <c r="AR5" s="610"/>
      <c r="AS5" s="610"/>
      <c r="AT5" s="610"/>
      <c r="AU5" s="610"/>
      <c r="AV5" s="610"/>
      <c r="AW5" s="610"/>
      <c r="AX5" s="610"/>
      <c r="AY5" s="610"/>
      <c r="AZ5" s="610"/>
      <c r="BA5" s="610"/>
      <c r="BB5" s="610"/>
      <c r="BC5" s="610"/>
      <c r="BD5" s="610"/>
      <c r="BE5" s="610"/>
      <c r="BF5" s="611"/>
      <c r="BG5" s="623">
        <v>22955407</v>
      </c>
      <c r="BH5" s="624"/>
      <c r="BI5" s="624"/>
      <c r="BJ5" s="624"/>
      <c r="BK5" s="624"/>
      <c r="BL5" s="624"/>
      <c r="BM5" s="624"/>
      <c r="BN5" s="625"/>
      <c r="BO5" s="626">
        <v>93.3</v>
      </c>
      <c r="BP5" s="626"/>
      <c r="BQ5" s="626"/>
      <c r="BR5" s="626"/>
      <c r="BS5" s="627">
        <v>123140</v>
      </c>
      <c r="BT5" s="627"/>
      <c r="BU5" s="627"/>
      <c r="BV5" s="627"/>
      <c r="BW5" s="627"/>
      <c r="BX5" s="627"/>
      <c r="BY5" s="627"/>
      <c r="BZ5" s="627"/>
      <c r="CA5" s="627"/>
      <c r="CB5" s="631"/>
      <c r="CD5" s="605" t="s">
        <v>211</v>
      </c>
      <c r="CE5" s="606"/>
      <c r="CF5" s="606"/>
      <c r="CG5" s="606"/>
      <c r="CH5" s="606"/>
      <c r="CI5" s="606"/>
      <c r="CJ5" s="606"/>
      <c r="CK5" s="606"/>
      <c r="CL5" s="606"/>
      <c r="CM5" s="606"/>
      <c r="CN5" s="606"/>
      <c r="CO5" s="606"/>
      <c r="CP5" s="606"/>
      <c r="CQ5" s="607"/>
      <c r="CR5" s="605" t="s">
        <v>217</v>
      </c>
      <c r="CS5" s="606"/>
      <c r="CT5" s="606"/>
      <c r="CU5" s="606"/>
      <c r="CV5" s="606"/>
      <c r="CW5" s="606"/>
      <c r="CX5" s="606"/>
      <c r="CY5" s="607"/>
      <c r="CZ5" s="605" t="s">
        <v>209</v>
      </c>
      <c r="DA5" s="606"/>
      <c r="DB5" s="606"/>
      <c r="DC5" s="607"/>
      <c r="DD5" s="605" t="s">
        <v>218</v>
      </c>
      <c r="DE5" s="606"/>
      <c r="DF5" s="606"/>
      <c r="DG5" s="606"/>
      <c r="DH5" s="606"/>
      <c r="DI5" s="606"/>
      <c r="DJ5" s="606"/>
      <c r="DK5" s="606"/>
      <c r="DL5" s="606"/>
      <c r="DM5" s="606"/>
      <c r="DN5" s="606"/>
      <c r="DO5" s="606"/>
      <c r="DP5" s="607"/>
      <c r="DQ5" s="605" t="s">
        <v>219</v>
      </c>
      <c r="DR5" s="606"/>
      <c r="DS5" s="606"/>
      <c r="DT5" s="606"/>
      <c r="DU5" s="606"/>
      <c r="DV5" s="606"/>
      <c r="DW5" s="606"/>
      <c r="DX5" s="606"/>
      <c r="DY5" s="606"/>
      <c r="DZ5" s="606"/>
      <c r="EA5" s="606"/>
      <c r="EB5" s="606"/>
      <c r="EC5" s="607"/>
    </row>
    <row r="6" spans="2:143" ht="11.25" customHeight="1" x14ac:dyDescent="0.15">
      <c r="B6" s="620" t="s">
        <v>220</v>
      </c>
      <c r="C6" s="621"/>
      <c r="D6" s="621"/>
      <c r="E6" s="621"/>
      <c r="F6" s="621"/>
      <c r="G6" s="621"/>
      <c r="H6" s="621"/>
      <c r="I6" s="621"/>
      <c r="J6" s="621"/>
      <c r="K6" s="621"/>
      <c r="L6" s="621"/>
      <c r="M6" s="621"/>
      <c r="N6" s="621"/>
      <c r="O6" s="621"/>
      <c r="P6" s="621"/>
      <c r="Q6" s="622"/>
      <c r="R6" s="623">
        <v>437622</v>
      </c>
      <c r="S6" s="624"/>
      <c r="T6" s="624"/>
      <c r="U6" s="624"/>
      <c r="V6" s="624"/>
      <c r="W6" s="624"/>
      <c r="X6" s="624"/>
      <c r="Y6" s="625"/>
      <c r="Z6" s="626">
        <v>0.7</v>
      </c>
      <c r="AA6" s="626"/>
      <c r="AB6" s="626"/>
      <c r="AC6" s="626"/>
      <c r="AD6" s="627">
        <v>437622</v>
      </c>
      <c r="AE6" s="627"/>
      <c r="AF6" s="627"/>
      <c r="AG6" s="627"/>
      <c r="AH6" s="627"/>
      <c r="AI6" s="627"/>
      <c r="AJ6" s="627"/>
      <c r="AK6" s="627"/>
      <c r="AL6" s="628">
        <v>1.3</v>
      </c>
      <c r="AM6" s="629"/>
      <c r="AN6" s="629"/>
      <c r="AO6" s="630"/>
      <c r="AP6" s="620" t="s">
        <v>221</v>
      </c>
      <c r="AQ6" s="621"/>
      <c r="AR6" s="621"/>
      <c r="AS6" s="621"/>
      <c r="AT6" s="621"/>
      <c r="AU6" s="621"/>
      <c r="AV6" s="621"/>
      <c r="AW6" s="621"/>
      <c r="AX6" s="621"/>
      <c r="AY6" s="621"/>
      <c r="AZ6" s="621"/>
      <c r="BA6" s="621"/>
      <c r="BB6" s="621"/>
      <c r="BC6" s="621"/>
      <c r="BD6" s="621"/>
      <c r="BE6" s="621"/>
      <c r="BF6" s="622"/>
      <c r="BG6" s="623">
        <v>22955407</v>
      </c>
      <c r="BH6" s="624"/>
      <c r="BI6" s="624"/>
      <c r="BJ6" s="624"/>
      <c r="BK6" s="624"/>
      <c r="BL6" s="624"/>
      <c r="BM6" s="624"/>
      <c r="BN6" s="625"/>
      <c r="BO6" s="626">
        <v>93.3</v>
      </c>
      <c r="BP6" s="626"/>
      <c r="BQ6" s="626"/>
      <c r="BR6" s="626"/>
      <c r="BS6" s="627">
        <v>123140</v>
      </c>
      <c r="BT6" s="627"/>
      <c r="BU6" s="627"/>
      <c r="BV6" s="627"/>
      <c r="BW6" s="627"/>
      <c r="BX6" s="627"/>
      <c r="BY6" s="627"/>
      <c r="BZ6" s="627"/>
      <c r="CA6" s="627"/>
      <c r="CB6" s="631"/>
      <c r="CD6" s="609" t="s">
        <v>222</v>
      </c>
      <c r="CE6" s="610"/>
      <c r="CF6" s="610"/>
      <c r="CG6" s="610"/>
      <c r="CH6" s="610"/>
      <c r="CI6" s="610"/>
      <c r="CJ6" s="610"/>
      <c r="CK6" s="610"/>
      <c r="CL6" s="610"/>
      <c r="CM6" s="610"/>
      <c r="CN6" s="610"/>
      <c r="CO6" s="610"/>
      <c r="CP6" s="610"/>
      <c r="CQ6" s="611"/>
      <c r="CR6" s="623">
        <v>383159</v>
      </c>
      <c r="CS6" s="624"/>
      <c r="CT6" s="624"/>
      <c r="CU6" s="624"/>
      <c r="CV6" s="624"/>
      <c r="CW6" s="624"/>
      <c r="CX6" s="624"/>
      <c r="CY6" s="625"/>
      <c r="CZ6" s="617">
        <v>0.7</v>
      </c>
      <c r="DA6" s="618"/>
      <c r="DB6" s="618"/>
      <c r="DC6" s="634"/>
      <c r="DD6" s="632" t="s">
        <v>122</v>
      </c>
      <c r="DE6" s="624"/>
      <c r="DF6" s="624"/>
      <c r="DG6" s="624"/>
      <c r="DH6" s="624"/>
      <c r="DI6" s="624"/>
      <c r="DJ6" s="624"/>
      <c r="DK6" s="624"/>
      <c r="DL6" s="624"/>
      <c r="DM6" s="624"/>
      <c r="DN6" s="624"/>
      <c r="DO6" s="624"/>
      <c r="DP6" s="625"/>
      <c r="DQ6" s="632">
        <v>383159</v>
      </c>
      <c r="DR6" s="624"/>
      <c r="DS6" s="624"/>
      <c r="DT6" s="624"/>
      <c r="DU6" s="624"/>
      <c r="DV6" s="624"/>
      <c r="DW6" s="624"/>
      <c r="DX6" s="624"/>
      <c r="DY6" s="624"/>
      <c r="DZ6" s="624"/>
      <c r="EA6" s="624"/>
      <c r="EB6" s="624"/>
      <c r="EC6" s="633"/>
    </row>
    <row r="7" spans="2:143" ht="11.25" customHeight="1" x14ac:dyDescent="0.15">
      <c r="B7" s="620" t="s">
        <v>223</v>
      </c>
      <c r="C7" s="621"/>
      <c r="D7" s="621"/>
      <c r="E7" s="621"/>
      <c r="F7" s="621"/>
      <c r="G7" s="621"/>
      <c r="H7" s="621"/>
      <c r="I7" s="621"/>
      <c r="J7" s="621"/>
      <c r="K7" s="621"/>
      <c r="L7" s="621"/>
      <c r="M7" s="621"/>
      <c r="N7" s="621"/>
      <c r="O7" s="621"/>
      <c r="P7" s="621"/>
      <c r="Q7" s="622"/>
      <c r="R7" s="623">
        <v>13704</v>
      </c>
      <c r="S7" s="624"/>
      <c r="T7" s="624"/>
      <c r="U7" s="624"/>
      <c r="V7" s="624"/>
      <c r="W7" s="624"/>
      <c r="X7" s="624"/>
      <c r="Y7" s="625"/>
      <c r="Z7" s="626">
        <v>0</v>
      </c>
      <c r="AA7" s="626"/>
      <c r="AB7" s="626"/>
      <c r="AC7" s="626"/>
      <c r="AD7" s="627">
        <v>13704</v>
      </c>
      <c r="AE7" s="627"/>
      <c r="AF7" s="627"/>
      <c r="AG7" s="627"/>
      <c r="AH7" s="627"/>
      <c r="AI7" s="627"/>
      <c r="AJ7" s="627"/>
      <c r="AK7" s="627"/>
      <c r="AL7" s="628">
        <v>0</v>
      </c>
      <c r="AM7" s="629"/>
      <c r="AN7" s="629"/>
      <c r="AO7" s="630"/>
      <c r="AP7" s="620" t="s">
        <v>224</v>
      </c>
      <c r="AQ7" s="621"/>
      <c r="AR7" s="621"/>
      <c r="AS7" s="621"/>
      <c r="AT7" s="621"/>
      <c r="AU7" s="621"/>
      <c r="AV7" s="621"/>
      <c r="AW7" s="621"/>
      <c r="AX7" s="621"/>
      <c r="AY7" s="621"/>
      <c r="AZ7" s="621"/>
      <c r="BA7" s="621"/>
      <c r="BB7" s="621"/>
      <c r="BC7" s="621"/>
      <c r="BD7" s="621"/>
      <c r="BE7" s="621"/>
      <c r="BF7" s="622"/>
      <c r="BG7" s="623">
        <v>12221853</v>
      </c>
      <c r="BH7" s="624"/>
      <c r="BI7" s="624"/>
      <c r="BJ7" s="624"/>
      <c r="BK7" s="624"/>
      <c r="BL7" s="624"/>
      <c r="BM7" s="624"/>
      <c r="BN7" s="625"/>
      <c r="BO7" s="626">
        <v>49.7</v>
      </c>
      <c r="BP7" s="626"/>
      <c r="BQ7" s="626"/>
      <c r="BR7" s="626"/>
      <c r="BS7" s="627">
        <v>123140</v>
      </c>
      <c r="BT7" s="627"/>
      <c r="BU7" s="627"/>
      <c r="BV7" s="627"/>
      <c r="BW7" s="627"/>
      <c r="BX7" s="627"/>
      <c r="BY7" s="627"/>
      <c r="BZ7" s="627"/>
      <c r="CA7" s="627"/>
      <c r="CB7" s="631"/>
      <c r="CD7" s="620" t="s">
        <v>225</v>
      </c>
      <c r="CE7" s="621"/>
      <c r="CF7" s="621"/>
      <c r="CG7" s="621"/>
      <c r="CH7" s="621"/>
      <c r="CI7" s="621"/>
      <c r="CJ7" s="621"/>
      <c r="CK7" s="621"/>
      <c r="CL7" s="621"/>
      <c r="CM7" s="621"/>
      <c r="CN7" s="621"/>
      <c r="CO7" s="621"/>
      <c r="CP7" s="621"/>
      <c r="CQ7" s="622"/>
      <c r="CR7" s="623">
        <v>6474601</v>
      </c>
      <c r="CS7" s="624"/>
      <c r="CT7" s="624"/>
      <c r="CU7" s="624"/>
      <c r="CV7" s="624"/>
      <c r="CW7" s="624"/>
      <c r="CX7" s="624"/>
      <c r="CY7" s="625"/>
      <c r="CZ7" s="626">
        <v>11.4</v>
      </c>
      <c r="DA7" s="626"/>
      <c r="DB7" s="626"/>
      <c r="DC7" s="626"/>
      <c r="DD7" s="632">
        <v>30476</v>
      </c>
      <c r="DE7" s="624"/>
      <c r="DF7" s="624"/>
      <c r="DG7" s="624"/>
      <c r="DH7" s="624"/>
      <c r="DI7" s="624"/>
      <c r="DJ7" s="624"/>
      <c r="DK7" s="624"/>
      <c r="DL7" s="624"/>
      <c r="DM7" s="624"/>
      <c r="DN7" s="624"/>
      <c r="DO7" s="624"/>
      <c r="DP7" s="625"/>
      <c r="DQ7" s="632">
        <v>5721530</v>
      </c>
      <c r="DR7" s="624"/>
      <c r="DS7" s="624"/>
      <c r="DT7" s="624"/>
      <c r="DU7" s="624"/>
      <c r="DV7" s="624"/>
      <c r="DW7" s="624"/>
      <c r="DX7" s="624"/>
      <c r="DY7" s="624"/>
      <c r="DZ7" s="624"/>
      <c r="EA7" s="624"/>
      <c r="EB7" s="624"/>
      <c r="EC7" s="633"/>
    </row>
    <row r="8" spans="2:143" ht="11.25" customHeight="1" x14ac:dyDescent="0.15">
      <c r="B8" s="620" t="s">
        <v>226</v>
      </c>
      <c r="C8" s="621"/>
      <c r="D8" s="621"/>
      <c r="E8" s="621"/>
      <c r="F8" s="621"/>
      <c r="G8" s="621"/>
      <c r="H8" s="621"/>
      <c r="I8" s="621"/>
      <c r="J8" s="621"/>
      <c r="K8" s="621"/>
      <c r="L8" s="621"/>
      <c r="M8" s="621"/>
      <c r="N8" s="621"/>
      <c r="O8" s="621"/>
      <c r="P8" s="621"/>
      <c r="Q8" s="622"/>
      <c r="R8" s="623">
        <v>193852</v>
      </c>
      <c r="S8" s="624"/>
      <c r="T8" s="624"/>
      <c r="U8" s="624"/>
      <c r="V8" s="624"/>
      <c r="W8" s="624"/>
      <c r="X8" s="624"/>
      <c r="Y8" s="625"/>
      <c r="Z8" s="626">
        <v>0.3</v>
      </c>
      <c r="AA8" s="626"/>
      <c r="AB8" s="626"/>
      <c r="AC8" s="626"/>
      <c r="AD8" s="627">
        <v>193852</v>
      </c>
      <c r="AE8" s="627"/>
      <c r="AF8" s="627"/>
      <c r="AG8" s="627"/>
      <c r="AH8" s="627"/>
      <c r="AI8" s="627"/>
      <c r="AJ8" s="627"/>
      <c r="AK8" s="627"/>
      <c r="AL8" s="628">
        <v>0.6</v>
      </c>
      <c r="AM8" s="629"/>
      <c r="AN8" s="629"/>
      <c r="AO8" s="630"/>
      <c r="AP8" s="620" t="s">
        <v>227</v>
      </c>
      <c r="AQ8" s="621"/>
      <c r="AR8" s="621"/>
      <c r="AS8" s="621"/>
      <c r="AT8" s="621"/>
      <c r="AU8" s="621"/>
      <c r="AV8" s="621"/>
      <c r="AW8" s="621"/>
      <c r="AX8" s="621"/>
      <c r="AY8" s="621"/>
      <c r="AZ8" s="621"/>
      <c r="BA8" s="621"/>
      <c r="BB8" s="621"/>
      <c r="BC8" s="621"/>
      <c r="BD8" s="621"/>
      <c r="BE8" s="621"/>
      <c r="BF8" s="622"/>
      <c r="BG8" s="623">
        <v>312994</v>
      </c>
      <c r="BH8" s="624"/>
      <c r="BI8" s="624"/>
      <c r="BJ8" s="624"/>
      <c r="BK8" s="624"/>
      <c r="BL8" s="624"/>
      <c r="BM8" s="624"/>
      <c r="BN8" s="625"/>
      <c r="BO8" s="626">
        <v>1.3</v>
      </c>
      <c r="BP8" s="626"/>
      <c r="BQ8" s="626"/>
      <c r="BR8" s="626"/>
      <c r="BS8" s="627" t="s">
        <v>122</v>
      </c>
      <c r="BT8" s="627"/>
      <c r="BU8" s="627"/>
      <c r="BV8" s="627"/>
      <c r="BW8" s="627"/>
      <c r="BX8" s="627"/>
      <c r="BY8" s="627"/>
      <c r="BZ8" s="627"/>
      <c r="CA8" s="627"/>
      <c r="CB8" s="631"/>
      <c r="CD8" s="620" t="s">
        <v>228</v>
      </c>
      <c r="CE8" s="621"/>
      <c r="CF8" s="621"/>
      <c r="CG8" s="621"/>
      <c r="CH8" s="621"/>
      <c r="CI8" s="621"/>
      <c r="CJ8" s="621"/>
      <c r="CK8" s="621"/>
      <c r="CL8" s="621"/>
      <c r="CM8" s="621"/>
      <c r="CN8" s="621"/>
      <c r="CO8" s="621"/>
      <c r="CP8" s="621"/>
      <c r="CQ8" s="622"/>
      <c r="CR8" s="623">
        <v>26028967</v>
      </c>
      <c r="CS8" s="624"/>
      <c r="CT8" s="624"/>
      <c r="CU8" s="624"/>
      <c r="CV8" s="624"/>
      <c r="CW8" s="624"/>
      <c r="CX8" s="624"/>
      <c r="CY8" s="625"/>
      <c r="CZ8" s="626">
        <v>45.8</v>
      </c>
      <c r="DA8" s="626"/>
      <c r="DB8" s="626"/>
      <c r="DC8" s="626"/>
      <c r="DD8" s="632">
        <v>233517</v>
      </c>
      <c r="DE8" s="624"/>
      <c r="DF8" s="624"/>
      <c r="DG8" s="624"/>
      <c r="DH8" s="624"/>
      <c r="DI8" s="624"/>
      <c r="DJ8" s="624"/>
      <c r="DK8" s="624"/>
      <c r="DL8" s="624"/>
      <c r="DM8" s="624"/>
      <c r="DN8" s="624"/>
      <c r="DO8" s="624"/>
      <c r="DP8" s="625"/>
      <c r="DQ8" s="632">
        <v>14562018</v>
      </c>
      <c r="DR8" s="624"/>
      <c r="DS8" s="624"/>
      <c r="DT8" s="624"/>
      <c r="DU8" s="624"/>
      <c r="DV8" s="624"/>
      <c r="DW8" s="624"/>
      <c r="DX8" s="624"/>
      <c r="DY8" s="624"/>
      <c r="DZ8" s="624"/>
      <c r="EA8" s="624"/>
      <c r="EB8" s="624"/>
      <c r="EC8" s="633"/>
    </row>
    <row r="9" spans="2:143" ht="11.25" customHeight="1" x14ac:dyDescent="0.15">
      <c r="B9" s="620" t="s">
        <v>229</v>
      </c>
      <c r="C9" s="621"/>
      <c r="D9" s="621"/>
      <c r="E9" s="621"/>
      <c r="F9" s="621"/>
      <c r="G9" s="621"/>
      <c r="H9" s="621"/>
      <c r="I9" s="621"/>
      <c r="J9" s="621"/>
      <c r="K9" s="621"/>
      <c r="L9" s="621"/>
      <c r="M9" s="621"/>
      <c r="N9" s="621"/>
      <c r="O9" s="621"/>
      <c r="P9" s="621"/>
      <c r="Q9" s="622"/>
      <c r="R9" s="623">
        <v>231386</v>
      </c>
      <c r="S9" s="624"/>
      <c r="T9" s="624"/>
      <c r="U9" s="624"/>
      <c r="V9" s="624"/>
      <c r="W9" s="624"/>
      <c r="X9" s="624"/>
      <c r="Y9" s="625"/>
      <c r="Z9" s="626">
        <v>0.4</v>
      </c>
      <c r="AA9" s="626"/>
      <c r="AB9" s="626"/>
      <c r="AC9" s="626"/>
      <c r="AD9" s="627">
        <v>231386</v>
      </c>
      <c r="AE9" s="627"/>
      <c r="AF9" s="627"/>
      <c r="AG9" s="627"/>
      <c r="AH9" s="627"/>
      <c r="AI9" s="627"/>
      <c r="AJ9" s="627"/>
      <c r="AK9" s="627"/>
      <c r="AL9" s="628">
        <v>0.7</v>
      </c>
      <c r="AM9" s="629"/>
      <c r="AN9" s="629"/>
      <c r="AO9" s="630"/>
      <c r="AP9" s="620" t="s">
        <v>230</v>
      </c>
      <c r="AQ9" s="621"/>
      <c r="AR9" s="621"/>
      <c r="AS9" s="621"/>
      <c r="AT9" s="621"/>
      <c r="AU9" s="621"/>
      <c r="AV9" s="621"/>
      <c r="AW9" s="621"/>
      <c r="AX9" s="621"/>
      <c r="AY9" s="621"/>
      <c r="AZ9" s="621"/>
      <c r="BA9" s="621"/>
      <c r="BB9" s="621"/>
      <c r="BC9" s="621"/>
      <c r="BD9" s="621"/>
      <c r="BE9" s="621"/>
      <c r="BF9" s="622"/>
      <c r="BG9" s="623">
        <v>10660364</v>
      </c>
      <c r="BH9" s="624"/>
      <c r="BI9" s="624"/>
      <c r="BJ9" s="624"/>
      <c r="BK9" s="624"/>
      <c r="BL9" s="624"/>
      <c r="BM9" s="624"/>
      <c r="BN9" s="625"/>
      <c r="BO9" s="626">
        <v>43.3</v>
      </c>
      <c r="BP9" s="626"/>
      <c r="BQ9" s="626"/>
      <c r="BR9" s="626"/>
      <c r="BS9" s="627" t="s">
        <v>122</v>
      </c>
      <c r="BT9" s="627"/>
      <c r="BU9" s="627"/>
      <c r="BV9" s="627"/>
      <c r="BW9" s="627"/>
      <c r="BX9" s="627"/>
      <c r="BY9" s="627"/>
      <c r="BZ9" s="627"/>
      <c r="CA9" s="627"/>
      <c r="CB9" s="631"/>
      <c r="CD9" s="620" t="s">
        <v>231</v>
      </c>
      <c r="CE9" s="621"/>
      <c r="CF9" s="621"/>
      <c r="CG9" s="621"/>
      <c r="CH9" s="621"/>
      <c r="CI9" s="621"/>
      <c r="CJ9" s="621"/>
      <c r="CK9" s="621"/>
      <c r="CL9" s="621"/>
      <c r="CM9" s="621"/>
      <c r="CN9" s="621"/>
      <c r="CO9" s="621"/>
      <c r="CP9" s="621"/>
      <c r="CQ9" s="622"/>
      <c r="CR9" s="623">
        <v>5865980</v>
      </c>
      <c r="CS9" s="624"/>
      <c r="CT9" s="624"/>
      <c r="CU9" s="624"/>
      <c r="CV9" s="624"/>
      <c r="CW9" s="624"/>
      <c r="CX9" s="624"/>
      <c r="CY9" s="625"/>
      <c r="CZ9" s="626">
        <v>10.3</v>
      </c>
      <c r="DA9" s="626"/>
      <c r="DB9" s="626"/>
      <c r="DC9" s="626"/>
      <c r="DD9" s="632">
        <v>12406</v>
      </c>
      <c r="DE9" s="624"/>
      <c r="DF9" s="624"/>
      <c r="DG9" s="624"/>
      <c r="DH9" s="624"/>
      <c r="DI9" s="624"/>
      <c r="DJ9" s="624"/>
      <c r="DK9" s="624"/>
      <c r="DL9" s="624"/>
      <c r="DM9" s="624"/>
      <c r="DN9" s="624"/>
      <c r="DO9" s="624"/>
      <c r="DP9" s="625"/>
      <c r="DQ9" s="632">
        <v>4871327</v>
      </c>
      <c r="DR9" s="624"/>
      <c r="DS9" s="624"/>
      <c r="DT9" s="624"/>
      <c r="DU9" s="624"/>
      <c r="DV9" s="624"/>
      <c r="DW9" s="624"/>
      <c r="DX9" s="624"/>
      <c r="DY9" s="624"/>
      <c r="DZ9" s="624"/>
      <c r="EA9" s="624"/>
      <c r="EB9" s="624"/>
      <c r="EC9" s="633"/>
    </row>
    <row r="10" spans="2:143" ht="11.25" customHeight="1" x14ac:dyDescent="0.15">
      <c r="B10" s="620" t="s">
        <v>232</v>
      </c>
      <c r="C10" s="621"/>
      <c r="D10" s="621"/>
      <c r="E10" s="621"/>
      <c r="F10" s="621"/>
      <c r="G10" s="621"/>
      <c r="H10" s="621"/>
      <c r="I10" s="621"/>
      <c r="J10" s="621"/>
      <c r="K10" s="621"/>
      <c r="L10" s="621"/>
      <c r="M10" s="621"/>
      <c r="N10" s="621"/>
      <c r="O10" s="621"/>
      <c r="P10" s="621"/>
      <c r="Q10" s="622"/>
      <c r="R10" s="623" t="s">
        <v>122</v>
      </c>
      <c r="S10" s="624"/>
      <c r="T10" s="624"/>
      <c r="U10" s="624"/>
      <c r="V10" s="624"/>
      <c r="W10" s="624"/>
      <c r="X10" s="624"/>
      <c r="Y10" s="625"/>
      <c r="Z10" s="626" t="s">
        <v>122</v>
      </c>
      <c r="AA10" s="626"/>
      <c r="AB10" s="626"/>
      <c r="AC10" s="626"/>
      <c r="AD10" s="627" t="s">
        <v>122</v>
      </c>
      <c r="AE10" s="627"/>
      <c r="AF10" s="627"/>
      <c r="AG10" s="627"/>
      <c r="AH10" s="627"/>
      <c r="AI10" s="627"/>
      <c r="AJ10" s="627"/>
      <c r="AK10" s="627"/>
      <c r="AL10" s="628" t="s">
        <v>122</v>
      </c>
      <c r="AM10" s="629"/>
      <c r="AN10" s="629"/>
      <c r="AO10" s="630"/>
      <c r="AP10" s="620" t="s">
        <v>233</v>
      </c>
      <c r="AQ10" s="621"/>
      <c r="AR10" s="621"/>
      <c r="AS10" s="621"/>
      <c r="AT10" s="621"/>
      <c r="AU10" s="621"/>
      <c r="AV10" s="621"/>
      <c r="AW10" s="621"/>
      <c r="AX10" s="621"/>
      <c r="AY10" s="621"/>
      <c r="AZ10" s="621"/>
      <c r="BA10" s="621"/>
      <c r="BB10" s="621"/>
      <c r="BC10" s="621"/>
      <c r="BD10" s="621"/>
      <c r="BE10" s="621"/>
      <c r="BF10" s="622"/>
      <c r="BG10" s="623">
        <v>395960</v>
      </c>
      <c r="BH10" s="624"/>
      <c r="BI10" s="624"/>
      <c r="BJ10" s="624"/>
      <c r="BK10" s="624"/>
      <c r="BL10" s="624"/>
      <c r="BM10" s="624"/>
      <c r="BN10" s="625"/>
      <c r="BO10" s="626">
        <v>1.6</v>
      </c>
      <c r="BP10" s="626"/>
      <c r="BQ10" s="626"/>
      <c r="BR10" s="626"/>
      <c r="BS10" s="627" t="s">
        <v>122</v>
      </c>
      <c r="BT10" s="627"/>
      <c r="BU10" s="627"/>
      <c r="BV10" s="627"/>
      <c r="BW10" s="627"/>
      <c r="BX10" s="627"/>
      <c r="BY10" s="627"/>
      <c r="BZ10" s="627"/>
      <c r="CA10" s="627"/>
      <c r="CB10" s="631"/>
      <c r="CD10" s="620" t="s">
        <v>234</v>
      </c>
      <c r="CE10" s="621"/>
      <c r="CF10" s="621"/>
      <c r="CG10" s="621"/>
      <c r="CH10" s="621"/>
      <c r="CI10" s="621"/>
      <c r="CJ10" s="621"/>
      <c r="CK10" s="621"/>
      <c r="CL10" s="621"/>
      <c r="CM10" s="621"/>
      <c r="CN10" s="621"/>
      <c r="CO10" s="621"/>
      <c r="CP10" s="621"/>
      <c r="CQ10" s="622"/>
      <c r="CR10" s="623">
        <v>10890</v>
      </c>
      <c r="CS10" s="624"/>
      <c r="CT10" s="624"/>
      <c r="CU10" s="624"/>
      <c r="CV10" s="624"/>
      <c r="CW10" s="624"/>
      <c r="CX10" s="624"/>
      <c r="CY10" s="625"/>
      <c r="CZ10" s="626">
        <v>0</v>
      </c>
      <c r="DA10" s="626"/>
      <c r="DB10" s="626"/>
      <c r="DC10" s="626"/>
      <c r="DD10" s="632" t="s">
        <v>122</v>
      </c>
      <c r="DE10" s="624"/>
      <c r="DF10" s="624"/>
      <c r="DG10" s="624"/>
      <c r="DH10" s="624"/>
      <c r="DI10" s="624"/>
      <c r="DJ10" s="624"/>
      <c r="DK10" s="624"/>
      <c r="DL10" s="624"/>
      <c r="DM10" s="624"/>
      <c r="DN10" s="624"/>
      <c r="DO10" s="624"/>
      <c r="DP10" s="625"/>
      <c r="DQ10" s="632">
        <v>10890</v>
      </c>
      <c r="DR10" s="624"/>
      <c r="DS10" s="624"/>
      <c r="DT10" s="624"/>
      <c r="DU10" s="624"/>
      <c r="DV10" s="624"/>
      <c r="DW10" s="624"/>
      <c r="DX10" s="624"/>
      <c r="DY10" s="624"/>
      <c r="DZ10" s="624"/>
      <c r="EA10" s="624"/>
      <c r="EB10" s="624"/>
      <c r="EC10" s="633"/>
    </row>
    <row r="11" spans="2:143" ht="11.25" customHeight="1" x14ac:dyDescent="0.15">
      <c r="B11" s="620" t="s">
        <v>235</v>
      </c>
      <c r="C11" s="621"/>
      <c r="D11" s="621"/>
      <c r="E11" s="621"/>
      <c r="F11" s="621"/>
      <c r="G11" s="621"/>
      <c r="H11" s="621"/>
      <c r="I11" s="621"/>
      <c r="J11" s="621"/>
      <c r="K11" s="621"/>
      <c r="L11" s="621"/>
      <c r="M11" s="621"/>
      <c r="N11" s="621"/>
      <c r="O11" s="621"/>
      <c r="P11" s="621"/>
      <c r="Q11" s="622"/>
      <c r="R11" s="623">
        <v>3940355</v>
      </c>
      <c r="S11" s="624"/>
      <c r="T11" s="624"/>
      <c r="U11" s="624"/>
      <c r="V11" s="624"/>
      <c r="W11" s="624"/>
      <c r="X11" s="624"/>
      <c r="Y11" s="625"/>
      <c r="Z11" s="628">
        <v>6.6</v>
      </c>
      <c r="AA11" s="629"/>
      <c r="AB11" s="629"/>
      <c r="AC11" s="635"/>
      <c r="AD11" s="632">
        <v>3940355</v>
      </c>
      <c r="AE11" s="624"/>
      <c r="AF11" s="624"/>
      <c r="AG11" s="624"/>
      <c r="AH11" s="624"/>
      <c r="AI11" s="624"/>
      <c r="AJ11" s="624"/>
      <c r="AK11" s="625"/>
      <c r="AL11" s="628">
        <v>12</v>
      </c>
      <c r="AM11" s="629"/>
      <c r="AN11" s="629"/>
      <c r="AO11" s="630"/>
      <c r="AP11" s="620" t="s">
        <v>236</v>
      </c>
      <c r="AQ11" s="621"/>
      <c r="AR11" s="621"/>
      <c r="AS11" s="621"/>
      <c r="AT11" s="621"/>
      <c r="AU11" s="621"/>
      <c r="AV11" s="621"/>
      <c r="AW11" s="621"/>
      <c r="AX11" s="621"/>
      <c r="AY11" s="621"/>
      <c r="AZ11" s="621"/>
      <c r="BA11" s="621"/>
      <c r="BB11" s="621"/>
      <c r="BC11" s="621"/>
      <c r="BD11" s="621"/>
      <c r="BE11" s="621"/>
      <c r="BF11" s="622"/>
      <c r="BG11" s="623">
        <v>852535</v>
      </c>
      <c r="BH11" s="624"/>
      <c r="BI11" s="624"/>
      <c r="BJ11" s="624"/>
      <c r="BK11" s="624"/>
      <c r="BL11" s="624"/>
      <c r="BM11" s="624"/>
      <c r="BN11" s="625"/>
      <c r="BO11" s="626">
        <v>3.5</v>
      </c>
      <c r="BP11" s="626"/>
      <c r="BQ11" s="626"/>
      <c r="BR11" s="626"/>
      <c r="BS11" s="627">
        <v>123140</v>
      </c>
      <c r="BT11" s="627"/>
      <c r="BU11" s="627"/>
      <c r="BV11" s="627"/>
      <c r="BW11" s="627"/>
      <c r="BX11" s="627"/>
      <c r="BY11" s="627"/>
      <c r="BZ11" s="627"/>
      <c r="CA11" s="627"/>
      <c r="CB11" s="631"/>
      <c r="CD11" s="620" t="s">
        <v>237</v>
      </c>
      <c r="CE11" s="621"/>
      <c r="CF11" s="621"/>
      <c r="CG11" s="621"/>
      <c r="CH11" s="621"/>
      <c r="CI11" s="621"/>
      <c r="CJ11" s="621"/>
      <c r="CK11" s="621"/>
      <c r="CL11" s="621"/>
      <c r="CM11" s="621"/>
      <c r="CN11" s="621"/>
      <c r="CO11" s="621"/>
      <c r="CP11" s="621"/>
      <c r="CQ11" s="622"/>
      <c r="CR11" s="623">
        <v>664816</v>
      </c>
      <c r="CS11" s="624"/>
      <c r="CT11" s="624"/>
      <c r="CU11" s="624"/>
      <c r="CV11" s="624"/>
      <c r="CW11" s="624"/>
      <c r="CX11" s="624"/>
      <c r="CY11" s="625"/>
      <c r="CZ11" s="626">
        <v>1.2</v>
      </c>
      <c r="DA11" s="626"/>
      <c r="DB11" s="626"/>
      <c r="DC11" s="626"/>
      <c r="DD11" s="632">
        <v>64114</v>
      </c>
      <c r="DE11" s="624"/>
      <c r="DF11" s="624"/>
      <c r="DG11" s="624"/>
      <c r="DH11" s="624"/>
      <c r="DI11" s="624"/>
      <c r="DJ11" s="624"/>
      <c r="DK11" s="624"/>
      <c r="DL11" s="624"/>
      <c r="DM11" s="624"/>
      <c r="DN11" s="624"/>
      <c r="DO11" s="624"/>
      <c r="DP11" s="625"/>
      <c r="DQ11" s="632">
        <v>451091</v>
      </c>
      <c r="DR11" s="624"/>
      <c r="DS11" s="624"/>
      <c r="DT11" s="624"/>
      <c r="DU11" s="624"/>
      <c r="DV11" s="624"/>
      <c r="DW11" s="624"/>
      <c r="DX11" s="624"/>
      <c r="DY11" s="624"/>
      <c r="DZ11" s="624"/>
      <c r="EA11" s="624"/>
      <c r="EB11" s="624"/>
      <c r="EC11" s="633"/>
    </row>
    <row r="12" spans="2:143" ht="11.25" customHeight="1" x14ac:dyDescent="0.15">
      <c r="B12" s="620" t="s">
        <v>238</v>
      </c>
      <c r="C12" s="621"/>
      <c r="D12" s="621"/>
      <c r="E12" s="621"/>
      <c r="F12" s="621"/>
      <c r="G12" s="621"/>
      <c r="H12" s="621"/>
      <c r="I12" s="621"/>
      <c r="J12" s="621"/>
      <c r="K12" s="621"/>
      <c r="L12" s="621"/>
      <c r="M12" s="621"/>
      <c r="N12" s="621"/>
      <c r="O12" s="621"/>
      <c r="P12" s="621"/>
      <c r="Q12" s="622"/>
      <c r="R12" s="623">
        <v>35082</v>
      </c>
      <c r="S12" s="624"/>
      <c r="T12" s="624"/>
      <c r="U12" s="624"/>
      <c r="V12" s="624"/>
      <c r="W12" s="624"/>
      <c r="X12" s="624"/>
      <c r="Y12" s="625"/>
      <c r="Z12" s="626">
        <v>0.1</v>
      </c>
      <c r="AA12" s="626"/>
      <c r="AB12" s="626"/>
      <c r="AC12" s="626"/>
      <c r="AD12" s="627">
        <v>35082</v>
      </c>
      <c r="AE12" s="627"/>
      <c r="AF12" s="627"/>
      <c r="AG12" s="627"/>
      <c r="AH12" s="627"/>
      <c r="AI12" s="627"/>
      <c r="AJ12" s="627"/>
      <c r="AK12" s="627"/>
      <c r="AL12" s="628">
        <v>0.1</v>
      </c>
      <c r="AM12" s="629"/>
      <c r="AN12" s="629"/>
      <c r="AO12" s="630"/>
      <c r="AP12" s="620" t="s">
        <v>239</v>
      </c>
      <c r="AQ12" s="621"/>
      <c r="AR12" s="621"/>
      <c r="AS12" s="621"/>
      <c r="AT12" s="621"/>
      <c r="AU12" s="621"/>
      <c r="AV12" s="621"/>
      <c r="AW12" s="621"/>
      <c r="AX12" s="621"/>
      <c r="AY12" s="621"/>
      <c r="AZ12" s="621"/>
      <c r="BA12" s="621"/>
      <c r="BB12" s="621"/>
      <c r="BC12" s="621"/>
      <c r="BD12" s="621"/>
      <c r="BE12" s="621"/>
      <c r="BF12" s="622"/>
      <c r="BG12" s="623">
        <v>9455199</v>
      </c>
      <c r="BH12" s="624"/>
      <c r="BI12" s="624"/>
      <c r="BJ12" s="624"/>
      <c r="BK12" s="624"/>
      <c r="BL12" s="624"/>
      <c r="BM12" s="624"/>
      <c r="BN12" s="625"/>
      <c r="BO12" s="626">
        <v>38.4</v>
      </c>
      <c r="BP12" s="626"/>
      <c r="BQ12" s="626"/>
      <c r="BR12" s="626"/>
      <c r="BS12" s="627" t="s">
        <v>122</v>
      </c>
      <c r="BT12" s="627"/>
      <c r="BU12" s="627"/>
      <c r="BV12" s="627"/>
      <c r="BW12" s="627"/>
      <c r="BX12" s="627"/>
      <c r="BY12" s="627"/>
      <c r="BZ12" s="627"/>
      <c r="CA12" s="627"/>
      <c r="CB12" s="631"/>
      <c r="CD12" s="620" t="s">
        <v>240</v>
      </c>
      <c r="CE12" s="621"/>
      <c r="CF12" s="621"/>
      <c r="CG12" s="621"/>
      <c r="CH12" s="621"/>
      <c r="CI12" s="621"/>
      <c r="CJ12" s="621"/>
      <c r="CK12" s="621"/>
      <c r="CL12" s="621"/>
      <c r="CM12" s="621"/>
      <c r="CN12" s="621"/>
      <c r="CO12" s="621"/>
      <c r="CP12" s="621"/>
      <c r="CQ12" s="622"/>
      <c r="CR12" s="623">
        <v>820630</v>
      </c>
      <c r="CS12" s="624"/>
      <c r="CT12" s="624"/>
      <c r="CU12" s="624"/>
      <c r="CV12" s="624"/>
      <c r="CW12" s="624"/>
      <c r="CX12" s="624"/>
      <c r="CY12" s="625"/>
      <c r="CZ12" s="626">
        <v>1.4</v>
      </c>
      <c r="DA12" s="626"/>
      <c r="DB12" s="626"/>
      <c r="DC12" s="626"/>
      <c r="DD12" s="632" t="s">
        <v>122</v>
      </c>
      <c r="DE12" s="624"/>
      <c r="DF12" s="624"/>
      <c r="DG12" s="624"/>
      <c r="DH12" s="624"/>
      <c r="DI12" s="624"/>
      <c r="DJ12" s="624"/>
      <c r="DK12" s="624"/>
      <c r="DL12" s="624"/>
      <c r="DM12" s="624"/>
      <c r="DN12" s="624"/>
      <c r="DO12" s="624"/>
      <c r="DP12" s="625"/>
      <c r="DQ12" s="632">
        <v>766966</v>
      </c>
      <c r="DR12" s="624"/>
      <c r="DS12" s="624"/>
      <c r="DT12" s="624"/>
      <c r="DU12" s="624"/>
      <c r="DV12" s="624"/>
      <c r="DW12" s="624"/>
      <c r="DX12" s="624"/>
      <c r="DY12" s="624"/>
      <c r="DZ12" s="624"/>
      <c r="EA12" s="624"/>
      <c r="EB12" s="624"/>
      <c r="EC12" s="633"/>
    </row>
    <row r="13" spans="2:143" ht="11.25" customHeight="1" x14ac:dyDescent="0.15">
      <c r="B13" s="620" t="s">
        <v>241</v>
      </c>
      <c r="C13" s="621"/>
      <c r="D13" s="621"/>
      <c r="E13" s="621"/>
      <c r="F13" s="621"/>
      <c r="G13" s="621"/>
      <c r="H13" s="621"/>
      <c r="I13" s="621"/>
      <c r="J13" s="621"/>
      <c r="K13" s="621"/>
      <c r="L13" s="621"/>
      <c r="M13" s="621"/>
      <c r="N13" s="621"/>
      <c r="O13" s="621"/>
      <c r="P13" s="621"/>
      <c r="Q13" s="622"/>
      <c r="R13" s="623" t="s">
        <v>122</v>
      </c>
      <c r="S13" s="624"/>
      <c r="T13" s="624"/>
      <c r="U13" s="624"/>
      <c r="V13" s="624"/>
      <c r="W13" s="624"/>
      <c r="X13" s="624"/>
      <c r="Y13" s="625"/>
      <c r="Z13" s="626" t="s">
        <v>122</v>
      </c>
      <c r="AA13" s="626"/>
      <c r="AB13" s="626"/>
      <c r="AC13" s="626"/>
      <c r="AD13" s="627" t="s">
        <v>122</v>
      </c>
      <c r="AE13" s="627"/>
      <c r="AF13" s="627"/>
      <c r="AG13" s="627"/>
      <c r="AH13" s="627"/>
      <c r="AI13" s="627"/>
      <c r="AJ13" s="627"/>
      <c r="AK13" s="627"/>
      <c r="AL13" s="628" t="s">
        <v>122</v>
      </c>
      <c r="AM13" s="629"/>
      <c r="AN13" s="629"/>
      <c r="AO13" s="630"/>
      <c r="AP13" s="620" t="s">
        <v>242</v>
      </c>
      <c r="AQ13" s="621"/>
      <c r="AR13" s="621"/>
      <c r="AS13" s="621"/>
      <c r="AT13" s="621"/>
      <c r="AU13" s="621"/>
      <c r="AV13" s="621"/>
      <c r="AW13" s="621"/>
      <c r="AX13" s="621"/>
      <c r="AY13" s="621"/>
      <c r="AZ13" s="621"/>
      <c r="BA13" s="621"/>
      <c r="BB13" s="621"/>
      <c r="BC13" s="621"/>
      <c r="BD13" s="621"/>
      <c r="BE13" s="621"/>
      <c r="BF13" s="622"/>
      <c r="BG13" s="623">
        <v>9438327</v>
      </c>
      <c r="BH13" s="624"/>
      <c r="BI13" s="624"/>
      <c r="BJ13" s="624"/>
      <c r="BK13" s="624"/>
      <c r="BL13" s="624"/>
      <c r="BM13" s="624"/>
      <c r="BN13" s="625"/>
      <c r="BO13" s="626">
        <v>38.4</v>
      </c>
      <c r="BP13" s="626"/>
      <c r="BQ13" s="626"/>
      <c r="BR13" s="626"/>
      <c r="BS13" s="627" t="s">
        <v>122</v>
      </c>
      <c r="BT13" s="627"/>
      <c r="BU13" s="627"/>
      <c r="BV13" s="627"/>
      <c r="BW13" s="627"/>
      <c r="BX13" s="627"/>
      <c r="BY13" s="627"/>
      <c r="BZ13" s="627"/>
      <c r="CA13" s="627"/>
      <c r="CB13" s="631"/>
      <c r="CD13" s="620" t="s">
        <v>243</v>
      </c>
      <c r="CE13" s="621"/>
      <c r="CF13" s="621"/>
      <c r="CG13" s="621"/>
      <c r="CH13" s="621"/>
      <c r="CI13" s="621"/>
      <c r="CJ13" s="621"/>
      <c r="CK13" s="621"/>
      <c r="CL13" s="621"/>
      <c r="CM13" s="621"/>
      <c r="CN13" s="621"/>
      <c r="CO13" s="621"/>
      <c r="CP13" s="621"/>
      <c r="CQ13" s="622"/>
      <c r="CR13" s="623">
        <v>3484397</v>
      </c>
      <c r="CS13" s="624"/>
      <c r="CT13" s="624"/>
      <c r="CU13" s="624"/>
      <c r="CV13" s="624"/>
      <c r="CW13" s="624"/>
      <c r="CX13" s="624"/>
      <c r="CY13" s="625"/>
      <c r="CZ13" s="626">
        <v>6.1</v>
      </c>
      <c r="DA13" s="626"/>
      <c r="DB13" s="626"/>
      <c r="DC13" s="626"/>
      <c r="DD13" s="632">
        <v>1304636</v>
      </c>
      <c r="DE13" s="624"/>
      <c r="DF13" s="624"/>
      <c r="DG13" s="624"/>
      <c r="DH13" s="624"/>
      <c r="DI13" s="624"/>
      <c r="DJ13" s="624"/>
      <c r="DK13" s="624"/>
      <c r="DL13" s="624"/>
      <c r="DM13" s="624"/>
      <c r="DN13" s="624"/>
      <c r="DO13" s="624"/>
      <c r="DP13" s="625"/>
      <c r="DQ13" s="632">
        <v>2647360</v>
      </c>
      <c r="DR13" s="624"/>
      <c r="DS13" s="624"/>
      <c r="DT13" s="624"/>
      <c r="DU13" s="624"/>
      <c r="DV13" s="624"/>
      <c r="DW13" s="624"/>
      <c r="DX13" s="624"/>
      <c r="DY13" s="624"/>
      <c r="DZ13" s="624"/>
      <c r="EA13" s="624"/>
      <c r="EB13" s="624"/>
      <c r="EC13" s="633"/>
    </row>
    <row r="14" spans="2:143" ht="11.25" customHeight="1" x14ac:dyDescent="0.15">
      <c r="B14" s="620" t="s">
        <v>244</v>
      </c>
      <c r="C14" s="621"/>
      <c r="D14" s="621"/>
      <c r="E14" s="621"/>
      <c r="F14" s="621"/>
      <c r="G14" s="621"/>
      <c r="H14" s="621"/>
      <c r="I14" s="621"/>
      <c r="J14" s="621"/>
      <c r="K14" s="621"/>
      <c r="L14" s="621"/>
      <c r="M14" s="621"/>
      <c r="N14" s="621"/>
      <c r="O14" s="621"/>
      <c r="P14" s="621"/>
      <c r="Q14" s="622"/>
      <c r="R14" s="623">
        <v>5063</v>
      </c>
      <c r="S14" s="624"/>
      <c r="T14" s="624"/>
      <c r="U14" s="624"/>
      <c r="V14" s="624"/>
      <c r="W14" s="624"/>
      <c r="X14" s="624"/>
      <c r="Y14" s="625"/>
      <c r="Z14" s="626">
        <v>0</v>
      </c>
      <c r="AA14" s="626"/>
      <c r="AB14" s="626"/>
      <c r="AC14" s="626"/>
      <c r="AD14" s="627">
        <v>5063</v>
      </c>
      <c r="AE14" s="627"/>
      <c r="AF14" s="627"/>
      <c r="AG14" s="627"/>
      <c r="AH14" s="627"/>
      <c r="AI14" s="627"/>
      <c r="AJ14" s="627"/>
      <c r="AK14" s="627"/>
      <c r="AL14" s="628">
        <v>0</v>
      </c>
      <c r="AM14" s="629"/>
      <c r="AN14" s="629"/>
      <c r="AO14" s="630"/>
      <c r="AP14" s="620" t="s">
        <v>245</v>
      </c>
      <c r="AQ14" s="621"/>
      <c r="AR14" s="621"/>
      <c r="AS14" s="621"/>
      <c r="AT14" s="621"/>
      <c r="AU14" s="621"/>
      <c r="AV14" s="621"/>
      <c r="AW14" s="621"/>
      <c r="AX14" s="621"/>
      <c r="AY14" s="621"/>
      <c r="AZ14" s="621"/>
      <c r="BA14" s="621"/>
      <c r="BB14" s="621"/>
      <c r="BC14" s="621"/>
      <c r="BD14" s="621"/>
      <c r="BE14" s="621"/>
      <c r="BF14" s="622"/>
      <c r="BG14" s="623">
        <v>333770</v>
      </c>
      <c r="BH14" s="624"/>
      <c r="BI14" s="624"/>
      <c r="BJ14" s="624"/>
      <c r="BK14" s="624"/>
      <c r="BL14" s="624"/>
      <c r="BM14" s="624"/>
      <c r="BN14" s="625"/>
      <c r="BO14" s="626">
        <v>1.4</v>
      </c>
      <c r="BP14" s="626"/>
      <c r="BQ14" s="626"/>
      <c r="BR14" s="626"/>
      <c r="BS14" s="627" t="s">
        <v>122</v>
      </c>
      <c r="BT14" s="627"/>
      <c r="BU14" s="627"/>
      <c r="BV14" s="627"/>
      <c r="BW14" s="627"/>
      <c r="BX14" s="627"/>
      <c r="BY14" s="627"/>
      <c r="BZ14" s="627"/>
      <c r="CA14" s="627"/>
      <c r="CB14" s="631"/>
      <c r="CD14" s="620" t="s">
        <v>246</v>
      </c>
      <c r="CE14" s="621"/>
      <c r="CF14" s="621"/>
      <c r="CG14" s="621"/>
      <c r="CH14" s="621"/>
      <c r="CI14" s="621"/>
      <c r="CJ14" s="621"/>
      <c r="CK14" s="621"/>
      <c r="CL14" s="621"/>
      <c r="CM14" s="621"/>
      <c r="CN14" s="621"/>
      <c r="CO14" s="621"/>
      <c r="CP14" s="621"/>
      <c r="CQ14" s="622"/>
      <c r="CR14" s="623">
        <v>3133053</v>
      </c>
      <c r="CS14" s="624"/>
      <c r="CT14" s="624"/>
      <c r="CU14" s="624"/>
      <c r="CV14" s="624"/>
      <c r="CW14" s="624"/>
      <c r="CX14" s="624"/>
      <c r="CY14" s="625"/>
      <c r="CZ14" s="626">
        <v>5.5</v>
      </c>
      <c r="DA14" s="626"/>
      <c r="DB14" s="626"/>
      <c r="DC14" s="626"/>
      <c r="DD14" s="632">
        <v>74286</v>
      </c>
      <c r="DE14" s="624"/>
      <c r="DF14" s="624"/>
      <c r="DG14" s="624"/>
      <c r="DH14" s="624"/>
      <c r="DI14" s="624"/>
      <c r="DJ14" s="624"/>
      <c r="DK14" s="624"/>
      <c r="DL14" s="624"/>
      <c r="DM14" s="624"/>
      <c r="DN14" s="624"/>
      <c r="DO14" s="624"/>
      <c r="DP14" s="625"/>
      <c r="DQ14" s="632">
        <v>3050016</v>
      </c>
      <c r="DR14" s="624"/>
      <c r="DS14" s="624"/>
      <c r="DT14" s="624"/>
      <c r="DU14" s="624"/>
      <c r="DV14" s="624"/>
      <c r="DW14" s="624"/>
      <c r="DX14" s="624"/>
      <c r="DY14" s="624"/>
      <c r="DZ14" s="624"/>
      <c r="EA14" s="624"/>
      <c r="EB14" s="624"/>
      <c r="EC14" s="633"/>
    </row>
    <row r="15" spans="2:143" ht="11.25" customHeight="1" x14ac:dyDescent="0.15">
      <c r="B15" s="620" t="s">
        <v>247</v>
      </c>
      <c r="C15" s="621"/>
      <c r="D15" s="621"/>
      <c r="E15" s="621"/>
      <c r="F15" s="621"/>
      <c r="G15" s="621"/>
      <c r="H15" s="621"/>
      <c r="I15" s="621"/>
      <c r="J15" s="621"/>
      <c r="K15" s="621"/>
      <c r="L15" s="621"/>
      <c r="M15" s="621"/>
      <c r="N15" s="621"/>
      <c r="O15" s="621"/>
      <c r="P15" s="621"/>
      <c r="Q15" s="622"/>
      <c r="R15" s="623" t="s">
        <v>122</v>
      </c>
      <c r="S15" s="624"/>
      <c r="T15" s="624"/>
      <c r="U15" s="624"/>
      <c r="V15" s="624"/>
      <c r="W15" s="624"/>
      <c r="X15" s="624"/>
      <c r="Y15" s="625"/>
      <c r="Z15" s="626" t="s">
        <v>122</v>
      </c>
      <c r="AA15" s="626"/>
      <c r="AB15" s="626"/>
      <c r="AC15" s="626"/>
      <c r="AD15" s="627" t="s">
        <v>122</v>
      </c>
      <c r="AE15" s="627"/>
      <c r="AF15" s="627"/>
      <c r="AG15" s="627"/>
      <c r="AH15" s="627"/>
      <c r="AI15" s="627"/>
      <c r="AJ15" s="627"/>
      <c r="AK15" s="627"/>
      <c r="AL15" s="628" t="s">
        <v>122</v>
      </c>
      <c r="AM15" s="629"/>
      <c r="AN15" s="629"/>
      <c r="AO15" s="630"/>
      <c r="AP15" s="620" t="s">
        <v>248</v>
      </c>
      <c r="AQ15" s="621"/>
      <c r="AR15" s="621"/>
      <c r="AS15" s="621"/>
      <c r="AT15" s="621"/>
      <c r="AU15" s="621"/>
      <c r="AV15" s="621"/>
      <c r="AW15" s="621"/>
      <c r="AX15" s="621"/>
      <c r="AY15" s="621"/>
      <c r="AZ15" s="621"/>
      <c r="BA15" s="621"/>
      <c r="BB15" s="621"/>
      <c r="BC15" s="621"/>
      <c r="BD15" s="621"/>
      <c r="BE15" s="621"/>
      <c r="BF15" s="622"/>
      <c r="BG15" s="623">
        <v>944585</v>
      </c>
      <c r="BH15" s="624"/>
      <c r="BI15" s="624"/>
      <c r="BJ15" s="624"/>
      <c r="BK15" s="624"/>
      <c r="BL15" s="624"/>
      <c r="BM15" s="624"/>
      <c r="BN15" s="625"/>
      <c r="BO15" s="626">
        <v>3.8</v>
      </c>
      <c r="BP15" s="626"/>
      <c r="BQ15" s="626"/>
      <c r="BR15" s="626"/>
      <c r="BS15" s="627" t="s">
        <v>122</v>
      </c>
      <c r="BT15" s="627"/>
      <c r="BU15" s="627"/>
      <c r="BV15" s="627"/>
      <c r="BW15" s="627"/>
      <c r="BX15" s="627"/>
      <c r="BY15" s="627"/>
      <c r="BZ15" s="627"/>
      <c r="CA15" s="627"/>
      <c r="CB15" s="631"/>
      <c r="CD15" s="620" t="s">
        <v>249</v>
      </c>
      <c r="CE15" s="621"/>
      <c r="CF15" s="621"/>
      <c r="CG15" s="621"/>
      <c r="CH15" s="621"/>
      <c r="CI15" s="621"/>
      <c r="CJ15" s="621"/>
      <c r="CK15" s="621"/>
      <c r="CL15" s="621"/>
      <c r="CM15" s="621"/>
      <c r="CN15" s="621"/>
      <c r="CO15" s="621"/>
      <c r="CP15" s="621"/>
      <c r="CQ15" s="622"/>
      <c r="CR15" s="623">
        <v>6725308</v>
      </c>
      <c r="CS15" s="624"/>
      <c r="CT15" s="624"/>
      <c r="CU15" s="624"/>
      <c r="CV15" s="624"/>
      <c r="CW15" s="624"/>
      <c r="CX15" s="624"/>
      <c r="CY15" s="625"/>
      <c r="CZ15" s="626">
        <v>11.8</v>
      </c>
      <c r="DA15" s="626"/>
      <c r="DB15" s="626"/>
      <c r="DC15" s="626"/>
      <c r="DD15" s="632">
        <v>1215633</v>
      </c>
      <c r="DE15" s="624"/>
      <c r="DF15" s="624"/>
      <c r="DG15" s="624"/>
      <c r="DH15" s="624"/>
      <c r="DI15" s="624"/>
      <c r="DJ15" s="624"/>
      <c r="DK15" s="624"/>
      <c r="DL15" s="624"/>
      <c r="DM15" s="624"/>
      <c r="DN15" s="624"/>
      <c r="DO15" s="624"/>
      <c r="DP15" s="625"/>
      <c r="DQ15" s="632">
        <v>5017424</v>
      </c>
      <c r="DR15" s="624"/>
      <c r="DS15" s="624"/>
      <c r="DT15" s="624"/>
      <c r="DU15" s="624"/>
      <c r="DV15" s="624"/>
      <c r="DW15" s="624"/>
      <c r="DX15" s="624"/>
      <c r="DY15" s="624"/>
      <c r="DZ15" s="624"/>
      <c r="EA15" s="624"/>
      <c r="EB15" s="624"/>
      <c r="EC15" s="633"/>
    </row>
    <row r="16" spans="2:143" ht="11.25" customHeight="1" x14ac:dyDescent="0.15">
      <c r="B16" s="620" t="s">
        <v>250</v>
      </c>
      <c r="C16" s="621"/>
      <c r="D16" s="621"/>
      <c r="E16" s="621"/>
      <c r="F16" s="621"/>
      <c r="G16" s="621"/>
      <c r="H16" s="621"/>
      <c r="I16" s="621"/>
      <c r="J16" s="621"/>
      <c r="K16" s="621"/>
      <c r="L16" s="621"/>
      <c r="M16" s="621"/>
      <c r="N16" s="621"/>
      <c r="O16" s="621"/>
      <c r="P16" s="621"/>
      <c r="Q16" s="622"/>
      <c r="R16" s="623">
        <v>72062</v>
      </c>
      <c r="S16" s="624"/>
      <c r="T16" s="624"/>
      <c r="U16" s="624"/>
      <c r="V16" s="624"/>
      <c r="W16" s="624"/>
      <c r="X16" s="624"/>
      <c r="Y16" s="625"/>
      <c r="Z16" s="626">
        <v>0.1</v>
      </c>
      <c r="AA16" s="626"/>
      <c r="AB16" s="626"/>
      <c r="AC16" s="626"/>
      <c r="AD16" s="627">
        <v>72062</v>
      </c>
      <c r="AE16" s="627"/>
      <c r="AF16" s="627"/>
      <c r="AG16" s="627"/>
      <c r="AH16" s="627"/>
      <c r="AI16" s="627"/>
      <c r="AJ16" s="627"/>
      <c r="AK16" s="627"/>
      <c r="AL16" s="628">
        <v>0.2</v>
      </c>
      <c r="AM16" s="629"/>
      <c r="AN16" s="629"/>
      <c r="AO16" s="630"/>
      <c r="AP16" s="620" t="s">
        <v>251</v>
      </c>
      <c r="AQ16" s="621"/>
      <c r="AR16" s="621"/>
      <c r="AS16" s="621"/>
      <c r="AT16" s="621"/>
      <c r="AU16" s="621"/>
      <c r="AV16" s="621"/>
      <c r="AW16" s="621"/>
      <c r="AX16" s="621"/>
      <c r="AY16" s="621"/>
      <c r="AZ16" s="621"/>
      <c r="BA16" s="621"/>
      <c r="BB16" s="621"/>
      <c r="BC16" s="621"/>
      <c r="BD16" s="621"/>
      <c r="BE16" s="621"/>
      <c r="BF16" s="622"/>
      <c r="BG16" s="623" t="s">
        <v>122</v>
      </c>
      <c r="BH16" s="624"/>
      <c r="BI16" s="624"/>
      <c r="BJ16" s="624"/>
      <c r="BK16" s="624"/>
      <c r="BL16" s="624"/>
      <c r="BM16" s="624"/>
      <c r="BN16" s="625"/>
      <c r="BO16" s="626" t="s">
        <v>122</v>
      </c>
      <c r="BP16" s="626"/>
      <c r="BQ16" s="626"/>
      <c r="BR16" s="626"/>
      <c r="BS16" s="627" t="s">
        <v>122</v>
      </c>
      <c r="BT16" s="627"/>
      <c r="BU16" s="627"/>
      <c r="BV16" s="627"/>
      <c r="BW16" s="627"/>
      <c r="BX16" s="627"/>
      <c r="BY16" s="627"/>
      <c r="BZ16" s="627"/>
      <c r="CA16" s="627"/>
      <c r="CB16" s="631"/>
      <c r="CD16" s="620" t="s">
        <v>252</v>
      </c>
      <c r="CE16" s="621"/>
      <c r="CF16" s="621"/>
      <c r="CG16" s="621"/>
      <c r="CH16" s="621"/>
      <c r="CI16" s="621"/>
      <c r="CJ16" s="621"/>
      <c r="CK16" s="621"/>
      <c r="CL16" s="621"/>
      <c r="CM16" s="621"/>
      <c r="CN16" s="621"/>
      <c r="CO16" s="621"/>
      <c r="CP16" s="621"/>
      <c r="CQ16" s="622"/>
      <c r="CR16" s="623">
        <v>58916</v>
      </c>
      <c r="CS16" s="624"/>
      <c r="CT16" s="624"/>
      <c r="CU16" s="624"/>
      <c r="CV16" s="624"/>
      <c r="CW16" s="624"/>
      <c r="CX16" s="624"/>
      <c r="CY16" s="625"/>
      <c r="CZ16" s="626">
        <v>0.1</v>
      </c>
      <c r="DA16" s="626"/>
      <c r="DB16" s="626"/>
      <c r="DC16" s="626"/>
      <c r="DD16" s="632" t="s">
        <v>122</v>
      </c>
      <c r="DE16" s="624"/>
      <c r="DF16" s="624"/>
      <c r="DG16" s="624"/>
      <c r="DH16" s="624"/>
      <c r="DI16" s="624"/>
      <c r="DJ16" s="624"/>
      <c r="DK16" s="624"/>
      <c r="DL16" s="624"/>
      <c r="DM16" s="624"/>
      <c r="DN16" s="624"/>
      <c r="DO16" s="624"/>
      <c r="DP16" s="625"/>
      <c r="DQ16" s="632">
        <v>165</v>
      </c>
      <c r="DR16" s="624"/>
      <c r="DS16" s="624"/>
      <c r="DT16" s="624"/>
      <c r="DU16" s="624"/>
      <c r="DV16" s="624"/>
      <c r="DW16" s="624"/>
      <c r="DX16" s="624"/>
      <c r="DY16" s="624"/>
      <c r="DZ16" s="624"/>
      <c r="EA16" s="624"/>
      <c r="EB16" s="624"/>
      <c r="EC16" s="633"/>
    </row>
    <row r="17" spans="2:133" ht="11.25" customHeight="1" x14ac:dyDescent="0.15">
      <c r="B17" s="620" t="s">
        <v>253</v>
      </c>
      <c r="C17" s="621"/>
      <c r="D17" s="621"/>
      <c r="E17" s="621"/>
      <c r="F17" s="621"/>
      <c r="G17" s="621"/>
      <c r="H17" s="621"/>
      <c r="I17" s="621"/>
      <c r="J17" s="621"/>
      <c r="K17" s="621"/>
      <c r="L17" s="621"/>
      <c r="M17" s="621"/>
      <c r="N17" s="621"/>
      <c r="O17" s="621"/>
      <c r="P17" s="621"/>
      <c r="Q17" s="622"/>
      <c r="R17" s="623">
        <v>292635</v>
      </c>
      <c r="S17" s="624"/>
      <c r="T17" s="624"/>
      <c r="U17" s="624"/>
      <c r="V17" s="624"/>
      <c r="W17" s="624"/>
      <c r="X17" s="624"/>
      <c r="Y17" s="625"/>
      <c r="Z17" s="626">
        <v>0.5</v>
      </c>
      <c r="AA17" s="626"/>
      <c r="AB17" s="626"/>
      <c r="AC17" s="626"/>
      <c r="AD17" s="627">
        <v>292635</v>
      </c>
      <c r="AE17" s="627"/>
      <c r="AF17" s="627"/>
      <c r="AG17" s="627"/>
      <c r="AH17" s="627"/>
      <c r="AI17" s="627"/>
      <c r="AJ17" s="627"/>
      <c r="AK17" s="627"/>
      <c r="AL17" s="628">
        <v>0.9</v>
      </c>
      <c r="AM17" s="629"/>
      <c r="AN17" s="629"/>
      <c r="AO17" s="630"/>
      <c r="AP17" s="620" t="s">
        <v>254</v>
      </c>
      <c r="AQ17" s="621"/>
      <c r="AR17" s="621"/>
      <c r="AS17" s="621"/>
      <c r="AT17" s="621"/>
      <c r="AU17" s="621"/>
      <c r="AV17" s="621"/>
      <c r="AW17" s="621"/>
      <c r="AX17" s="621"/>
      <c r="AY17" s="621"/>
      <c r="AZ17" s="621"/>
      <c r="BA17" s="621"/>
      <c r="BB17" s="621"/>
      <c r="BC17" s="621"/>
      <c r="BD17" s="621"/>
      <c r="BE17" s="621"/>
      <c r="BF17" s="622"/>
      <c r="BG17" s="623" t="s">
        <v>122</v>
      </c>
      <c r="BH17" s="624"/>
      <c r="BI17" s="624"/>
      <c r="BJ17" s="624"/>
      <c r="BK17" s="624"/>
      <c r="BL17" s="624"/>
      <c r="BM17" s="624"/>
      <c r="BN17" s="625"/>
      <c r="BO17" s="626" t="s">
        <v>122</v>
      </c>
      <c r="BP17" s="626"/>
      <c r="BQ17" s="626"/>
      <c r="BR17" s="626"/>
      <c r="BS17" s="627" t="s">
        <v>122</v>
      </c>
      <c r="BT17" s="627"/>
      <c r="BU17" s="627"/>
      <c r="BV17" s="627"/>
      <c r="BW17" s="627"/>
      <c r="BX17" s="627"/>
      <c r="BY17" s="627"/>
      <c r="BZ17" s="627"/>
      <c r="CA17" s="627"/>
      <c r="CB17" s="631"/>
      <c r="CD17" s="620" t="s">
        <v>255</v>
      </c>
      <c r="CE17" s="621"/>
      <c r="CF17" s="621"/>
      <c r="CG17" s="621"/>
      <c r="CH17" s="621"/>
      <c r="CI17" s="621"/>
      <c r="CJ17" s="621"/>
      <c r="CK17" s="621"/>
      <c r="CL17" s="621"/>
      <c r="CM17" s="621"/>
      <c r="CN17" s="621"/>
      <c r="CO17" s="621"/>
      <c r="CP17" s="621"/>
      <c r="CQ17" s="622"/>
      <c r="CR17" s="623">
        <v>3200838</v>
      </c>
      <c r="CS17" s="624"/>
      <c r="CT17" s="624"/>
      <c r="CU17" s="624"/>
      <c r="CV17" s="624"/>
      <c r="CW17" s="624"/>
      <c r="CX17" s="624"/>
      <c r="CY17" s="625"/>
      <c r="CZ17" s="626">
        <v>5.6</v>
      </c>
      <c r="DA17" s="626"/>
      <c r="DB17" s="626"/>
      <c r="DC17" s="626"/>
      <c r="DD17" s="632" t="s">
        <v>122</v>
      </c>
      <c r="DE17" s="624"/>
      <c r="DF17" s="624"/>
      <c r="DG17" s="624"/>
      <c r="DH17" s="624"/>
      <c r="DI17" s="624"/>
      <c r="DJ17" s="624"/>
      <c r="DK17" s="624"/>
      <c r="DL17" s="624"/>
      <c r="DM17" s="624"/>
      <c r="DN17" s="624"/>
      <c r="DO17" s="624"/>
      <c r="DP17" s="625"/>
      <c r="DQ17" s="632">
        <v>3170838</v>
      </c>
      <c r="DR17" s="624"/>
      <c r="DS17" s="624"/>
      <c r="DT17" s="624"/>
      <c r="DU17" s="624"/>
      <c r="DV17" s="624"/>
      <c r="DW17" s="624"/>
      <c r="DX17" s="624"/>
      <c r="DY17" s="624"/>
      <c r="DZ17" s="624"/>
      <c r="EA17" s="624"/>
      <c r="EB17" s="624"/>
      <c r="EC17" s="633"/>
    </row>
    <row r="18" spans="2:133" ht="11.25" customHeight="1" x14ac:dyDescent="0.15">
      <c r="B18" s="620" t="s">
        <v>256</v>
      </c>
      <c r="C18" s="621"/>
      <c r="D18" s="621"/>
      <c r="E18" s="621"/>
      <c r="F18" s="621"/>
      <c r="G18" s="621"/>
      <c r="H18" s="621"/>
      <c r="I18" s="621"/>
      <c r="J18" s="621"/>
      <c r="K18" s="621"/>
      <c r="L18" s="621"/>
      <c r="M18" s="621"/>
      <c r="N18" s="621"/>
      <c r="O18" s="621"/>
      <c r="P18" s="621"/>
      <c r="Q18" s="622"/>
      <c r="R18" s="623">
        <v>156494</v>
      </c>
      <c r="S18" s="624"/>
      <c r="T18" s="624"/>
      <c r="U18" s="624"/>
      <c r="V18" s="624"/>
      <c r="W18" s="624"/>
      <c r="X18" s="624"/>
      <c r="Y18" s="625"/>
      <c r="Z18" s="626">
        <v>0.3</v>
      </c>
      <c r="AA18" s="626"/>
      <c r="AB18" s="626"/>
      <c r="AC18" s="626"/>
      <c r="AD18" s="627">
        <v>156494</v>
      </c>
      <c r="AE18" s="627"/>
      <c r="AF18" s="627"/>
      <c r="AG18" s="627"/>
      <c r="AH18" s="627"/>
      <c r="AI18" s="627"/>
      <c r="AJ18" s="627"/>
      <c r="AK18" s="627"/>
      <c r="AL18" s="628">
        <v>0.5</v>
      </c>
      <c r="AM18" s="629"/>
      <c r="AN18" s="629"/>
      <c r="AO18" s="630"/>
      <c r="AP18" s="620" t="s">
        <v>257</v>
      </c>
      <c r="AQ18" s="621"/>
      <c r="AR18" s="621"/>
      <c r="AS18" s="621"/>
      <c r="AT18" s="621"/>
      <c r="AU18" s="621"/>
      <c r="AV18" s="621"/>
      <c r="AW18" s="621"/>
      <c r="AX18" s="621"/>
      <c r="AY18" s="621"/>
      <c r="AZ18" s="621"/>
      <c r="BA18" s="621"/>
      <c r="BB18" s="621"/>
      <c r="BC18" s="621"/>
      <c r="BD18" s="621"/>
      <c r="BE18" s="621"/>
      <c r="BF18" s="622"/>
      <c r="BG18" s="623" t="s">
        <v>122</v>
      </c>
      <c r="BH18" s="624"/>
      <c r="BI18" s="624"/>
      <c r="BJ18" s="624"/>
      <c r="BK18" s="624"/>
      <c r="BL18" s="624"/>
      <c r="BM18" s="624"/>
      <c r="BN18" s="625"/>
      <c r="BO18" s="626" t="s">
        <v>122</v>
      </c>
      <c r="BP18" s="626"/>
      <c r="BQ18" s="626"/>
      <c r="BR18" s="626"/>
      <c r="BS18" s="627" t="s">
        <v>122</v>
      </c>
      <c r="BT18" s="627"/>
      <c r="BU18" s="627"/>
      <c r="BV18" s="627"/>
      <c r="BW18" s="627"/>
      <c r="BX18" s="627"/>
      <c r="BY18" s="627"/>
      <c r="BZ18" s="627"/>
      <c r="CA18" s="627"/>
      <c r="CB18" s="631"/>
      <c r="CD18" s="620" t="s">
        <v>258</v>
      </c>
      <c r="CE18" s="621"/>
      <c r="CF18" s="621"/>
      <c r="CG18" s="621"/>
      <c r="CH18" s="621"/>
      <c r="CI18" s="621"/>
      <c r="CJ18" s="621"/>
      <c r="CK18" s="621"/>
      <c r="CL18" s="621"/>
      <c r="CM18" s="621"/>
      <c r="CN18" s="621"/>
      <c r="CO18" s="621"/>
      <c r="CP18" s="621"/>
      <c r="CQ18" s="622"/>
      <c r="CR18" s="623" t="s">
        <v>122</v>
      </c>
      <c r="CS18" s="624"/>
      <c r="CT18" s="624"/>
      <c r="CU18" s="624"/>
      <c r="CV18" s="624"/>
      <c r="CW18" s="624"/>
      <c r="CX18" s="624"/>
      <c r="CY18" s="625"/>
      <c r="CZ18" s="626" t="s">
        <v>122</v>
      </c>
      <c r="DA18" s="626"/>
      <c r="DB18" s="626"/>
      <c r="DC18" s="626"/>
      <c r="DD18" s="632" t="s">
        <v>122</v>
      </c>
      <c r="DE18" s="624"/>
      <c r="DF18" s="624"/>
      <c r="DG18" s="624"/>
      <c r="DH18" s="624"/>
      <c r="DI18" s="624"/>
      <c r="DJ18" s="624"/>
      <c r="DK18" s="624"/>
      <c r="DL18" s="624"/>
      <c r="DM18" s="624"/>
      <c r="DN18" s="624"/>
      <c r="DO18" s="624"/>
      <c r="DP18" s="625"/>
      <c r="DQ18" s="632" t="s">
        <v>122</v>
      </c>
      <c r="DR18" s="624"/>
      <c r="DS18" s="624"/>
      <c r="DT18" s="624"/>
      <c r="DU18" s="624"/>
      <c r="DV18" s="624"/>
      <c r="DW18" s="624"/>
      <c r="DX18" s="624"/>
      <c r="DY18" s="624"/>
      <c r="DZ18" s="624"/>
      <c r="EA18" s="624"/>
      <c r="EB18" s="624"/>
      <c r="EC18" s="633"/>
    </row>
    <row r="19" spans="2:133" ht="11.25" customHeight="1" x14ac:dyDescent="0.15">
      <c r="B19" s="620" t="s">
        <v>259</v>
      </c>
      <c r="C19" s="621"/>
      <c r="D19" s="621"/>
      <c r="E19" s="621"/>
      <c r="F19" s="621"/>
      <c r="G19" s="621"/>
      <c r="H19" s="621"/>
      <c r="I19" s="621"/>
      <c r="J19" s="621"/>
      <c r="K19" s="621"/>
      <c r="L19" s="621"/>
      <c r="M19" s="621"/>
      <c r="N19" s="621"/>
      <c r="O19" s="621"/>
      <c r="P19" s="621"/>
      <c r="Q19" s="622"/>
      <c r="R19" s="623">
        <v>147160</v>
      </c>
      <c r="S19" s="624"/>
      <c r="T19" s="624"/>
      <c r="U19" s="624"/>
      <c r="V19" s="624"/>
      <c r="W19" s="624"/>
      <c r="X19" s="624"/>
      <c r="Y19" s="625"/>
      <c r="Z19" s="626">
        <v>0.2</v>
      </c>
      <c r="AA19" s="626"/>
      <c r="AB19" s="626"/>
      <c r="AC19" s="626"/>
      <c r="AD19" s="627">
        <v>147160</v>
      </c>
      <c r="AE19" s="627"/>
      <c r="AF19" s="627"/>
      <c r="AG19" s="627"/>
      <c r="AH19" s="627"/>
      <c r="AI19" s="627"/>
      <c r="AJ19" s="627"/>
      <c r="AK19" s="627"/>
      <c r="AL19" s="628">
        <v>0.4</v>
      </c>
      <c r="AM19" s="629"/>
      <c r="AN19" s="629"/>
      <c r="AO19" s="630"/>
      <c r="AP19" s="620" t="s">
        <v>260</v>
      </c>
      <c r="AQ19" s="621"/>
      <c r="AR19" s="621"/>
      <c r="AS19" s="621"/>
      <c r="AT19" s="621"/>
      <c r="AU19" s="621"/>
      <c r="AV19" s="621"/>
      <c r="AW19" s="621"/>
      <c r="AX19" s="621"/>
      <c r="AY19" s="621"/>
      <c r="AZ19" s="621"/>
      <c r="BA19" s="621"/>
      <c r="BB19" s="621"/>
      <c r="BC19" s="621"/>
      <c r="BD19" s="621"/>
      <c r="BE19" s="621"/>
      <c r="BF19" s="622"/>
      <c r="BG19" s="623">
        <v>1642765</v>
      </c>
      <c r="BH19" s="624"/>
      <c r="BI19" s="624"/>
      <c r="BJ19" s="624"/>
      <c r="BK19" s="624"/>
      <c r="BL19" s="624"/>
      <c r="BM19" s="624"/>
      <c r="BN19" s="625"/>
      <c r="BO19" s="626">
        <v>6.7</v>
      </c>
      <c r="BP19" s="626"/>
      <c r="BQ19" s="626"/>
      <c r="BR19" s="626"/>
      <c r="BS19" s="627" t="s">
        <v>122</v>
      </c>
      <c r="BT19" s="627"/>
      <c r="BU19" s="627"/>
      <c r="BV19" s="627"/>
      <c r="BW19" s="627"/>
      <c r="BX19" s="627"/>
      <c r="BY19" s="627"/>
      <c r="BZ19" s="627"/>
      <c r="CA19" s="627"/>
      <c r="CB19" s="631"/>
      <c r="CD19" s="620" t="s">
        <v>261</v>
      </c>
      <c r="CE19" s="621"/>
      <c r="CF19" s="621"/>
      <c r="CG19" s="621"/>
      <c r="CH19" s="621"/>
      <c r="CI19" s="621"/>
      <c r="CJ19" s="621"/>
      <c r="CK19" s="621"/>
      <c r="CL19" s="621"/>
      <c r="CM19" s="621"/>
      <c r="CN19" s="621"/>
      <c r="CO19" s="621"/>
      <c r="CP19" s="621"/>
      <c r="CQ19" s="622"/>
      <c r="CR19" s="623" t="s">
        <v>122</v>
      </c>
      <c r="CS19" s="624"/>
      <c r="CT19" s="624"/>
      <c r="CU19" s="624"/>
      <c r="CV19" s="624"/>
      <c r="CW19" s="624"/>
      <c r="CX19" s="624"/>
      <c r="CY19" s="625"/>
      <c r="CZ19" s="626" t="s">
        <v>122</v>
      </c>
      <c r="DA19" s="626"/>
      <c r="DB19" s="626"/>
      <c r="DC19" s="626"/>
      <c r="DD19" s="632" t="s">
        <v>122</v>
      </c>
      <c r="DE19" s="624"/>
      <c r="DF19" s="624"/>
      <c r="DG19" s="624"/>
      <c r="DH19" s="624"/>
      <c r="DI19" s="624"/>
      <c r="DJ19" s="624"/>
      <c r="DK19" s="624"/>
      <c r="DL19" s="624"/>
      <c r="DM19" s="624"/>
      <c r="DN19" s="624"/>
      <c r="DO19" s="624"/>
      <c r="DP19" s="625"/>
      <c r="DQ19" s="632" t="s">
        <v>122</v>
      </c>
      <c r="DR19" s="624"/>
      <c r="DS19" s="624"/>
      <c r="DT19" s="624"/>
      <c r="DU19" s="624"/>
      <c r="DV19" s="624"/>
      <c r="DW19" s="624"/>
      <c r="DX19" s="624"/>
      <c r="DY19" s="624"/>
      <c r="DZ19" s="624"/>
      <c r="EA19" s="624"/>
      <c r="EB19" s="624"/>
      <c r="EC19" s="633"/>
    </row>
    <row r="20" spans="2:133" ht="11.25" customHeight="1" x14ac:dyDescent="0.15">
      <c r="B20" s="636" t="s">
        <v>262</v>
      </c>
      <c r="C20" s="637"/>
      <c r="D20" s="637"/>
      <c r="E20" s="637"/>
      <c r="F20" s="637"/>
      <c r="G20" s="637"/>
      <c r="H20" s="637"/>
      <c r="I20" s="637"/>
      <c r="J20" s="637"/>
      <c r="K20" s="637"/>
      <c r="L20" s="637"/>
      <c r="M20" s="637"/>
      <c r="N20" s="637"/>
      <c r="O20" s="637"/>
      <c r="P20" s="637"/>
      <c r="Q20" s="638"/>
      <c r="R20" s="623">
        <v>9334</v>
      </c>
      <c r="S20" s="624"/>
      <c r="T20" s="624"/>
      <c r="U20" s="624"/>
      <c r="V20" s="624"/>
      <c r="W20" s="624"/>
      <c r="X20" s="624"/>
      <c r="Y20" s="625"/>
      <c r="Z20" s="626">
        <v>0</v>
      </c>
      <c r="AA20" s="626"/>
      <c r="AB20" s="626"/>
      <c r="AC20" s="626"/>
      <c r="AD20" s="627">
        <v>9334</v>
      </c>
      <c r="AE20" s="627"/>
      <c r="AF20" s="627"/>
      <c r="AG20" s="627"/>
      <c r="AH20" s="627"/>
      <c r="AI20" s="627"/>
      <c r="AJ20" s="627"/>
      <c r="AK20" s="627"/>
      <c r="AL20" s="628">
        <v>0</v>
      </c>
      <c r="AM20" s="629"/>
      <c r="AN20" s="629"/>
      <c r="AO20" s="630"/>
      <c r="AP20" s="620" t="s">
        <v>263</v>
      </c>
      <c r="AQ20" s="621"/>
      <c r="AR20" s="621"/>
      <c r="AS20" s="621"/>
      <c r="AT20" s="621"/>
      <c r="AU20" s="621"/>
      <c r="AV20" s="621"/>
      <c r="AW20" s="621"/>
      <c r="AX20" s="621"/>
      <c r="AY20" s="621"/>
      <c r="AZ20" s="621"/>
      <c r="BA20" s="621"/>
      <c r="BB20" s="621"/>
      <c r="BC20" s="621"/>
      <c r="BD20" s="621"/>
      <c r="BE20" s="621"/>
      <c r="BF20" s="622"/>
      <c r="BG20" s="623">
        <v>1642765</v>
      </c>
      <c r="BH20" s="624"/>
      <c r="BI20" s="624"/>
      <c r="BJ20" s="624"/>
      <c r="BK20" s="624"/>
      <c r="BL20" s="624"/>
      <c r="BM20" s="624"/>
      <c r="BN20" s="625"/>
      <c r="BO20" s="626">
        <v>6.7</v>
      </c>
      <c r="BP20" s="626"/>
      <c r="BQ20" s="626"/>
      <c r="BR20" s="626"/>
      <c r="BS20" s="627" t="s">
        <v>122</v>
      </c>
      <c r="BT20" s="627"/>
      <c r="BU20" s="627"/>
      <c r="BV20" s="627"/>
      <c r="BW20" s="627"/>
      <c r="BX20" s="627"/>
      <c r="BY20" s="627"/>
      <c r="BZ20" s="627"/>
      <c r="CA20" s="627"/>
      <c r="CB20" s="631"/>
      <c r="CD20" s="620" t="s">
        <v>264</v>
      </c>
      <c r="CE20" s="621"/>
      <c r="CF20" s="621"/>
      <c r="CG20" s="621"/>
      <c r="CH20" s="621"/>
      <c r="CI20" s="621"/>
      <c r="CJ20" s="621"/>
      <c r="CK20" s="621"/>
      <c r="CL20" s="621"/>
      <c r="CM20" s="621"/>
      <c r="CN20" s="621"/>
      <c r="CO20" s="621"/>
      <c r="CP20" s="621"/>
      <c r="CQ20" s="622"/>
      <c r="CR20" s="623">
        <v>56851555</v>
      </c>
      <c r="CS20" s="624"/>
      <c r="CT20" s="624"/>
      <c r="CU20" s="624"/>
      <c r="CV20" s="624"/>
      <c r="CW20" s="624"/>
      <c r="CX20" s="624"/>
      <c r="CY20" s="625"/>
      <c r="CZ20" s="626">
        <v>100</v>
      </c>
      <c r="DA20" s="626"/>
      <c r="DB20" s="626"/>
      <c r="DC20" s="626"/>
      <c r="DD20" s="632">
        <v>2935068</v>
      </c>
      <c r="DE20" s="624"/>
      <c r="DF20" s="624"/>
      <c r="DG20" s="624"/>
      <c r="DH20" s="624"/>
      <c r="DI20" s="624"/>
      <c r="DJ20" s="624"/>
      <c r="DK20" s="624"/>
      <c r="DL20" s="624"/>
      <c r="DM20" s="624"/>
      <c r="DN20" s="624"/>
      <c r="DO20" s="624"/>
      <c r="DP20" s="625"/>
      <c r="DQ20" s="632">
        <v>40652784</v>
      </c>
      <c r="DR20" s="624"/>
      <c r="DS20" s="624"/>
      <c r="DT20" s="624"/>
      <c r="DU20" s="624"/>
      <c r="DV20" s="624"/>
      <c r="DW20" s="624"/>
      <c r="DX20" s="624"/>
      <c r="DY20" s="624"/>
      <c r="DZ20" s="624"/>
      <c r="EA20" s="624"/>
      <c r="EB20" s="624"/>
      <c r="EC20" s="633"/>
    </row>
    <row r="21" spans="2:133" ht="11.25" customHeight="1" x14ac:dyDescent="0.15">
      <c r="B21" s="620" t="s">
        <v>265</v>
      </c>
      <c r="C21" s="621"/>
      <c r="D21" s="621"/>
      <c r="E21" s="621"/>
      <c r="F21" s="621"/>
      <c r="G21" s="621"/>
      <c r="H21" s="621"/>
      <c r="I21" s="621"/>
      <c r="J21" s="621"/>
      <c r="K21" s="621"/>
      <c r="L21" s="621"/>
      <c r="M21" s="621"/>
      <c r="N21" s="621"/>
      <c r="O21" s="621"/>
      <c r="P21" s="621"/>
      <c r="Q21" s="622"/>
      <c r="R21" s="623">
        <v>4598318</v>
      </c>
      <c r="S21" s="624"/>
      <c r="T21" s="624"/>
      <c r="U21" s="624"/>
      <c r="V21" s="624"/>
      <c r="W21" s="624"/>
      <c r="X21" s="624"/>
      <c r="Y21" s="625"/>
      <c r="Z21" s="626">
        <v>7.7</v>
      </c>
      <c r="AA21" s="626"/>
      <c r="AB21" s="626"/>
      <c r="AC21" s="626"/>
      <c r="AD21" s="627">
        <v>4210518</v>
      </c>
      <c r="AE21" s="627"/>
      <c r="AF21" s="627"/>
      <c r="AG21" s="627"/>
      <c r="AH21" s="627"/>
      <c r="AI21" s="627"/>
      <c r="AJ21" s="627"/>
      <c r="AK21" s="627"/>
      <c r="AL21" s="628">
        <v>12.8</v>
      </c>
      <c r="AM21" s="629"/>
      <c r="AN21" s="629"/>
      <c r="AO21" s="630"/>
      <c r="AP21" s="620" t="s">
        <v>266</v>
      </c>
      <c r="AQ21" s="639"/>
      <c r="AR21" s="639"/>
      <c r="AS21" s="639"/>
      <c r="AT21" s="639"/>
      <c r="AU21" s="639"/>
      <c r="AV21" s="639"/>
      <c r="AW21" s="639"/>
      <c r="AX21" s="639"/>
      <c r="AY21" s="639"/>
      <c r="AZ21" s="639"/>
      <c r="BA21" s="639"/>
      <c r="BB21" s="639"/>
      <c r="BC21" s="639"/>
      <c r="BD21" s="639"/>
      <c r="BE21" s="639"/>
      <c r="BF21" s="640"/>
      <c r="BG21" s="623" t="s">
        <v>122</v>
      </c>
      <c r="BH21" s="624"/>
      <c r="BI21" s="624"/>
      <c r="BJ21" s="624"/>
      <c r="BK21" s="624"/>
      <c r="BL21" s="624"/>
      <c r="BM21" s="624"/>
      <c r="BN21" s="625"/>
      <c r="BO21" s="626" t="s">
        <v>122</v>
      </c>
      <c r="BP21" s="626"/>
      <c r="BQ21" s="626"/>
      <c r="BR21" s="626"/>
      <c r="BS21" s="627" t="s">
        <v>122</v>
      </c>
      <c r="BT21" s="627"/>
      <c r="BU21" s="627"/>
      <c r="BV21" s="627"/>
      <c r="BW21" s="627"/>
      <c r="BX21" s="627"/>
      <c r="BY21" s="627"/>
      <c r="BZ21" s="627"/>
      <c r="CA21" s="627"/>
      <c r="CB21" s="631"/>
      <c r="CD21" s="644"/>
      <c r="CE21" s="645"/>
      <c r="CF21" s="645"/>
      <c r="CG21" s="645"/>
      <c r="CH21" s="645"/>
      <c r="CI21" s="645"/>
      <c r="CJ21" s="645"/>
      <c r="CK21" s="645"/>
      <c r="CL21" s="645"/>
      <c r="CM21" s="645"/>
      <c r="CN21" s="645"/>
      <c r="CO21" s="645"/>
      <c r="CP21" s="645"/>
      <c r="CQ21" s="646"/>
      <c r="CR21" s="647"/>
      <c r="CS21" s="642"/>
      <c r="CT21" s="642"/>
      <c r="CU21" s="642"/>
      <c r="CV21" s="642"/>
      <c r="CW21" s="642"/>
      <c r="CX21" s="642"/>
      <c r="CY21" s="648"/>
      <c r="CZ21" s="649"/>
      <c r="DA21" s="649"/>
      <c r="DB21" s="649"/>
      <c r="DC21" s="649"/>
      <c r="DD21" s="641"/>
      <c r="DE21" s="642"/>
      <c r="DF21" s="642"/>
      <c r="DG21" s="642"/>
      <c r="DH21" s="642"/>
      <c r="DI21" s="642"/>
      <c r="DJ21" s="642"/>
      <c r="DK21" s="642"/>
      <c r="DL21" s="642"/>
      <c r="DM21" s="642"/>
      <c r="DN21" s="642"/>
      <c r="DO21" s="642"/>
      <c r="DP21" s="648"/>
      <c r="DQ21" s="641"/>
      <c r="DR21" s="642"/>
      <c r="DS21" s="642"/>
      <c r="DT21" s="642"/>
      <c r="DU21" s="642"/>
      <c r="DV21" s="642"/>
      <c r="DW21" s="642"/>
      <c r="DX21" s="642"/>
      <c r="DY21" s="642"/>
      <c r="DZ21" s="642"/>
      <c r="EA21" s="642"/>
      <c r="EB21" s="642"/>
      <c r="EC21" s="643"/>
    </row>
    <row r="22" spans="2:133" ht="11.25" customHeight="1" x14ac:dyDescent="0.15">
      <c r="B22" s="620" t="s">
        <v>267</v>
      </c>
      <c r="C22" s="621"/>
      <c r="D22" s="621"/>
      <c r="E22" s="621"/>
      <c r="F22" s="621"/>
      <c r="G22" s="621"/>
      <c r="H22" s="621"/>
      <c r="I22" s="621"/>
      <c r="J22" s="621"/>
      <c r="K22" s="621"/>
      <c r="L22" s="621"/>
      <c r="M22" s="621"/>
      <c r="N22" s="621"/>
      <c r="O22" s="621"/>
      <c r="P22" s="621"/>
      <c r="Q22" s="622"/>
      <c r="R22" s="623">
        <v>4210518</v>
      </c>
      <c r="S22" s="624"/>
      <c r="T22" s="624"/>
      <c r="U22" s="624"/>
      <c r="V22" s="624"/>
      <c r="W22" s="624"/>
      <c r="X22" s="624"/>
      <c r="Y22" s="625"/>
      <c r="Z22" s="626">
        <v>7.1</v>
      </c>
      <c r="AA22" s="626"/>
      <c r="AB22" s="626"/>
      <c r="AC22" s="626"/>
      <c r="AD22" s="627">
        <v>4210518</v>
      </c>
      <c r="AE22" s="627"/>
      <c r="AF22" s="627"/>
      <c r="AG22" s="627"/>
      <c r="AH22" s="627"/>
      <c r="AI22" s="627"/>
      <c r="AJ22" s="627"/>
      <c r="AK22" s="627"/>
      <c r="AL22" s="628">
        <v>12.8</v>
      </c>
      <c r="AM22" s="629"/>
      <c r="AN22" s="629"/>
      <c r="AO22" s="630"/>
      <c r="AP22" s="620" t="s">
        <v>268</v>
      </c>
      <c r="AQ22" s="639"/>
      <c r="AR22" s="639"/>
      <c r="AS22" s="639"/>
      <c r="AT22" s="639"/>
      <c r="AU22" s="639"/>
      <c r="AV22" s="639"/>
      <c r="AW22" s="639"/>
      <c r="AX22" s="639"/>
      <c r="AY22" s="639"/>
      <c r="AZ22" s="639"/>
      <c r="BA22" s="639"/>
      <c r="BB22" s="639"/>
      <c r="BC22" s="639"/>
      <c r="BD22" s="639"/>
      <c r="BE22" s="639"/>
      <c r="BF22" s="640"/>
      <c r="BG22" s="623" t="s">
        <v>122</v>
      </c>
      <c r="BH22" s="624"/>
      <c r="BI22" s="624"/>
      <c r="BJ22" s="624"/>
      <c r="BK22" s="624"/>
      <c r="BL22" s="624"/>
      <c r="BM22" s="624"/>
      <c r="BN22" s="625"/>
      <c r="BO22" s="626" t="s">
        <v>122</v>
      </c>
      <c r="BP22" s="626"/>
      <c r="BQ22" s="626"/>
      <c r="BR22" s="626"/>
      <c r="BS22" s="627" t="s">
        <v>122</v>
      </c>
      <c r="BT22" s="627"/>
      <c r="BU22" s="627"/>
      <c r="BV22" s="627"/>
      <c r="BW22" s="627"/>
      <c r="BX22" s="627"/>
      <c r="BY22" s="627"/>
      <c r="BZ22" s="627"/>
      <c r="CA22" s="627"/>
      <c r="CB22" s="631"/>
      <c r="CD22" s="605" t="s">
        <v>269</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270</v>
      </c>
      <c r="C23" s="621"/>
      <c r="D23" s="621"/>
      <c r="E23" s="621"/>
      <c r="F23" s="621"/>
      <c r="G23" s="621"/>
      <c r="H23" s="621"/>
      <c r="I23" s="621"/>
      <c r="J23" s="621"/>
      <c r="K23" s="621"/>
      <c r="L23" s="621"/>
      <c r="M23" s="621"/>
      <c r="N23" s="621"/>
      <c r="O23" s="621"/>
      <c r="P23" s="621"/>
      <c r="Q23" s="622"/>
      <c r="R23" s="623">
        <v>386035</v>
      </c>
      <c r="S23" s="624"/>
      <c r="T23" s="624"/>
      <c r="U23" s="624"/>
      <c r="V23" s="624"/>
      <c r="W23" s="624"/>
      <c r="X23" s="624"/>
      <c r="Y23" s="625"/>
      <c r="Z23" s="626">
        <v>0.6</v>
      </c>
      <c r="AA23" s="626"/>
      <c r="AB23" s="626"/>
      <c r="AC23" s="626"/>
      <c r="AD23" s="627" t="s">
        <v>122</v>
      </c>
      <c r="AE23" s="627"/>
      <c r="AF23" s="627"/>
      <c r="AG23" s="627"/>
      <c r="AH23" s="627"/>
      <c r="AI23" s="627"/>
      <c r="AJ23" s="627"/>
      <c r="AK23" s="627"/>
      <c r="AL23" s="628" t="s">
        <v>122</v>
      </c>
      <c r="AM23" s="629"/>
      <c r="AN23" s="629"/>
      <c r="AO23" s="630"/>
      <c r="AP23" s="620" t="s">
        <v>271</v>
      </c>
      <c r="AQ23" s="639"/>
      <c r="AR23" s="639"/>
      <c r="AS23" s="639"/>
      <c r="AT23" s="639"/>
      <c r="AU23" s="639"/>
      <c r="AV23" s="639"/>
      <c r="AW23" s="639"/>
      <c r="AX23" s="639"/>
      <c r="AY23" s="639"/>
      <c r="AZ23" s="639"/>
      <c r="BA23" s="639"/>
      <c r="BB23" s="639"/>
      <c r="BC23" s="639"/>
      <c r="BD23" s="639"/>
      <c r="BE23" s="639"/>
      <c r="BF23" s="640"/>
      <c r="BG23" s="623">
        <v>1642765</v>
      </c>
      <c r="BH23" s="624"/>
      <c r="BI23" s="624"/>
      <c r="BJ23" s="624"/>
      <c r="BK23" s="624"/>
      <c r="BL23" s="624"/>
      <c r="BM23" s="624"/>
      <c r="BN23" s="625"/>
      <c r="BO23" s="626">
        <v>6.7</v>
      </c>
      <c r="BP23" s="626"/>
      <c r="BQ23" s="626"/>
      <c r="BR23" s="626"/>
      <c r="BS23" s="627" t="s">
        <v>122</v>
      </c>
      <c r="BT23" s="627"/>
      <c r="BU23" s="627"/>
      <c r="BV23" s="627"/>
      <c r="BW23" s="627"/>
      <c r="BX23" s="627"/>
      <c r="BY23" s="627"/>
      <c r="BZ23" s="627"/>
      <c r="CA23" s="627"/>
      <c r="CB23" s="631"/>
      <c r="CD23" s="605" t="s">
        <v>211</v>
      </c>
      <c r="CE23" s="606"/>
      <c r="CF23" s="606"/>
      <c r="CG23" s="606"/>
      <c r="CH23" s="606"/>
      <c r="CI23" s="606"/>
      <c r="CJ23" s="606"/>
      <c r="CK23" s="606"/>
      <c r="CL23" s="606"/>
      <c r="CM23" s="606"/>
      <c r="CN23" s="606"/>
      <c r="CO23" s="606"/>
      <c r="CP23" s="606"/>
      <c r="CQ23" s="607"/>
      <c r="CR23" s="605" t="s">
        <v>272</v>
      </c>
      <c r="CS23" s="606"/>
      <c r="CT23" s="606"/>
      <c r="CU23" s="606"/>
      <c r="CV23" s="606"/>
      <c r="CW23" s="606"/>
      <c r="CX23" s="606"/>
      <c r="CY23" s="607"/>
      <c r="CZ23" s="605" t="s">
        <v>273</v>
      </c>
      <c r="DA23" s="606"/>
      <c r="DB23" s="606"/>
      <c r="DC23" s="607"/>
      <c r="DD23" s="605" t="s">
        <v>274</v>
      </c>
      <c r="DE23" s="606"/>
      <c r="DF23" s="606"/>
      <c r="DG23" s="606"/>
      <c r="DH23" s="606"/>
      <c r="DI23" s="606"/>
      <c r="DJ23" s="606"/>
      <c r="DK23" s="607"/>
      <c r="DL23" s="650" t="s">
        <v>275</v>
      </c>
      <c r="DM23" s="651"/>
      <c r="DN23" s="651"/>
      <c r="DO23" s="651"/>
      <c r="DP23" s="651"/>
      <c r="DQ23" s="651"/>
      <c r="DR23" s="651"/>
      <c r="DS23" s="651"/>
      <c r="DT23" s="651"/>
      <c r="DU23" s="651"/>
      <c r="DV23" s="652"/>
      <c r="DW23" s="605" t="s">
        <v>276</v>
      </c>
      <c r="DX23" s="606"/>
      <c r="DY23" s="606"/>
      <c r="DZ23" s="606"/>
      <c r="EA23" s="606"/>
      <c r="EB23" s="606"/>
      <c r="EC23" s="607"/>
    </row>
    <row r="24" spans="2:133" ht="11.25" customHeight="1" x14ac:dyDescent="0.15">
      <c r="B24" s="620" t="s">
        <v>277</v>
      </c>
      <c r="C24" s="621"/>
      <c r="D24" s="621"/>
      <c r="E24" s="621"/>
      <c r="F24" s="621"/>
      <c r="G24" s="621"/>
      <c r="H24" s="621"/>
      <c r="I24" s="621"/>
      <c r="J24" s="621"/>
      <c r="K24" s="621"/>
      <c r="L24" s="621"/>
      <c r="M24" s="621"/>
      <c r="N24" s="621"/>
      <c r="O24" s="621"/>
      <c r="P24" s="621"/>
      <c r="Q24" s="622"/>
      <c r="R24" s="623">
        <v>1765</v>
      </c>
      <c r="S24" s="624"/>
      <c r="T24" s="624"/>
      <c r="U24" s="624"/>
      <c r="V24" s="624"/>
      <c r="W24" s="624"/>
      <c r="X24" s="624"/>
      <c r="Y24" s="625"/>
      <c r="Z24" s="626">
        <v>0</v>
      </c>
      <c r="AA24" s="626"/>
      <c r="AB24" s="626"/>
      <c r="AC24" s="626"/>
      <c r="AD24" s="627" t="s">
        <v>122</v>
      </c>
      <c r="AE24" s="627"/>
      <c r="AF24" s="627"/>
      <c r="AG24" s="627"/>
      <c r="AH24" s="627"/>
      <c r="AI24" s="627"/>
      <c r="AJ24" s="627"/>
      <c r="AK24" s="627"/>
      <c r="AL24" s="628" t="s">
        <v>122</v>
      </c>
      <c r="AM24" s="629"/>
      <c r="AN24" s="629"/>
      <c r="AO24" s="630"/>
      <c r="AP24" s="620" t="s">
        <v>278</v>
      </c>
      <c r="AQ24" s="639"/>
      <c r="AR24" s="639"/>
      <c r="AS24" s="639"/>
      <c r="AT24" s="639"/>
      <c r="AU24" s="639"/>
      <c r="AV24" s="639"/>
      <c r="AW24" s="639"/>
      <c r="AX24" s="639"/>
      <c r="AY24" s="639"/>
      <c r="AZ24" s="639"/>
      <c r="BA24" s="639"/>
      <c r="BB24" s="639"/>
      <c r="BC24" s="639"/>
      <c r="BD24" s="639"/>
      <c r="BE24" s="639"/>
      <c r="BF24" s="640"/>
      <c r="BG24" s="623" t="s">
        <v>122</v>
      </c>
      <c r="BH24" s="624"/>
      <c r="BI24" s="624"/>
      <c r="BJ24" s="624"/>
      <c r="BK24" s="624"/>
      <c r="BL24" s="624"/>
      <c r="BM24" s="624"/>
      <c r="BN24" s="625"/>
      <c r="BO24" s="626" t="s">
        <v>122</v>
      </c>
      <c r="BP24" s="626"/>
      <c r="BQ24" s="626"/>
      <c r="BR24" s="626"/>
      <c r="BS24" s="627" t="s">
        <v>122</v>
      </c>
      <c r="BT24" s="627"/>
      <c r="BU24" s="627"/>
      <c r="BV24" s="627"/>
      <c r="BW24" s="627"/>
      <c r="BX24" s="627"/>
      <c r="BY24" s="627"/>
      <c r="BZ24" s="627"/>
      <c r="CA24" s="627"/>
      <c r="CB24" s="631"/>
      <c r="CD24" s="609" t="s">
        <v>279</v>
      </c>
      <c r="CE24" s="610"/>
      <c r="CF24" s="610"/>
      <c r="CG24" s="610"/>
      <c r="CH24" s="610"/>
      <c r="CI24" s="610"/>
      <c r="CJ24" s="610"/>
      <c r="CK24" s="610"/>
      <c r="CL24" s="610"/>
      <c r="CM24" s="610"/>
      <c r="CN24" s="610"/>
      <c r="CO24" s="610"/>
      <c r="CP24" s="610"/>
      <c r="CQ24" s="611"/>
      <c r="CR24" s="612">
        <v>29033702</v>
      </c>
      <c r="CS24" s="613"/>
      <c r="CT24" s="613"/>
      <c r="CU24" s="613"/>
      <c r="CV24" s="613"/>
      <c r="CW24" s="613"/>
      <c r="CX24" s="613"/>
      <c r="CY24" s="614"/>
      <c r="CZ24" s="617">
        <v>51.1</v>
      </c>
      <c r="DA24" s="618"/>
      <c r="DB24" s="618"/>
      <c r="DC24" s="634"/>
      <c r="DD24" s="658">
        <v>17797680</v>
      </c>
      <c r="DE24" s="613"/>
      <c r="DF24" s="613"/>
      <c r="DG24" s="613"/>
      <c r="DH24" s="613"/>
      <c r="DI24" s="613"/>
      <c r="DJ24" s="613"/>
      <c r="DK24" s="614"/>
      <c r="DL24" s="658">
        <v>15523731</v>
      </c>
      <c r="DM24" s="613"/>
      <c r="DN24" s="613"/>
      <c r="DO24" s="613"/>
      <c r="DP24" s="613"/>
      <c r="DQ24" s="613"/>
      <c r="DR24" s="613"/>
      <c r="DS24" s="613"/>
      <c r="DT24" s="613"/>
      <c r="DU24" s="613"/>
      <c r="DV24" s="614"/>
      <c r="DW24" s="617">
        <v>46.8</v>
      </c>
      <c r="DX24" s="618"/>
      <c r="DY24" s="618"/>
      <c r="DZ24" s="618"/>
      <c r="EA24" s="618"/>
      <c r="EB24" s="618"/>
      <c r="EC24" s="619"/>
    </row>
    <row r="25" spans="2:133" ht="11.25" customHeight="1" x14ac:dyDescent="0.15">
      <c r="B25" s="620" t="s">
        <v>280</v>
      </c>
      <c r="C25" s="621"/>
      <c r="D25" s="621"/>
      <c r="E25" s="621"/>
      <c r="F25" s="621"/>
      <c r="G25" s="621"/>
      <c r="H25" s="621"/>
      <c r="I25" s="621"/>
      <c r="J25" s="621"/>
      <c r="K25" s="621"/>
      <c r="L25" s="621"/>
      <c r="M25" s="621"/>
      <c r="N25" s="621"/>
      <c r="O25" s="621"/>
      <c r="P25" s="621"/>
      <c r="Q25" s="622"/>
      <c r="R25" s="623">
        <v>34574745</v>
      </c>
      <c r="S25" s="624"/>
      <c r="T25" s="624"/>
      <c r="U25" s="624"/>
      <c r="V25" s="624"/>
      <c r="W25" s="624"/>
      <c r="X25" s="624"/>
      <c r="Y25" s="625"/>
      <c r="Z25" s="626">
        <v>58</v>
      </c>
      <c r="AA25" s="626"/>
      <c r="AB25" s="626"/>
      <c r="AC25" s="626"/>
      <c r="AD25" s="627">
        <v>32544180</v>
      </c>
      <c r="AE25" s="627"/>
      <c r="AF25" s="627"/>
      <c r="AG25" s="627"/>
      <c r="AH25" s="627"/>
      <c r="AI25" s="627"/>
      <c r="AJ25" s="627"/>
      <c r="AK25" s="627"/>
      <c r="AL25" s="628">
        <v>99.3</v>
      </c>
      <c r="AM25" s="629"/>
      <c r="AN25" s="629"/>
      <c r="AO25" s="630"/>
      <c r="AP25" s="620" t="s">
        <v>281</v>
      </c>
      <c r="AQ25" s="639"/>
      <c r="AR25" s="639"/>
      <c r="AS25" s="639"/>
      <c r="AT25" s="639"/>
      <c r="AU25" s="639"/>
      <c r="AV25" s="639"/>
      <c r="AW25" s="639"/>
      <c r="AX25" s="639"/>
      <c r="AY25" s="639"/>
      <c r="AZ25" s="639"/>
      <c r="BA25" s="639"/>
      <c r="BB25" s="639"/>
      <c r="BC25" s="639"/>
      <c r="BD25" s="639"/>
      <c r="BE25" s="639"/>
      <c r="BF25" s="640"/>
      <c r="BG25" s="623" t="s">
        <v>122</v>
      </c>
      <c r="BH25" s="624"/>
      <c r="BI25" s="624"/>
      <c r="BJ25" s="624"/>
      <c r="BK25" s="624"/>
      <c r="BL25" s="624"/>
      <c r="BM25" s="624"/>
      <c r="BN25" s="625"/>
      <c r="BO25" s="626" t="s">
        <v>122</v>
      </c>
      <c r="BP25" s="626"/>
      <c r="BQ25" s="626"/>
      <c r="BR25" s="626"/>
      <c r="BS25" s="627" t="s">
        <v>122</v>
      </c>
      <c r="BT25" s="627"/>
      <c r="BU25" s="627"/>
      <c r="BV25" s="627"/>
      <c r="BW25" s="627"/>
      <c r="BX25" s="627"/>
      <c r="BY25" s="627"/>
      <c r="BZ25" s="627"/>
      <c r="CA25" s="627"/>
      <c r="CB25" s="631"/>
      <c r="CD25" s="620" t="s">
        <v>282</v>
      </c>
      <c r="CE25" s="621"/>
      <c r="CF25" s="621"/>
      <c r="CG25" s="621"/>
      <c r="CH25" s="621"/>
      <c r="CI25" s="621"/>
      <c r="CJ25" s="621"/>
      <c r="CK25" s="621"/>
      <c r="CL25" s="621"/>
      <c r="CM25" s="621"/>
      <c r="CN25" s="621"/>
      <c r="CO25" s="621"/>
      <c r="CP25" s="621"/>
      <c r="CQ25" s="622"/>
      <c r="CR25" s="623">
        <v>9311701</v>
      </c>
      <c r="CS25" s="655"/>
      <c r="CT25" s="655"/>
      <c r="CU25" s="655"/>
      <c r="CV25" s="655"/>
      <c r="CW25" s="655"/>
      <c r="CX25" s="655"/>
      <c r="CY25" s="656"/>
      <c r="CZ25" s="628">
        <v>16.399999999999999</v>
      </c>
      <c r="DA25" s="653"/>
      <c r="DB25" s="653"/>
      <c r="DC25" s="657"/>
      <c r="DD25" s="632">
        <v>8618438</v>
      </c>
      <c r="DE25" s="655"/>
      <c r="DF25" s="655"/>
      <c r="DG25" s="655"/>
      <c r="DH25" s="655"/>
      <c r="DI25" s="655"/>
      <c r="DJ25" s="655"/>
      <c r="DK25" s="656"/>
      <c r="DL25" s="632">
        <v>8357262</v>
      </c>
      <c r="DM25" s="655"/>
      <c r="DN25" s="655"/>
      <c r="DO25" s="655"/>
      <c r="DP25" s="655"/>
      <c r="DQ25" s="655"/>
      <c r="DR25" s="655"/>
      <c r="DS25" s="655"/>
      <c r="DT25" s="655"/>
      <c r="DU25" s="655"/>
      <c r="DV25" s="656"/>
      <c r="DW25" s="628">
        <v>25.2</v>
      </c>
      <c r="DX25" s="653"/>
      <c r="DY25" s="653"/>
      <c r="DZ25" s="653"/>
      <c r="EA25" s="653"/>
      <c r="EB25" s="653"/>
      <c r="EC25" s="654"/>
    </row>
    <row r="26" spans="2:133" ht="11.25" customHeight="1" x14ac:dyDescent="0.15">
      <c r="B26" s="620" t="s">
        <v>283</v>
      </c>
      <c r="C26" s="621"/>
      <c r="D26" s="621"/>
      <c r="E26" s="621"/>
      <c r="F26" s="621"/>
      <c r="G26" s="621"/>
      <c r="H26" s="621"/>
      <c r="I26" s="621"/>
      <c r="J26" s="621"/>
      <c r="K26" s="621"/>
      <c r="L26" s="621"/>
      <c r="M26" s="621"/>
      <c r="N26" s="621"/>
      <c r="O26" s="621"/>
      <c r="P26" s="621"/>
      <c r="Q26" s="622"/>
      <c r="R26" s="623">
        <v>15703</v>
      </c>
      <c r="S26" s="624"/>
      <c r="T26" s="624"/>
      <c r="U26" s="624"/>
      <c r="V26" s="624"/>
      <c r="W26" s="624"/>
      <c r="X26" s="624"/>
      <c r="Y26" s="625"/>
      <c r="Z26" s="626">
        <v>0</v>
      </c>
      <c r="AA26" s="626"/>
      <c r="AB26" s="626"/>
      <c r="AC26" s="626"/>
      <c r="AD26" s="627">
        <v>15703</v>
      </c>
      <c r="AE26" s="627"/>
      <c r="AF26" s="627"/>
      <c r="AG26" s="627"/>
      <c r="AH26" s="627"/>
      <c r="AI26" s="627"/>
      <c r="AJ26" s="627"/>
      <c r="AK26" s="627"/>
      <c r="AL26" s="628">
        <v>0</v>
      </c>
      <c r="AM26" s="629"/>
      <c r="AN26" s="629"/>
      <c r="AO26" s="630"/>
      <c r="AP26" s="620" t="s">
        <v>284</v>
      </c>
      <c r="AQ26" s="639"/>
      <c r="AR26" s="639"/>
      <c r="AS26" s="639"/>
      <c r="AT26" s="639"/>
      <c r="AU26" s="639"/>
      <c r="AV26" s="639"/>
      <c r="AW26" s="639"/>
      <c r="AX26" s="639"/>
      <c r="AY26" s="639"/>
      <c r="AZ26" s="639"/>
      <c r="BA26" s="639"/>
      <c r="BB26" s="639"/>
      <c r="BC26" s="639"/>
      <c r="BD26" s="639"/>
      <c r="BE26" s="639"/>
      <c r="BF26" s="640"/>
      <c r="BG26" s="623" t="s">
        <v>122</v>
      </c>
      <c r="BH26" s="624"/>
      <c r="BI26" s="624"/>
      <c r="BJ26" s="624"/>
      <c r="BK26" s="624"/>
      <c r="BL26" s="624"/>
      <c r="BM26" s="624"/>
      <c r="BN26" s="625"/>
      <c r="BO26" s="626" t="s">
        <v>122</v>
      </c>
      <c r="BP26" s="626"/>
      <c r="BQ26" s="626"/>
      <c r="BR26" s="626"/>
      <c r="BS26" s="627" t="s">
        <v>122</v>
      </c>
      <c r="BT26" s="627"/>
      <c r="BU26" s="627"/>
      <c r="BV26" s="627"/>
      <c r="BW26" s="627"/>
      <c r="BX26" s="627"/>
      <c r="BY26" s="627"/>
      <c r="BZ26" s="627"/>
      <c r="CA26" s="627"/>
      <c r="CB26" s="631"/>
      <c r="CD26" s="620" t="s">
        <v>285</v>
      </c>
      <c r="CE26" s="621"/>
      <c r="CF26" s="621"/>
      <c r="CG26" s="621"/>
      <c r="CH26" s="621"/>
      <c r="CI26" s="621"/>
      <c r="CJ26" s="621"/>
      <c r="CK26" s="621"/>
      <c r="CL26" s="621"/>
      <c r="CM26" s="621"/>
      <c r="CN26" s="621"/>
      <c r="CO26" s="621"/>
      <c r="CP26" s="621"/>
      <c r="CQ26" s="622"/>
      <c r="CR26" s="623">
        <v>6399289</v>
      </c>
      <c r="CS26" s="624"/>
      <c r="CT26" s="624"/>
      <c r="CU26" s="624"/>
      <c r="CV26" s="624"/>
      <c r="CW26" s="624"/>
      <c r="CX26" s="624"/>
      <c r="CY26" s="625"/>
      <c r="CZ26" s="628">
        <v>11.3</v>
      </c>
      <c r="DA26" s="653"/>
      <c r="DB26" s="653"/>
      <c r="DC26" s="657"/>
      <c r="DD26" s="632">
        <v>5853528</v>
      </c>
      <c r="DE26" s="624"/>
      <c r="DF26" s="624"/>
      <c r="DG26" s="624"/>
      <c r="DH26" s="624"/>
      <c r="DI26" s="624"/>
      <c r="DJ26" s="624"/>
      <c r="DK26" s="625"/>
      <c r="DL26" s="632" t="s">
        <v>122</v>
      </c>
      <c r="DM26" s="624"/>
      <c r="DN26" s="624"/>
      <c r="DO26" s="624"/>
      <c r="DP26" s="624"/>
      <c r="DQ26" s="624"/>
      <c r="DR26" s="624"/>
      <c r="DS26" s="624"/>
      <c r="DT26" s="624"/>
      <c r="DU26" s="624"/>
      <c r="DV26" s="625"/>
      <c r="DW26" s="628" t="s">
        <v>122</v>
      </c>
      <c r="DX26" s="653"/>
      <c r="DY26" s="653"/>
      <c r="DZ26" s="653"/>
      <c r="EA26" s="653"/>
      <c r="EB26" s="653"/>
      <c r="EC26" s="654"/>
    </row>
    <row r="27" spans="2:133" ht="11.25" customHeight="1" x14ac:dyDescent="0.15">
      <c r="B27" s="620" t="s">
        <v>286</v>
      </c>
      <c r="C27" s="621"/>
      <c r="D27" s="621"/>
      <c r="E27" s="621"/>
      <c r="F27" s="621"/>
      <c r="G27" s="621"/>
      <c r="H27" s="621"/>
      <c r="I27" s="621"/>
      <c r="J27" s="621"/>
      <c r="K27" s="621"/>
      <c r="L27" s="621"/>
      <c r="M27" s="621"/>
      <c r="N27" s="621"/>
      <c r="O27" s="621"/>
      <c r="P27" s="621"/>
      <c r="Q27" s="622"/>
      <c r="R27" s="623">
        <v>323799</v>
      </c>
      <c r="S27" s="624"/>
      <c r="T27" s="624"/>
      <c r="U27" s="624"/>
      <c r="V27" s="624"/>
      <c r="W27" s="624"/>
      <c r="X27" s="624"/>
      <c r="Y27" s="625"/>
      <c r="Z27" s="626">
        <v>0.5</v>
      </c>
      <c r="AA27" s="626"/>
      <c r="AB27" s="626"/>
      <c r="AC27" s="626"/>
      <c r="AD27" s="627" t="s">
        <v>122</v>
      </c>
      <c r="AE27" s="627"/>
      <c r="AF27" s="627"/>
      <c r="AG27" s="627"/>
      <c r="AH27" s="627"/>
      <c r="AI27" s="627"/>
      <c r="AJ27" s="627"/>
      <c r="AK27" s="627"/>
      <c r="AL27" s="628" t="s">
        <v>122</v>
      </c>
      <c r="AM27" s="629"/>
      <c r="AN27" s="629"/>
      <c r="AO27" s="630"/>
      <c r="AP27" s="620" t="s">
        <v>287</v>
      </c>
      <c r="AQ27" s="621"/>
      <c r="AR27" s="621"/>
      <c r="AS27" s="621"/>
      <c r="AT27" s="621"/>
      <c r="AU27" s="621"/>
      <c r="AV27" s="621"/>
      <c r="AW27" s="621"/>
      <c r="AX27" s="621"/>
      <c r="AY27" s="621"/>
      <c r="AZ27" s="621"/>
      <c r="BA27" s="621"/>
      <c r="BB27" s="621"/>
      <c r="BC27" s="621"/>
      <c r="BD27" s="621"/>
      <c r="BE27" s="621"/>
      <c r="BF27" s="622"/>
      <c r="BG27" s="623">
        <v>24598172</v>
      </c>
      <c r="BH27" s="624"/>
      <c r="BI27" s="624"/>
      <c r="BJ27" s="624"/>
      <c r="BK27" s="624"/>
      <c r="BL27" s="624"/>
      <c r="BM27" s="624"/>
      <c r="BN27" s="625"/>
      <c r="BO27" s="626">
        <v>100</v>
      </c>
      <c r="BP27" s="626"/>
      <c r="BQ27" s="626"/>
      <c r="BR27" s="626"/>
      <c r="BS27" s="627">
        <v>123140</v>
      </c>
      <c r="BT27" s="627"/>
      <c r="BU27" s="627"/>
      <c r="BV27" s="627"/>
      <c r="BW27" s="627"/>
      <c r="BX27" s="627"/>
      <c r="BY27" s="627"/>
      <c r="BZ27" s="627"/>
      <c r="CA27" s="627"/>
      <c r="CB27" s="631"/>
      <c r="CD27" s="620" t="s">
        <v>288</v>
      </c>
      <c r="CE27" s="621"/>
      <c r="CF27" s="621"/>
      <c r="CG27" s="621"/>
      <c r="CH27" s="621"/>
      <c r="CI27" s="621"/>
      <c r="CJ27" s="621"/>
      <c r="CK27" s="621"/>
      <c r="CL27" s="621"/>
      <c r="CM27" s="621"/>
      <c r="CN27" s="621"/>
      <c r="CO27" s="621"/>
      <c r="CP27" s="621"/>
      <c r="CQ27" s="622"/>
      <c r="CR27" s="623">
        <v>16521163</v>
      </c>
      <c r="CS27" s="655"/>
      <c r="CT27" s="655"/>
      <c r="CU27" s="655"/>
      <c r="CV27" s="655"/>
      <c r="CW27" s="655"/>
      <c r="CX27" s="655"/>
      <c r="CY27" s="656"/>
      <c r="CZ27" s="628">
        <v>29.1</v>
      </c>
      <c r="DA27" s="653"/>
      <c r="DB27" s="653"/>
      <c r="DC27" s="657"/>
      <c r="DD27" s="632">
        <v>6008404</v>
      </c>
      <c r="DE27" s="655"/>
      <c r="DF27" s="655"/>
      <c r="DG27" s="655"/>
      <c r="DH27" s="655"/>
      <c r="DI27" s="655"/>
      <c r="DJ27" s="655"/>
      <c r="DK27" s="656"/>
      <c r="DL27" s="632">
        <v>3995631</v>
      </c>
      <c r="DM27" s="655"/>
      <c r="DN27" s="655"/>
      <c r="DO27" s="655"/>
      <c r="DP27" s="655"/>
      <c r="DQ27" s="655"/>
      <c r="DR27" s="655"/>
      <c r="DS27" s="655"/>
      <c r="DT27" s="655"/>
      <c r="DU27" s="655"/>
      <c r="DV27" s="656"/>
      <c r="DW27" s="628">
        <v>12.1</v>
      </c>
      <c r="DX27" s="653"/>
      <c r="DY27" s="653"/>
      <c r="DZ27" s="653"/>
      <c r="EA27" s="653"/>
      <c r="EB27" s="653"/>
      <c r="EC27" s="654"/>
    </row>
    <row r="28" spans="2:133" ht="11.25" customHeight="1" x14ac:dyDescent="0.15">
      <c r="B28" s="620" t="s">
        <v>289</v>
      </c>
      <c r="C28" s="621"/>
      <c r="D28" s="621"/>
      <c r="E28" s="621"/>
      <c r="F28" s="621"/>
      <c r="G28" s="621"/>
      <c r="H28" s="621"/>
      <c r="I28" s="621"/>
      <c r="J28" s="621"/>
      <c r="K28" s="621"/>
      <c r="L28" s="621"/>
      <c r="M28" s="621"/>
      <c r="N28" s="621"/>
      <c r="O28" s="621"/>
      <c r="P28" s="621"/>
      <c r="Q28" s="622"/>
      <c r="R28" s="623">
        <v>505979</v>
      </c>
      <c r="S28" s="624"/>
      <c r="T28" s="624"/>
      <c r="U28" s="624"/>
      <c r="V28" s="624"/>
      <c r="W28" s="624"/>
      <c r="X28" s="624"/>
      <c r="Y28" s="625"/>
      <c r="Z28" s="626">
        <v>0.8</v>
      </c>
      <c r="AA28" s="626"/>
      <c r="AB28" s="626"/>
      <c r="AC28" s="626"/>
      <c r="AD28" s="627">
        <v>175316</v>
      </c>
      <c r="AE28" s="627"/>
      <c r="AF28" s="627"/>
      <c r="AG28" s="627"/>
      <c r="AH28" s="627"/>
      <c r="AI28" s="627"/>
      <c r="AJ28" s="627"/>
      <c r="AK28" s="627"/>
      <c r="AL28" s="628">
        <v>0.5</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290</v>
      </c>
      <c r="CE28" s="621"/>
      <c r="CF28" s="621"/>
      <c r="CG28" s="621"/>
      <c r="CH28" s="621"/>
      <c r="CI28" s="621"/>
      <c r="CJ28" s="621"/>
      <c r="CK28" s="621"/>
      <c r="CL28" s="621"/>
      <c r="CM28" s="621"/>
      <c r="CN28" s="621"/>
      <c r="CO28" s="621"/>
      <c r="CP28" s="621"/>
      <c r="CQ28" s="622"/>
      <c r="CR28" s="623">
        <v>3200838</v>
      </c>
      <c r="CS28" s="624"/>
      <c r="CT28" s="624"/>
      <c r="CU28" s="624"/>
      <c r="CV28" s="624"/>
      <c r="CW28" s="624"/>
      <c r="CX28" s="624"/>
      <c r="CY28" s="625"/>
      <c r="CZ28" s="628">
        <v>5.6</v>
      </c>
      <c r="DA28" s="653"/>
      <c r="DB28" s="653"/>
      <c r="DC28" s="657"/>
      <c r="DD28" s="632">
        <v>3170838</v>
      </c>
      <c r="DE28" s="624"/>
      <c r="DF28" s="624"/>
      <c r="DG28" s="624"/>
      <c r="DH28" s="624"/>
      <c r="DI28" s="624"/>
      <c r="DJ28" s="624"/>
      <c r="DK28" s="625"/>
      <c r="DL28" s="632">
        <v>3170838</v>
      </c>
      <c r="DM28" s="624"/>
      <c r="DN28" s="624"/>
      <c r="DO28" s="624"/>
      <c r="DP28" s="624"/>
      <c r="DQ28" s="624"/>
      <c r="DR28" s="624"/>
      <c r="DS28" s="624"/>
      <c r="DT28" s="624"/>
      <c r="DU28" s="624"/>
      <c r="DV28" s="625"/>
      <c r="DW28" s="628">
        <v>9.6</v>
      </c>
      <c r="DX28" s="653"/>
      <c r="DY28" s="653"/>
      <c r="DZ28" s="653"/>
      <c r="EA28" s="653"/>
      <c r="EB28" s="653"/>
      <c r="EC28" s="654"/>
    </row>
    <row r="29" spans="2:133" ht="11.25" customHeight="1" x14ac:dyDescent="0.15">
      <c r="B29" s="620" t="s">
        <v>291</v>
      </c>
      <c r="C29" s="621"/>
      <c r="D29" s="621"/>
      <c r="E29" s="621"/>
      <c r="F29" s="621"/>
      <c r="G29" s="621"/>
      <c r="H29" s="621"/>
      <c r="I29" s="621"/>
      <c r="J29" s="621"/>
      <c r="K29" s="621"/>
      <c r="L29" s="621"/>
      <c r="M29" s="621"/>
      <c r="N29" s="621"/>
      <c r="O29" s="621"/>
      <c r="P29" s="621"/>
      <c r="Q29" s="622"/>
      <c r="R29" s="623">
        <v>116260</v>
      </c>
      <c r="S29" s="624"/>
      <c r="T29" s="624"/>
      <c r="U29" s="624"/>
      <c r="V29" s="624"/>
      <c r="W29" s="624"/>
      <c r="X29" s="624"/>
      <c r="Y29" s="625"/>
      <c r="Z29" s="626">
        <v>0.2</v>
      </c>
      <c r="AA29" s="626"/>
      <c r="AB29" s="626"/>
      <c r="AC29" s="626"/>
      <c r="AD29" s="627">
        <v>1</v>
      </c>
      <c r="AE29" s="627"/>
      <c r="AF29" s="627"/>
      <c r="AG29" s="627"/>
      <c r="AH29" s="627"/>
      <c r="AI29" s="627"/>
      <c r="AJ29" s="627"/>
      <c r="AK29" s="627"/>
      <c r="AL29" s="628">
        <v>0</v>
      </c>
      <c r="AM29" s="629"/>
      <c r="AN29" s="629"/>
      <c r="AO29" s="630"/>
      <c r="AP29" s="644"/>
      <c r="AQ29" s="645"/>
      <c r="AR29" s="645"/>
      <c r="AS29" s="645"/>
      <c r="AT29" s="645"/>
      <c r="AU29" s="645"/>
      <c r="AV29" s="645"/>
      <c r="AW29" s="645"/>
      <c r="AX29" s="645"/>
      <c r="AY29" s="645"/>
      <c r="AZ29" s="645"/>
      <c r="BA29" s="645"/>
      <c r="BB29" s="645"/>
      <c r="BC29" s="645"/>
      <c r="BD29" s="645"/>
      <c r="BE29" s="645"/>
      <c r="BF29" s="646"/>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59" t="s">
        <v>292</v>
      </c>
      <c r="CE29" s="660"/>
      <c r="CF29" s="620" t="s">
        <v>66</v>
      </c>
      <c r="CG29" s="621"/>
      <c r="CH29" s="621"/>
      <c r="CI29" s="621"/>
      <c r="CJ29" s="621"/>
      <c r="CK29" s="621"/>
      <c r="CL29" s="621"/>
      <c r="CM29" s="621"/>
      <c r="CN29" s="621"/>
      <c r="CO29" s="621"/>
      <c r="CP29" s="621"/>
      <c r="CQ29" s="622"/>
      <c r="CR29" s="623">
        <v>3200838</v>
      </c>
      <c r="CS29" s="655"/>
      <c r="CT29" s="655"/>
      <c r="CU29" s="655"/>
      <c r="CV29" s="655"/>
      <c r="CW29" s="655"/>
      <c r="CX29" s="655"/>
      <c r="CY29" s="656"/>
      <c r="CZ29" s="628">
        <v>5.6</v>
      </c>
      <c r="DA29" s="653"/>
      <c r="DB29" s="653"/>
      <c r="DC29" s="657"/>
      <c r="DD29" s="632">
        <v>3170838</v>
      </c>
      <c r="DE29" s="655"/>
      <c r="DF29" s="655"/>
      <c r="DG29" s="655"/>
      <c r="DH29" s="655"/>
      <c r="DI29" s="655"/>
      <c r="DJ29" s="655"/>
      <c r="DK29" s="656"/>
      <c r="DL29" s="632">
        <v>3170838</v>
      </c>
      <c r="DM29" s="655"/>
      <c r="DN29" s="655"/>
      <c r="DO29" s="655"/>
      <c r="DP29" s="655"/>
      <c r="DQ29" s="655"/>
      <c r="DR29" s="655"/>
      <c r="DS29" s="655"/>
      <c r="DT29" s="655"/>
      <c r="DU29" s="655"/>
      <c r="DV29" s="656"/>
      <c r="DW29" s="628">
        <v>9.6</v>
      </c>
      <c r="DX29" s="653"/>
      <c r="DY29" s="653"/>
      <c r="DZ29" s="653"/>
      <c r="EA29" s="653"/>
      <c r="EB29" s="653"/>
      <c r="EC29" s="654"/>
    </row>
    <row r="30" spans="2:133" ht="11.25" customHeight="1" x14ac:dyDescent="0.15">
      <c r="B30" s="620" t="s">
        <v>293</v>
      </c>
      <c r="C30" s="621"/>
      <c r="D30" s="621"/>
      <c r="E30" s="621"/>
      <c r="F30" s="621"/>
      <c r="G30" s="621"/>
      <c r="H30" s="621"/>
      <c r="I30" s="621"/>
      <c r="J30" s="621"/>
      <c r="K30" s="621"/>
      <c r="L30" s="621"/>
      <c r="M30" s="621"/>
      <c r="N30" s="621"/>
      <c r="O30" s="621"/>
      <c r="P30" s="621"/>
      <c r="Q30" s="622"/>
      <c r="R30" s="623">
        <v>12271315</v>
      </c>
      <c r="S30" s="624"/>
      <c r="T30" s="624"/>
      <c r="U30" s="624"/>
      <c r="V30" s="624"/>
      <c r="W30" s="624"/>
      <c r="X30" s="624"/>
      <c r="Y30" s="625"/>
      <c r="Z30" s="626">
        <v>20.6</v>
      </c>
      <c r="AA30" s="626"/>
      <c r="AB30" s="626"/>
      <c r="AC30" s="626"/>
      <c r="AD30" s="627" t="s">
        <v>122</v>
      </c>
      <c r="AE30" s="627"/>
      <c r="AF30" s="627"/>
      <c r="AG30" s="627"/>
      <c r="AH30" s="627"/>
      <c r="AI30" s="627"/>
      <c r="AJ30" s="627"/>
      <c r="AK30" s="627"/>
      <c r="AL30" s="628" t="s">
        <v>122</v>
      </c>
      <c r="AM30" s="629"/>
      <c r="AN30" s="629"/>
      <c r="AO30" s="630"/>
      <c r="AP30" s="605" t="s">
        <v>211</v>
      </c>
      <c r="AQ30" s="606"/>
      <c r="AR30" s="606"/>
      <c r="AS30" s="606"/>
      <c r="AT30" s="606"/>
      <c r="AU30" s="606"/>
      <c r="AV30" s="606"/>
      <c r="AW30" s="606"/>
      <c r="AX30" s="606"/>
      <c r="AY30" s="606"/>
      <c r="AZ30" s="606"/>
      <c r="BA30" s="606"/>
      <c r="BB30" s="606"/>
      <c r="BC30" s="606"/>
      <c r="BD30" s="606"/>
      <c r="BE30" s="606"/>
      <c r="BF30" s="607"/>
      <c r="BG30" s="605" t="s">
        <v>294</v>
      </c>
      <c r="BH30" s="665"/>
      <c r="BI30" s="665"/>
      <c r="BJ30" s="665"/>
      <c r="BK30" s="665"/>
      <c r="BL30" s="665"/>
      <c r="BM30" s="665"/>
      <c r="BN30" s="665"/>
      <c r="BO30" s="665"/>
      <c r="BP30" s="665"/>
      <c r="BQ30" s="666"/>
      <c r="BR30" s="605" t="s">
        <v>295</v>
      </c>
      <c r="BS30" s="665"/>
      <c r="BT30" s="665"/>
      <c r="BU30" s="665"/>
      <c r="BV30" s="665"/>
      <c r="BW30" s="665"/>
      <c r="BX30" s="665"/>
      <c r="BY30" s="665"/>
      <c r="BZ30" s="665"/>
      <c r="CA30" s="665"/>
      <c r="CB30" s="666"/>
      <c r="CD30" s="661"/>
      <c r="CE30" s="662"/>
      <c r="CF30" s="620" t="s">
        <v>296</v>
      </c>
      <c r="CG30" s="621"/>
      <c r="CH30" s="621"/>
      <c r="CI30" s="621"/>
      <c r="CJ30" s="621"/>
      <c r="CK30" s="621"/>
      <c r="CL30" s="621"/>
      <c r="CM30" s="621"/>
      <c r="CN30" s="621"/>
      <c r="CO30" s="621"/>
      <c r="CP30" s="621"/>
      <c r="CQ30" s="622"/>
      <c r="CR30" s="623">
        <v>3120248</v>
      </c>
      <c r="CS30" s="624"/>
      <c r="CT30" s="624"/>
      <c r="CU30" s="624"/>
      <c r="CV30" s="624"/>
      <c r="CW30" s="624"/>
      <c r="CX30" s="624"/>
      <c r="CY30" s="625"/>
      <c r="CZ30" s="628">
        <v>5.5</v>
      </c>
      <c r="DA30" s="653"/>
      <c r="DB30" s="653"/>
      <c r="DC30" s="657"/>
      <c r="DD30" s="632">
        <v>3090248</v>
      </c>
      <c r="DE30" s="624"/>
      <c r="DF30" s="624"/>
      <c r="DG30" s="624"/>
      <c r="DH30" s="624"/>
      <c r="DI30" s="624"/>
      <c r="DJ30" s="624"/>
      <c r="DK30" s="625"/>
      <c r="DL30" s="632">
        <v>3090248</v>
      </c>
      <c r="DM30" s="624"/>
      <c r="DN30" s="624"/>
      <c r="DO30" s="624"/>
      <c r="DP30" s="624"/>
      <c r="DQ30" s="624"/>
      <c r="DR30" s="624"/>
      <c r="DS30" s="624"/>
      <c r="DT30" s="624"/>
      <c r="DU30" s="624"/>
      <c r="DV30" s="625"/>
      <c r="DW30" s="628">
        <v>9.3000000000000007</v>
      </c>
      <c r="DX30" s="653"/>
      <c r="DY30" s="653"/>
      <c r="DZ30" s="653"/>
      <c r="EA30" s="653"/>
      <c r="EB30" s="653"/>
      <c r="EC30" s="654"/>
    </row>
    <row r="31" spans="2:133" ht="11.25" customHeight="1" x14ac:dyDescent="0.15">
      <c r="B31" s="636" t="s">
        <v>297</v>
      </c>
      <c r="C31" s="637"/>
      <c r="D31" s="637"/>
      <c r="E31" s="637"/>
      <c r="F31" s="637"/>
      <c r="G31" s="637"/>
      <c r="H31" s="637"/>
      <c r="I31" s="637"/>
      <c r="J31" s="637"/>
      <c r="K31" s="637"/>
      <c r="L31" s="637"/>
      <c r="M31" s="637"/>
      <c r="N31" s="637"/>
      <c r="O31" s="637"/>
      <c r="P31" s="637"/>
      <c r="Q31" s="638"/>
      <c r="R31" s="623" t="s">
        <v>122</v>
      </c>
      <c r="S31" s="624"/>
      <c r="T31" s="624"/>
      <c r="U31" s="624"/>
      <c r="V31" s="624"/>
      <c r="W31" s="624"/>
      <c r="X31" s="624"/>
      <c r="Y31" s="625"/>
      <c r="Z31" s="626" t="s">
        <v>122</v>
      </c>
      <c r="AA31" s="626"/>
      <c r="AB31" s="626"/>
      <c r="AC31" s="626"/>
      <c r="AD31" s="627" t="s">
        <v>122</v>
      </c>
      <c r="AE31" s="627"/>
      <c r="AF31" s="627"/>
      <c r="AG31" s="627"/>
      <c r="AH31" s="627"/>
      <c r="AI31" s="627"/>
      <c r="AJ31" s="627"/>
      <c r="AK31" s="627"/>
      <c r="AL31" s="628" t="s">
        <v>122</v>
      </c>
      <c r="AM31" s="629"/>
      <c r="AN31" s="629"/>
      <c r="AO31" s="630"/>
      <c r="AP31" s="669" t="s">
        <v>298</v>
      </c>
      <c r="AQ31" s="670"/>
      <c r="AR31" s="670"/>
      <c r="AS31" s="670"/>
      <c r="AT31" s="675" t="s">
        <v>299</v>
      </c>
      <c r="AU31" s="218"/>
      <c r="AV31" s="218"/>
      <c r="AW31" s="218"/>
      <c r="AX31" s="609" t="s">
        <v>177</v>
      </c>
      <c r="AY31" s="610"/>
      <c r="AZ31" s="610"/>
      <c r="BA31" s="610"/>
      <c r="BB31" s="610"/>
      <c r="BC31" s="610"/>
      <c r="BD31" s="610"/>
      <c r="BE31" s="610"/>
      <c r="BF31" s="611"/>
      <c r="BG31" s="679">
        <v>99</v>
      </c>
      <c r="BH31" s="667"/>
      <c r="BI31" s="667"/>
      <c r="BJ31" s="667"/>
      <c r="BK31" s="667"/>
      <c r="BL31" s="667"/>
      <c r="BM31" s="618">
        <v>96.1</v>
      </c>
      <c r="BN31" s="667"/>
      <c r="BO31" s="667"/>
      <c r="BP31" s="667"/>
      <c r="BQ31" s="668"/>
      <c r="BR31" s="679">
        <v>98.9</v>
      </c>
      <c r="BS31" s="667"/>
      <c r="BT31" s="667"/>
      <c r="BU31" s="667"/>
      <c r="BV31" s="667"/>
      <c r="BW31" s="667"/>
      <c r="BX31" s="618">
        <v>95.8</v>
      </c>
      <c r="BY31" s="667"/>
      <c r="BZ31" s="667"/>
      <c r="CA31" s="667"/>
      <c r="CB31" s="668"/>
      <c r="CD31" s="661"/>
      <c r="CE31" s="662"/>
      <c r="CF31" s="620" t="s">
        <v>300</v>
      </c>
      <c r="CG31" s="621"/>
      <c r="CH31" s="621"/>
      <c r="CI31" s="621"/>
      <c r="CJ31" s="621"/>
      <c r="CK31" s="621"/>
      <c r="CL31" s="621"/>
      <c r="CM31" s="621"/>
      <c r="CN31" s="621"/>
      <c r="CO31" s="621"/>
      <c r="CP31" s="621"/>
      <c r="CQ31" s="622"/>
      <c r="CR31" s="623">
        <v>80590</v>
      </c>
      <c r="CS31" s="655"/>
      <c r="CT31" s="655"/>
      <c r="CU31" s="655"/>
      <c r="CV31" s="655"/>
      <c r="CW31" s="655"/>
      <c r="CX31" s="655"/>
      <c r="CY31" s="656"/>
      <c r="CZ31" s="628">
        <v>0.1</v>
      </c>
      <c r="DA31" s="653"/>
      <c r="DB31" s="653"/>
      <c r="DC31" s="657"/>
      <c r="DD31" s="632">
        <v>80590</v>
      </c>
      <c r="DE31" s="655"/>
      <c r="DF31" s="655"/>
      <c r="DG31" s="655"/>
      <c r="DH31" s="655"/>
      <c r="DI31" s="655"/>
      <c r="DJ31" s="655"/>
      <c r="DK31" s="656"/>
      <c r="DL31" s="632">
        <v>80590</v>
      </c>
      <c r="DM31" s="655"/>
      <c r="DN31" s="655"/>
      <c r="DO31" s="655"/>
      <c r="DP31" s="655"/>
      <c r="DQ31" s="655"/>
      <c r="DR31" s="655"/>
      <c r="DS31" s="655"/>
      <c r="DT31" s="655"/>
      <c r="DU31" s="655"/>
      <c r="DV31" s="656"/>
      <c r="DW31" s="628">
        <v>0.2</v>
      </c>
      <c r="DX31" s="653"/>
      <c r="DY31" s="653"/>
      <c r="DZ31" s="653"/>
      <c r="EA31" s="653"/>
      <c r="EB31" s="653"/>
      <c r="EC31" s="654"/>
    </row>
    <row r="32" spans="2:133" ht="11.25" customHeight="1" x14ac:dyDescent="0.15">
      <c r="B32" s="620" t="s">
        <v>301</v>
      </c>
      <c r="C32" s="621"/>
      <c r="D32" s="621"/>
      <c r="E32" s="621"/>
      <c r="F32" s="621"/>
      <c r="G32" s="621"/>
      <c r="H32" s="621"/>
      <c r="I32" s="621"/>
      <c r="J32" s="621"/>
      <c r="K32" s="621"/>
      <c r="L32" s="621"/>
      <c r="M32" s="621"/>
      <c r="N32" s="621"/>
      <c r="O32" s="621"/>
      <c r="P32" s="621"/>
      <c r="Q32" s="622"/>
      <c r="R32" s="623">
        <v>4362290</v>
      </c>
      <c r="S32" s="624"/>
      <c r="T32" s="624"/>
      <c r="U32" s="624"/>
      <c r="V32" s="624"/>
      <c r="W32" s="624"/>
      <c r="X32" s="624"/>
      <c r="Y32" s="625"/>
      <c r="Z32" s="626">
        <v>7.3</v>
      </c>
      <c r="AA32" s="626"/>
      <c r="AB32" s="626"/>
      <c r="AC32" s="626"/>
      <c r="AD32" s="627" t="s">
        <v>122</v>
      </c>
      <c r="AE32" s="627"/>
      <c r="AF32" s="627"/>
      <c r="AG32" s="627"/>
      <c r="AH32" s="627"/>
      <c r="AI32" s="627"/>
      <c r="AJ32" s="627"/>
      <c r="AK32" s="627"/>
      <c r="AL32" s="628" t="s">
        <v>122</v>
      </c>
      <c r="AM32" s="629"/>
      <c r="AN32" s="629"/>
      <c r="AO32" s="630"/>
      <c r="AP32" s="671"/>
      <c r="AQ32" s="672"/>
      <c r="AR32" s="672"/>
      <c r="AS32" s="672"/>
      <c r="AT32" s="676"/>
      <c r="AU32" s="214" t="s">
        <v>302</v>
      </c>
      <c r="AX32" s="620" t="s">
        <v>303</v>
      </c>
      <c r="AY32" s="621"/>
      <c r="AZ32" s="621"/>
      <c r="BA32" s="621"/>
      <c r="BB32" s="621"/>
      <c r="BC32" s="621"/>
      <c r="BD32" s="621"/>
      <c r="BE32" s="621"/>
      <c r="BF32" s="622"/>
      <c r="BG32" s="680">
        <v>99</v>
      </c>
      <c r="BH32" s="655"/>
      <c r="BI32" s="655"/>
      <c r="BJ32" s="655"/>
      <c r="BK32" s="655"/>
      <c r="BL32" s="655"/>
      <c r="BM32" s="629">
        <v>96.6</v>
      </c>
      <c r="BN32" s="655"/>
      <c r="BO32" s="655"/>
      <c r="BP32" s="655"/>
      <c r="BQ32" s="678"/>
      <c r="BR32" s="680">
        <v>98.8</v>
      </c>
      <c r="BS32" s="655"/>
      <c r="BT32" s="655"/>
      <c r="BU32" s="655"/>
      <c r="BV32" s="655"/>
      <c r="BW32" s="655"/>
      <c r="BX32" s="629">
        <v>96.2</v>
      </c>
      <c r="BY32" s="655"/>
      <c r="BZ32" s="655"/>
      <c r="CA32" s="655"/>
      <c r="CB32" s="678"/>
      <c r="CD32" s="663"/>
      <c r="CE32" s="664"/>
      <c r="CF32" s="620" t="s">
        <v>304</v>
      </c>
      <c r="CG32" s="621"/>
      <c r="CH32" s="621"/>
      <c r="CI32" s="621"/>
      <c r="CJ32" s="621"/>
      <c r="CK32" s="621"/>
      <c r="CL32" s="621"/>
      <c r="CM32" s="621"/>
      <c r="CN32" s="621"/>
      <c r="CO32" s="621"/>
      <c r="CP32" s="621"/>
      <c r="CQ32" s="622"/>
      <c r="CR32" s="623" t="s">
        <v>122</v>
      </c>
      <c r="CS32" s="624"/>
      <c r="CT32" s="624"/>
      <c r="CU32" s="624"/>
      <c r="CV32" s="624"/>
      <c r="CW32" s="624"/>
      <c r="CX32" s="624"/>
      <c r="CY32" s="625"/>
      <c r="CZ32" s="628" t="s">
        <v>122</v>
      </c>
      <c r="DA32" s="653"/>
      <c r="DB32" s="653"/>
      <c r="DC32" s="657"/>
      <c r="DD32" s="632" t="s">
        <v>122</v>
      </c>
      <c r="DE32" s="624"/>
      <c r="DF32" s="624"/>
      <c r="DG32" s="624"/>
      <c r="DH32" s="624"/>
      <c r="DI32" s="624"/>
      <c r="DJ32" s="624"/>
      <c r="DK32" s="625"/>
      <c r="DL32" s="632" t="s">
        <v>122</v>
      </c>
      <c r="DM32" s="624"/>
      <c r="DN32" s="624"/>
      <c r="DO32" s="624"/>
      <c r="DP32" s="624"/>
      <c r="DQ32" s="624"/>
      <c r="DR32" s="624"/>
      <c r="DS32" s="624"/>
      <c r="DT32" s="624"/>
      <c r="DU32" s="624"/>
      <c r="DV32" s="625"/>
      <c r="DW32" s="628" t="s">
        <v>122</v>
      </c>
      <c r="DX32" s="653"/>
      <c r="DY32" s="653"/>
      <c r="DZ32" s="653"/>
      <c r="EA32" s="653"/>
      <c r="EB32" s="653"/>
      <c r="EC32" s="654"/>
    </row>
    <row r="33" spans="2:133" ht="11.25" customHeight="1" x14ac:dyDescent="0.15">
      <c r="B33" s="620" t="s">
        <v>305</v>
      </c>
      <c r="C33" s="621"/>
      <c r="D33" s="621"/>
      <c r="E33" s="621"/>
      <c r="F33" s="621"/>
      <c r="G33" s="621"/>
      <c r="H33" s="621"/>
      <c r="I33" s="621"/>
      <c r="J33" s="621"/>
      <c r="K33" s="621"/>
      <c r="L33" s="621"/>
      <c r="M33" s="621"/>
      <c r="N33" s="621"/>
      <c r="O33" s="621"/>
      <c r="P33" s="621"/>
      <c r="Q33" s="622"/>
      <c r="R33" s="623">
        <v>116262</v>
      </c>
      <c r="S33" s="624"/>
      <c r="T33" s="624"/>
      <c r="U33" s="624"/>
      <c r="V33" s="624"/>
      <c r="W33" s="624"/>
      <c r="X33" s="624"/>
      <c r="Y33" s="625"/>
      <c r="Z33" s="626">
        <v>0.2</v>
      </c>
      <c r="AA33" s="626"/>
      <c r="AB33" s="626"/>
      <c r="AC33" s="626"/>
      <c r="AD33" s="627">
        <v>16128</v>
      </c>
      <c r="AE33" s="627"/>
      <c r="AF33" s="627"/>
      <c r="AG33" s="627"/>
      <c r="AH33" s="627"/>
      <c r="AI33" s="627"/>
      <c r="AJ33" s="627"/>
      <c r="AK33" s="627"/>
      <c r="AL33" s="628">
        <v>0</v>
      </c>
      <c r="AM33" s="629"/>
      <c r="AN33" s="629"/>
      <c r="AO33" s="630"/>
      <c r="AP33" s="673"/>
      <c r="AQ33" s="674"/>
      <c r="AR33" s="674"/>
      <c r="AS33" s="674"/>
      <c r="AT33" s="677"/>
      <c r="AU33" s="219"/>
      <c r="AV33" s="219"/>
      <c r="AW33" s="219"/>
      <c r="AX33" s="644" t="s">
        <v>306</v>
      </c>
      <c r="AY33" s="645"/>
      <c r="AZ33" s="645"/>
      <c r="BA33" s="645"/>
      <c r="BB33" s="645"/>
      <c r="BC33" s="645"/>
      <c r="BD33" s="645"/>
      <c r="BE33" s="645"/>
      <c r="BF33" s="646"/>
      <c r="BG33" s="681">
        <v>99</v>
      </c>
      <c r="BH33" s="682"/>
      <c r="BI33" s="682"/>
      <c r="BJ33" s="682"/>
      <c r="BK33" s="682"/>
      <c r="BL33" s="682"/>
      <c r="BM33" s="683">
        <v>95.5</v>
      </c>
      <c r="BN33" s="682"/>
      <c r="BO33" s="682"/>
      <c r="BP33" s="682"/>
      <c r="BQ33" s="684"/>
      <c r="BR33" s="681">
        <v>98.9</v>
      </c>
      <c r="BS33" s="682"/>
      <c r="BT33" s="682"/>
      <c r="BU33" s="682"/>
      <c r="BV33" s="682"/>
      <c r="BW33" s="682"/>
      <c r="BX33" s="683">
        <v>95.3</v>
      </c>
      <c r="BY33" s="682"/>
      <c r="BZ33" s="682"/>
      <c r="CA33" s="682"/>
      <c r="CB33" s="684"/>
      <c r="CD33" s="620" t="s">
        <v>307</v>
      </c>
      <c r="CE33" s="621"/>
      <c r="CF33" s="621"/>
      <c r="CG33" s="621"/>
      <c r="CH33" s="621"/>
      <c r="CI33" s="621"/>
      <c r="CJ33" s="621"/>
      <c r="CK33" s="621"/>
      <c r="CL33" s="621"/>
      <c r="CM33" s="621"/>
      <c r="CN33" s="621"/>
      <c r="CO33" s="621"/>
      <c r="CP33" s="621"/>
      <c r="CQ33" s="622"/>
      <c r="CR33" s="623">
        <v>24823869</v>
      </c>
      <c r="CS33" s="655"/>
      <c r="CT33" s="655"/>
      <c r="CU33" s="655"/>
      <c r="CV33" s="655"/>
      <c r="CW33" s="655"/>
      <c r="CX33" s="655"/>
      <c r="CY33" s="656"/>
      <c r="CZ33" s="628">
        <v>43.7</v>
      </c>
      <c r="DA33" s="653"/>
      <c r="DB33" s="653"/>
      <c r="DC33" s="657"/>
      <c r="DD33" s="632">
        <v>21861067</v>
      </c>
      <c r="DE33" s="655"/>
      <c r="DF33" s="655"/>
      <c r="DG33" s="655"/>
      <c r="DH33" s="655"/>
      <c r="DI33" s="655"/>
      <c r="DJ33" s="655"/>
      <c r="DK33" s="656"/>
      <c r="DL33" s="632">
        <v>15513529</v>
      </c>
      <c r="DM33" s="655"/>
      <c r="DN33" s="655"/>
      <c r="DO33" s="655"/>
      <c r="DP33" s="655"/>
      <c r="DQ33" s="655"/>
      <c r="DR33" s="655"/>
      <c r="DS33" s="655"/>
      <c r="DT33" s="655"/>
      <c r="DU33" s="655"/>
      <c r="DV33" s="656"/>
      <c r="DW33" s="628">
        <v>46.8</v>
      </c>
      <c r="DX33" s="653"/>
      <c r="DY33" s="653"/>
      <c r="DZ33" s="653"/>
      <c r="EA33" s="653"/>
      <c r="EB33" s="653"/>
      <c r="EC33" s="654"/>
    </row>
    <row r="34" spans="2:133" ht="11.25" customHeight="1" x14ac:dyDescent="0.15">
      <c r="B34" s="620" t="s">
        <v>308</v>
      </c>
      <c r="C34" s="621"/>
      <c r="D34" s="621"/>
      <c r="E34" s="621"/>
      <c r="F34" s="621"/>
      <c r="G34" s="621"/>
      <c r="H34" s="621"/>
      <c r="I34" s="621"/>
      <c r="J34" s="621"/>
      <c r="K34" s="621"/>
      <c r="L34" s="621"/>
      <c r="M34" s="621"/>
      <c r="N34" s="621"/>
      <c r="O34" s="621"/>
      <c r="P34" s="621"/>
      <c r="Q34" s="622"/>
      <c r="R34" s="623">
        <v>155514</v>
      </c>
      <c r="S34" s="624"/>
      <c r="T34" s="624"/>
      <c r="U34" s="624"/>
      <c r="V34" s="624"/>
      <c r="W34" s="624"/>
      <c r="X34" s="624"/>
      <c r="Y34" s="625"/>
      <c r="Z34" s="626">
        <v>0.3</v>
      </c>
      <c r="AA34" s="626"/>
      <c r="AB34" s="626"/>
      <c r="AC34" s="626"/>
      <c r="AD34" s="627" t="s">
        <v>122</v>
      </c>
      <c r="AE34" s="627"/>
      <c r="AF34" s="627"/>
      <c r="AG34" s="627"/>
      <c r="AH34" s="627"/>
      <c r="AI34" s="627"/>
      <c r="AJ34" s="627"/>
      <c r="AK34" s="627"/>
      <c r="AL34" s="628" t="s">
        <v>122</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309</v>
      </c>
      <c r="CE34" s="621"/>
      <c r="CF34" s="621"/>
      <c r="CG34" s="621"/>
      <c r="CH34" s="621"/>
      <c r="CI34" s="621"/>
      <c r="CJ34" s="621"/>
      <c r="CK34" s="621"/>
      <c r="CL34" s="621"/>
      <c r="CM34" s="621"/>
      <c r="CN34" s="621"/>
      <c r="CO34" s="621"/>
      <c r="CP34" s="621"/>
      <c r="CQ34" s="622"/>
      <c r="CR34" s="623">
        <v>9124096</v>
      </c>
      <c r="CS34" s="624"/>
      <c r="CT34" s="624"/>
      <c r="CU34" s="624"/>
      <c r="CV34" s="624"/>
      <c r="CW34" s="624"/>
      <c r="CX34" s="624"/>
      <c r="CY34" s="625"/>
      <c r="CZ34" s="628">
        <v>16</v>
      </c>
      <c r="DA34" s="653"/>
      <c r="DB34" s="653"/>
      <c r="DC34" s="657"/>
      <c r="DD34" s="632">
        <v>7793514</v>
      </c>
      <c r="DE34" s="624"/>
      <c r="DF34" s="624"/>
      <c r="DG34" s="624"/>
      <c r="DH34" s="624"/>
      <c r="DI34" s="624"/>
      <c r="DJ34" s="624"/>
      <c r="DK34" s="625"/>
      <c r="DL34" s="632">
        <v>6162774</v>
      </c>
      <c r="DM34" s="624"/>
      <c r="DN34" s="624"/>
      <c r="DO34" s="624"/>
      <c r="DP34" s="624"/>
      <c r="DQ34" s="624"/>
      <c r="DR34" s="624"/>
      <c r="DS34" s="624"/>
      <c r="DT34" s="624"/>
      <c r="DU34" s="624"/>
      <c r="DV34" s="625"/>
      <c r="DW34" s="628">
        <v>18.600000000000001</v>
      </c>
      <c r="DX34" s="653"/>
      <c r="DY34" s="653"/>
      <c r="DZ34" s="653"/>
      <c r="EA34" s="653"/>
      <c r="EB34" s="653"/>
      <c r="EC34" s="654"/>
    </row>
    <row r="35" spans="2:133" ht="11.25" customHeight="1" x14ac:dyDescent="0.15">
      <c r="B35" s="620" t="s">
        <v>310</v>
      </c>
      <c r="C35" s="621"/>
      <c r="D35" s="621"/>
      <c r="E35" s="621"/>
      <c r="F35" s="621"/>
      <c r="G35" s="621"/>
      <c r="H35" s="621"/>
      <c r="I35" s="621"/>
      <c r="J35" s="621"/>
      <c r="K35" s="621"/>
      <c r="L35" s="621"/>
      <c r="M35" s="621"/>
      <c r="N35" s="621"/>
      <c r="O35" s="621"/>
      <c r="P35" s="621"/>
      <c r="Q35" s="622"/>
      <c r="R35" s="623">
        <v>2182806</v>
      </c>
      <c r="S35" s="624"/>
      <c r="T35" s="624"/>
      <c r="U35" s="624"/>
      <c r="V35" s="624"/>
      <c r="W35" s="624"/>
      <c r="X35" s="624"/>
      <c r="Y35" s="625"/>
      <c r="Z35" s="626">
        <v>3.7</v>
      </c>
      <c r="AA35" s="626"/>
      <c r="AB35" s="626"/>
      <c r="AC35" s="626"/>
      <c r="AD35" s="627" t="s">
        <v>122</v>
      </c>
      <c r="AE35" s="627"/>
      <c r="AF35" s="627"/>
      <c r="AG35" s="627"/>
      <c r="AH35" s="627"/>
      <c r="AI35" s="627"/>
      <c r="AJ35" s="627"/>
      <c r="AK35" s="627"/>
      <c r="AL35" s="628" t="s">
        <v>122</v>
      </c>
      <c r="AM35" s="629"/>
      <c r="AN35" s="629"/>
      <c r="AO35" s="630"/>
      <c r="AP35" s="222"/>
      <c r="AQ35" s="605" t="s">
        <v>311</v>
      </c>
      <c r="AR35" s="606"/>
      <c r="AS35" s="606"/>
      <c r="AT35" s="606"/>
      <c r="AU35" s="606"/>
      <c r="AV35" s="606"/>
      <c r="AW35" s="606"/>
      <c r="AX35" s="606"/>
      <c r="AY35" s="606"/>
      <c r="AZ35" s="606"/>
      <c r="BA35" s="606"/>
      <c r="BB35" s="606"/>
      <c r="BC35" s="606"/>
      <c r="BD35" s="606"/>
      <c r="BE35" s="606"/>
      <c r="BF35" s="607"/>
      <c r="BG35" s="605" t="s">
        <v>312</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313</v>
      </c>
      <c r="CE35" s="621"/>
      <c r="CF35" s="621"/>
      <c r="CG35" s="621"/>
      <c r="CH35" s="621"/>
      <c r="CI35" s="621"/>
      <c r="CJ35" s="621"/>
      <c r="CK35" s="621"/>
      <c r="CL35" s="621"/>
      <c r="CM35" s="621"/>
      <c r="CN35" s="621"/>
      <c r="CO35" s="621"/>
      <c r="CP35" s="621"/>
      <c r="CQ35" s="622"/>
      <c r="CR35" s="623">
        <v>136400</v>
      </c>
      <c r="CS35" s="655"/>
      <c r="CT35" s="655"/>
      <c r="CU35" s="655"/>
      <c r="CV35" s="655"/>
      <c r="CW35" s="655"/>
      <c r="CX35" s="655"/>
      <c r="CY35" s="656"/>
      <c r="CZ35" s="628">
        <v>0.2</v>
      </c>
      <c r="DA35" s="653"/>
      <c r="DB35" s="653"/>
      <c r="DC35" s="657"/>
      <c r="DD35" s="632">
        <v>123073</v>
      </c>
      <c r="DE35" s="655"/>
      <c r="DF35" s="655"/>
      <c r="DG35" s="655"/>
      <c r="DH35" s="655"/>
      <c r="DI35" s="655"/>
      <c r="DJ35" s="655"/>
      <c r="DK35" s="656"/>
      <c r="DL35" s="632">
        <v>65571</v>
      </c>
      <c r="DM35" s="655"/>
      <c r="DN35" s="655"/>
      <c r="DO35" s="655"/>
      <c r="DP35" s="655"/>
      <c r="DQ35" s="655"/>
      <c r="DR35" s="655"/>
      <c r="DS35" s="655"/>
      <c r="DT35" s="655"/>
      <c r="DU35" s="655"/>
      <c r="DV35" s="656"/>
      <c r="DW35" s="628">
        <v>0.2</v>
      </c>
      <c r="DX35" s="653"/>
      <c r="DY35" s="653"/>
      <c r="DZ35" s="653"/>
      <c r="EA35" s="653"/>
      <c r="EB35" s="653"/>
      <c r="EC35" s="654"/>
    </row>
    <row r="36" spans="2:133" ht="11.25" customHeight="1" x14ac:dyDescent="0.15">
      <c r="B36" s="620" t="s">
        <v>314</v>
      </c>
      <c r="C36" s="621"/>
      <c r="D36" s="621"/>
      <c r="E36" s="621"/>
      <c r="F36" s="621"/>
      <c r="G36" s="621"/>
      <c r="H36" s="621"/>
      <c r="I36" s="621"/>
      <c r="J36" s="621"/>
      <c r="K36" s="621"/>
      <c r="L36" s="621"/>
      <c r="M36" s="621"/>
      <c r="N36" s="621"/>
      <c r="O36" s="621"/>
      <c r="P36" s="621"/>
      <c r="Q36" s="622"/>
      <c r="R36" s="623">
        <v>2854897</v>
      </c>
      <c r="S36" s="624"/>
      <c r="T36" s="624"/>
      <c r="U36" s="624"/>
      <c r="V36" s="624"/>
      <c r="W36" s="624"/>
      <c r="X36" s="624"/>
      <c r="Y36" s="625"/>
      <c r="Z36" s="626">
        <v>4.8</v>
      </c>
      <c r="AA36" s="626"/>
      <c r="AB36" s="626"/>
      <c r="AC36" s="626"/>
      <c r="AD36" s="627" t="s">
        <v>122</v>
      </c>
      <c r="AE36" s="627"/>
      <c r="AF36" s="627"/>
      <c r="AG36" s="627"/>
      <c r="AH36" s="627"/>
      <c r="AI36" s="627"/>
      <c r="AJ36" s="627"/>
      <c r="AK36" s="627"/>
      <c r="AL36" s="628" t="s">
        <v>122</v>
      </c>
      <c r="AM36" s="629"/>
      <c r="AN36" s="629"/>
      <c r="AO36" s="630"/>
      <c r="AP36" s="222"/>
      <c r="AQ36" s="689" t="s">
        <v>315</v>
      </c>
      <c r="AR36" s="690"/>
      <c r="AS36" s="690"/>
      <c r="AT36" s="690"/>
      <c r="AU36" s="690"/>
      <c r="AV36" s="690"/>
      <c r="AW36" s="690"/>
      <c r="AX36" s="690"/>
      <c r="AY36" s="691"/>
      <c r="AZ36" s="612">
        <v>6940781</v>
      </c>
      <c r="BA36" s="613"/>
      <c r="BB36" s="613"/>
      <c r="BC36" s="613"/>
      <c r="BD36" s="613"/>
      <c r="BE36" s="613"/>
      <c r="BF36" s="685"/>
      <c r="BG36" s="609" t="s">
        <v>316</v>
      </c>
      <c r="BH36" s="610"/>
      <c r="BI36" s="610"/>
      <c r="BJ36" s="610"/>
      <c r="BK36" s="610"/>
      <c r="BL36" s="610"/>
      <c r="BM36" s="610"/>
      <c r="BN36" s="610"/>
      <c r="BO36" s="610"/>
      <c r="BP36" s="610"/>
      <c r="BQ36" s="610"/>
      <c r="BR36" s="610"/>
      <c r="BS36" s="610"/>
      <c r="BT36" s="610"/>
      <c r="BU36" s="611"/>
      <c r="BV36" s="612">
        <v>13448</v>
      </c>
      <c r="BW36" s="613"/>
      <c r="BX36" s="613"/>
      <c r="BY36" s="613"/>
      <c r="BZ36" s="613"/>
      <c r="CA36" s="613"/>
      <c r="CB36" s="685"/>
      <c r="CD36" s="620" t="s">
        <v>317</v>
      </c>
      <c r="CE36" s="621"/>
      <c r="CF36" s="621"/>
      <c r="CG36" s="621"/>
      <c r="CH36" s="621"/>
      <c r="CI36" s="621"/>
      <c r="CJ36" s="621"/>
      <c r="CK36" s="621"/>
      <c r="CL36" s="621"/>
      <c r="CM36" s="621"/>
      <c r="CN36" s="621"/>
      <c r="CO36" s="621"/>
      <c r="CP36" s="621"/>
      <c r="CQ36" s="622"/>
      <c r="CR36" s="623">
        <v>7213991</v>
      </c>
      <c r="CS36" s="624"/>
      <c r="CT36" s="624"/>
      <c r="CU36" s="624"/>
      <c r="CV36" s="624"/>
      <c r="CW36" s="624"/>
      <c r="CX36" s="624"/>
      <c r="CY36" s="625"/>
      <c r="CZ36" s="628">
        <v>12.7</v>
      </c>
      <c r="DA36" s="653"/>
      <c r="DB36" s="653"/>
      <c r="DC36" s="657"/>
      <c r="DD36" s="632">
        <v>6701146</v>
      </c>
      <c r="DE36" s="624"/>
      <c r="DF36" s="624"/>
      <c r="DG36" s="624"/>
      <c r="DH36" s="624"/>
      <c r="DI36" s="624"/>
      <c r="DJ36" s="624"/>
      <c r="DK36" s="625"/>
      <c r="DL36" s="632">
        <v>4565462</v>
      </c>
      <c r="DM36" s="624"/>
      <c r="DN36" s="624"/>
      <c r="DO36" s="624"/>
      <c r="DP36" s="624"/>
      <c r="DQ36" s="624"/>
      <c r="DR36" s="624"/>
      <c r="DS36" s="624"/>
      <c r="DT36" s="624"/>
      <c r="DU36" s="624"/>
      <c r="DV36" s="625"/>
      <c r="DW36" s="628">
        <v>13.8</v>
      </c>
      <c r="DX36" s="653"/>
      <c r="DY36" s="653"/>
      <c r="DZ36" s="653"/>
      <c r="EA36" s="653"/>
      <c r="EB36" s="653"/>
      <c r="EC36" s="654"/>
    </row>
    <row r="37" spans="2:133" ht="11.25" customHeight="1" x14ac:dyDescent="0.15">
      <c r="B37" s="620" t="s">
        <v>318</v>
      </c>
      <c r="C37" s="621"/>
      <c r="D37" s="621"/>
      <c r="E37" s="621"/>
      <c r="F37" s="621"/>
      <c r="G37" s="621"/>
      <c r="H37" s="621"/>
      <c r="I37" s="621"/>
      <c r="J37" s="621"/>
      <c r="K37" s="621"/>
      <c r="L37" s="621"/>
      <c r="M37" s="621"/>
      <c r="N37" s="621"/>
      <c r="O37" s="621"/>
      <c r="P37" s="621"/>
      <c r="Q37" s="622"/>
      <c r="R37" s="623">
        <v>484907</v>
      </c>
      <c r="S37" s="624"/>
      <c r="T37" s="624"/>
      <c r="U37" s="624"/>
      <c r="V37" s="624"/>
      <c r="W37" s="624"/>
      <c r="X37" s="624"/>
      <c r="Y37" s="625"/>
      <c r="Z37" s="626">
        <v>0.8</v>
      </c>
      <c r="AA37" s="626"/>
      <c r="AB37" s="626"/>
      <c r="AC37" s="626"/>
      <c r="AD37" s="627">
        <v>32334</v>
      </c>
      <c r="AE37" s="627"/>
      <c r="AF37" s="627"/>
      <c r="AG37" s="627"/>
      <c r="AH37" s="627"/>
      <c r="AI37" s="627"/>
      <c r="AJ37" s="627"/>
      <c r="AK37" s="627"/>
      <c r="AL37" s="628">
        <v>0.1</v>
      </c>
      <c r="AM37" s="629"/>
      <c r="AN37" s="629"/>
      <c r="AO37" s="630"/>
      <c r="AQ37" s="686" t="s">
        <v>319</v>
      </c>
      <c r="AR37" s="687"/>
      <c r="AS37" s="687"/>
      <c r="AT37" s="687"/>
      <c r="AU37" s="687"/>
      <c r="AV37" s="687"/>
      <c r="AW37" s="687"/>
      <c r="AX37" s="687"/>
      <c r="AY37" s="688"/>
      <c r="AZ37" s="623">
        <v>279088</v>
      </c>
      <c r="BA37" s="624"/>
      <c r="BB37" s="624"/>
      <c r="BC37" s="624"/>
      <c r="BD37" s="655"/>
      <c r="BE37" s="655"/>
      <c r="BF37" s="678"/>
      <c r="BG37" s="620" t="s">
        <v>320</v>
      </c>
      <c r="BH37" s="621"/>
      <c r="BI37" s="621"/>
      <c r="BJ37" s="621"/>
      <c r="BK37" s="621"/>
      <c r="BL37" s="621"/>
      <c r="BM37" s="621"/>
      <c r="BN37" s="621"/>
      <c r="BO37" s="621"/>
      <c r="BP37" s="621"/>
      <c r="BQ37" s="621"/>
      <c r="BR37" s="621"/>
      <c r="BS37" s="621"/>
      <c r="BT37" s="621"/>
      <c r="BU37" s="622"/>
      <c r="BV37" s="623">
        <v>-885192</v>
      </c>
      <c r="BW37" s="624"/>
      <c r="BX37" s="624"/>
      <c r="BY37" s="624"/>
      <c r="BZ37" s="624"/>
      <c r="CA37" s="624"/>
      <c r="CB37" s="633"/>
      <c r="CD37" s="620" t="s">
        <v>321</v>
      </c>
      <c r="CE37" s="621"/>
      <c r="CF37" s="621"/>
      <c r="CG37" s="621"/>
      <c r="CH37" s="621"/>
      <c r="CI37" s="621"/>
      <c r="CJ37" s="621"/>
      <c r="CK37" s="621"/>
      <c r="CL37" s="621"/>
      <c r="CM37" s="621"/>
      <c r="CN37" s="621"/>
      <c r="CO37" s="621"/>
      <c r="CP37" s="621"/>
      <c r="CQ37" s="622"/>
      <c r="CR37" s="623">
        <v>3754454</v>
      </c>
      <c r="CS37" s="655"/>
      <c r="CT37" s="655"/>
      <c r="CU37" s="655"/>
      <c r="CV37" s="655"/>
      <c r="CW37" s="655"/>
      <c r="CX37" s="655"/>
      <c r="CY37" s="656"/>
      <c r="CZ37" s="628">
        <v>6.6</v>
      </c>
      <c r="DA37" s="653"/>
      <c r="DB37" s="653"/>
      <c r="DC37" s="657"/>
      <c r="DD37" s="632">
        <v>3754454</v>
      </c>
      <c r="DE37" s="655"/>
      <c r="DF37" s="655"/>
      <c r="DG37" s="655"/>
      <c r="DH37" s="655"/>
      <c r="DI37" s="655"/>
      <c r="DJ37" s="655"/>
      <c r="DK37" s="656"/>
      <c r="DL37" s="632">
        <v>3717050</v>
      </c>
      <c r="DM37" s="655"/>
      <c r="DN37" s="655"/>
      <c r="DO37" s="655"/>
      <c r="DP37" s="655"/>
      <c r="DQ37" s="655"/>
      <c r="DR37" s="655"/>
      <c r="DS37" s="655"/>
      <c r="DT37" s="655"/>
      <c r="DU37" s="655"/>
      <c r="DV37" s="656"/>
      <c r="DW37" s="628">
        <v>11.2</v>
      </c>
      <c r="DX37" s="653"/>
      <c r="DY37" s="653"/>
      <c r="DZ37" s="653"/>
      <c r="EA37" s="653"/>
      <c r="EB37" s="653"/>
      <c r="EC37" s="654"/>
    </row>
    <row r="38" spans="2:133" ht="11.25" customHeight="1" x14ac:dyDescent="0.15">
      <c r="B38" s="620" t="s">
        <v>322</v>
      </c>
      <c r="C38" s="621"/>
      <c r="D38" s="621"/>
      <c r="E38" s="621"/>
      <c r="F38" s="621"/>
      <c r="G38" s="621"/>
      <c r="H38" s="621"/>
      <c r="I38" s="621"/>
      <c r="J38" s="621"/>
      <c r="K38" s="621"/>
      <c r="L38" s="621"/>
      <c r="M38" s="621"/>
      <c r="N38" s="621"/>
      <c r="O38" s="621"/>
      <c r="P38" s="621"/>
      <c r="Q38" s="622"/>
      <c r="R38" s="623">
        <v>1608133</v>
      </c>
      <c r="S38" s="624"/>
      <c r="T38" s="624"/>
      <c r="U38" s="624"/>
      <c r="V38" s="624"/>
      <c r="W38" s="624"/>
      <c r="X38" s="624"/>
      <c r="Y38" s="625"/>
      <c r="Z38" s="626">
        <v>2.7</v>
      </c>
      <c r="AA38" s="626"/>
      <c r="AB38" s="626"/>
      <c r="AC38" s="626"/>
      <c r="AD38" s="627" t="s">
        <v>122</v>
      </c>
      <c r="AE38" s="627"/>
      <c r="AF38" s="627"/>
      <c r="AG38" s="627"/>
      <c r="AH38" s="627"/>
      <c r="AI38" s="627"/>
      <c r="AJ38" s="627"/>
      <c r="AK38" s="627"/>
      <c r="AL38" s="628" t="s">
        <v>122</v>
      </c>
      <c r="AM38" s="629"/>
      <c r="AN38" s="629"/>
      <c r="AO38" s="630"/>
      <c r="AQ38" s="686" t="s">
        <v>323</v>
      </c>
      <c r="AR38" s="687"/>
      <c r="AS38" s="687"/>
      <c r="AT38" s="687"/>
      <c r="AU38" s="687"/>
      <c r="AV38" s="687"/>
      <c r="AW38" s="687"/>
      <c r="AX38" s="687"/>
      <c r="AY38" s="688"/>
      <c r="AZ38" s="623">
        <v>30224</v>
      </c>
      <c r="BA38" s="624"/>
      <c r="BB38" s="624"/>
      <c r="BC38" s="624"/>
      <c r="BD38" s="655"/>
      <c r="BE38" s="655"/>
      <c r="BF38" s="678"/>
      <c r="BG38" s="620" t="s">
        <v>324</v>
      </c>
      <c r="BH38" s="621"/>
      <c r="BI38" s="621"/>
      <c r="BJ38" s="621"/>
      <c r="BK38" s="621"/>
      <c r="BL38" s="621"/>
      <c r="BM38" s="621"/>
      <c r="BN38" s="621"/>
      <c r="BO38" s="621"/>
      <c r="BP38" s="621"/>
      <c r="BQ38" s="621"/>
      <c r="BR38" s="621"/>
      <c r="BS38" s="621"/>
      <c r="BT38" s="621"/>
      <c r="BU38" s="622"/>
      <c r="BV38" s="623">
        <v>23121</v>
      </c>
      <c r="BW38" s="624"/>
      <c r="BX38" s="624"/>
      <c r="BY38" s="624"/>
      <c r="BZ38" s="624"/>
      <c r="CA38" s="624"/>
      <c r="CB38" s="633"/>
      <c r="CD38" s="620" t="s">
        <v>325</v>
      </c>
      <c r="CE38" s="621"/>
      <c r="CF38" s="621"/>
      <c r="CG38" s="621"/>
      <c r="CH38" s="621"/>
      <c r="CI38" s="621"/>
      <c r="CJ38" s="621"/>
      <c r="CK38" s="621"/>
      <c r="CL38" s="621"/>
      <c r="CM38" s="621"/>
      <c r="CN38" s="621"/>
      <c r="CO38" s="621"/>
      <c r="CP38" s="621"/>
      <c r="CQ38" s="622"/>
      <c r="CR38" s="623">
        <v>6655608</v>
      </c>
      <c r="CS38" s="624"/>
      <c r="CT38" s="624"/>
      <c r="CU38" s="624"/>
      <c r="CV38" s="624"/>
      <c r="CW38" s="624"/>
      <c r="CX38" s="624"/>
      <c r="CY38" s="625"/>
      <c r="CZ38" s="628">
        <v>11.7</v>
      </c>
      <c r="DA38" s="653"/>
      <c r="DB38" s="653"/>
      <c r="DC38" s="657"/>
      <c r="DD38" s="632">
        <v>5714723</v>
      </c>
      <c r="DE38" s="624"/>
      <c r="DF38" s="624"/>
      <c r="DG38" s="624"/>
      <c r="DH38" s="624"/>
      <c r="DI38" s="624"/>
      <c r="DJ38" s="624"/>
      <c r="DK38" s="625"/>
      <c r="DL38" s="632">
        <v>4693036</v>
      </c>
      <c r="DM38" s="624"/>
      <c r="DN38" s="624"/>
      <c r="DO38" s="624"/>
      <c r="DP38" s="624"/>
      <c r="DQ38" s="624"/>
      <c r="DR38" s="624"/>
      <c r="DS38" s="624"/>
      <c r="DT38" s="624"/>
      <c r="DU38" s="624"/>
      <c r="DV38" s="625"/>
      <c r="DW38" s="628">
        <v>14.2</v>
      </c>
      <c r="DX38" s="653"/>
      <c r="DY38" s="653"/>
      <c r="DZ38" s="653"/>
      <c r="EA38" s="653"/>
      <c r="EB38" s="653"/>
      <c r="EC38" s="654"/>
    </row>
    <row r="39" spans="2:133" ht="11.25" customHeight="1" x14ac:dyDescent="0.15">
      <c r="B39" s="620" t="s">
        <v>326</v>
      </c>
      <c r="C39" s="621"/>
      <c r="D39" s="621"/>
      <c r="E39" s="621"/>
      <c r="F39" s="621"/>
      <c r="G39" s="621"/>
      <c r="H39" s="621"/>
      <c r="I39" s="621"/>
      <c r="J39" s="621"/>
      <c r="K39" s="621"/>
      <c r="L39" s="621"/>
      <c r="M39" s="621"/>
      <c r="N39" s="621"/>
      <c r="O39" s="621"/>
      <c r="P39" s="621"/>
      <c r="Q39" s="622"/>
      <c r="R39" s="623" t="s">
        <v>122</v>
      </c>
      <c r="S39" s="624"/>
      <c r="T39" s="624"/>
      <c r="U39" s="624"/>
      <c r="V39" s="624"/>
      <c r="W39" s="624"/>
      <c r="X39" s="624"/>
      <c r="Y39" s="625"/>
      <c r="Z39" s="626" t="s">
        <v>122</v>
      </c>
      <c r="AA39" s="626"/>
      <c r="AB39" s="626"/>
      <c r="AC39" s="626"/>
      <c r="AD39" s="627" t="s">
        <v>122</v>
      </c>
      <c r="AE39" s="627"/>
      <c r="AF39" s="627"/>
      <c r="AG39" s="627"/>
      <c r="AH39" s="627"/>
      <c r="AI39" s="627"/>
      <c r="AJ39" s="627"/>
      <c r="AK39" s="627"/>
      <c r="AL39" s="628" t="s">
        <v>122</v>
      </c>
      <c r="AM39" s="629"/>
      <c r="AN39" s="629"/>
      <c r="AO39" s="630"/>
      <c r="AQ39" s="686" t="s">
        <v>327</v>
      </c>
      <c r="AR39" s="687"/>
      <c r="AS39" s="687"/>
      <c r="AT39" s="687"/>
      <c r="AU39" s="687"/>
      <c r="AV39" s="687"/>
      <c r="AW39" s="687"/>
      <c r="AX39" s="687"/>
      <c r="AY39" s="688"/>
      <c r="AZ39" s="623" t="s">
        <v>122</v>
      </c>
      <c r="BA39" s="624"/>
      <c r="BB39" s="624"/>
      <c r="BC39" s="624"/>
      <c r="BD39" s="655"/>
      <c r="BE39" s="655"/>
      <c r="BF39" s="678"/>
      <c r="BG39" s="620" t="s">
        <v>328</v>
      </c>
      <c r="BH39" s="621"/>
      <c r="BI39" s="621"/>
      <c r="BJ39" s="621"/>
      <c r="BK39" s="621"/>
      <c r="BL39" s="621"/>
      <c r="BM39" s="621"/>
      <c r="BN39" s="621"/>
      <c r="BO39" s="621"/>
      <c r="BP39" s="621"/>
      <c r="BQ39" s="621"/>
      <c r="BR39" s="621"/>
      <c r="BS39" s="621"/>
      <c r="BT39" s="621"/>
      <c r="BU39" s="622"/>
      <c r="BV39" s="623">
        <v>33998</v>
      </c>
      <c r="BW39" s="624"/>
      <c r="BX39" s="624"/>
      <c r="BY39" s="624"/>
      <c r="BZ39" s="624"/>
      <c r="CA39" s="624"/>
      <c r="CB39" s="633"/>
      <c r="CD39" s="620" t="s">
        <v>329</v>
      </c>
      <c r="CE39" s="621"/>
      <c r="CF39" s="621"/>
      <c r="CG39" s="621"/>
      <c r="CH39" s="621"/>
      <c r="CI39" s="621"/>
      <c r="CJ39" s="621"/>
      <c r="CK39" s="621"/>
      <c r="CL39" s="621"/>
      <c r="CM39" s="621"/>
      <c r="CN39" s="621"/>
      <c r="CO39" s="621"/>
      <c r="CP39" s="621"/>
      <c r="CQ39" s="622"/>
      <c r="CR39" s="623">
        <v>1652364</v>
      </c>
      <c r="CS39" s="655"/>
      <c r="CT39" s="655"/>
      <c r="CU39" s="655"/>
      <c r="CV39" s="655"/>
      <c r="CW39" s="655"/>
      <c r="CX39" s="655"/>
      <c r="CY39" s="656"/>
      <c r="CZ39" s="628">
        <v>2.9</v>
      </c>
      <c r="DA39" s="653"/>
      <c r="DB39" s="653"/>
      <c r="DC39" s="657"/>
      <c r="DD39" s="632">
        <v>1500001</v>
      </c>
      <c r="DE39" s="655"/>
      <c r="DF39" s="655"/>
      <c r="DG39" s="655"/>
      <c r="DH39" s="655"/>
      <c r="DI39" s="655"/>
      <c r="DJ39" s="655"/>
      <c r="DK39" s="656"/>
      <c r="DL39" s="632" t="s">
        <v>122</v>
      </c>
      <c r="DM39" s="655"/>
      <c r="DN39" s="655"/>
      <c r="DO39" s="655"/>
      <c r="DP39" s="655"/>
      <c r="DQ39" s="655"/>
      <c r="DR39" s="655"/>
      <c r="DS39" s="655"/>
      <c r="DT39" s="655"/>
      <c r="DU39" s="655"/>
      <c r="DV39" s="656"/>
      <c r="DW39" s="628" t="s">
        <v>122</v>
      </c>
      <c r="DX39" s="653"/>
      <c r="DY39" s="653"/>
      <c r="DZ39" s="653"/>
      <c r="EA39" s="653"/>
      <c r="EB39" s="653"/>
      <c r="EC39" s="654"/>
    </row>
    <row r="40" spans="2:133" ht="11.25" customHeight="1" x14ac:dyDescent="0.15">
      <c r="B40" s="620" t="s">
        <v>330</v>
      </c>
      <c r="C40" s="621"/>
      <c r="D40" s="621"/>
      <c r="E40" s="621"/>
      <c r="F40" s="621"/>
      <c r="G40" s="621"/>
      <c r="H40" s="621"/>
      <c r="I40" s="621"/>
      <c r="J40" s="621"/>
      <c r="K40" s="621"/>
      <c r="L40" s="621"/>
      <c r="M40" s="621"/>
      <c r="N40" s="621"/>
      <c r="O40" s="621"/>
      <c r="P40" s="621"/>
      <c r="Q40" s="622"/>
      <c r="R40" s="623">
        <v>352833</v>
      </c>
      <c r="S40" s="624"/>
      <c r="T40" s="624"/>
      <c r="U40" s="624"/>
      <c r="V40" s="624"/>
      <c r="W40" s="624"/>
      <c r="X40" s="624"/>
      <c r="Y40" s="625"/>
      <c r="Z40" s="626">
        <v>0.6</v>
      </c>
      <c r="AA40" s="626"/>
      <c r="AB40" s="626"/>
      <c r="AC40" s="626"/>
      <c r="AD40" s="627" t="s">
        <v>122</v>
      </c>
      <c r="AE40" s="627"/>
      <c r="AF40" s="627"/>
      <c r="AG40" s="627"/>
      <c r="AH40" s="627"/>
      <c r="AI40" s="627"/>
      <c r="AJ40" s="627"/>
      <c r="AK40" s="627"/>
      <c r="AL40" s="628" t="s">
        <v>122</v>
      </c>
      <c r="AM40" s="629"/>
      <c r="AN40" s="629"/>
      <c r="AO40" s="630"/>
      <c r="AQ40" s="686" t="s">
        <v>331</v>
      </c>
      <c r="AR40" s="687"/>
      <c r="AS40" s="687"/>
      <c r="AT40" s="687"/>
      <c r="AU40" s="687"/>
      <c r="AV40" s="687"/>
      <c r="AW40" s="687"/>
      <c r="AX40" s="687"/>
      <c r="AY40" s="688"/>
      <c r="AZ40" s="623" t="s">
        <v>122</v>
      </c>
      <c r="BA40" s="624"/>
      <c r="BB40" s="624"/>
      <c r="BC40" s="624"/>
      <c r="BD40" s="655"/>
      <c r="BE40" s="655"/>
      <c r="BF40" s="678"/>
      <c r="BG40" s="671" t="s">
        <v>332</v>
      </c>
      <c r="BH40" s="672"/>
      <c r="BI40" s="672"/>
      <c r="BJ40" s="672"/>
      <c r="BK40" s="672"/>
      <c r="BL40" s="223"/>
      <c r="BM40" s="621" t="s">
        <v>333</v>
      </c>
      <c r="BN40" s="621"/>
      <c r="BO40" s="621"/>
      <c r="BP40" s="621"/>
      <c r="BQ40" s="621"/>
      <c r="BR40" s="621"/>
      <c r="BS40" s="621"/>
      <c r="BT40" s="621"/>
      <c r="BU40" s="622"/>
      <c r="BV40" s="623">
        <v>95</v>
      </c>
      <c r="BW40" s="624"/>
      <c r="BX40" s="624"/>
      <c r="BY40" s="624"/>
      <c r="BZ40" s="624"/>
      <c r="CA40" s="624"/>
      <c r="CB40" s="633"/>
      <c r="CD40" s="620" t="s">
        <v>334</v>
      </c>
      <c r="CE40" s="621"/>
      <c r="CF40" s="621"/>
      <c r="CG40" s="621"/>
      <c r="CH40" s="621"/>
      <c r="CI40" s="621"/>
      <c r="CJ40" s="621"/>
      <c r="CK40" s="621"/>
      <c r="CL40" s="621"/>
      <c r="CM40" s="621"/>
      <c r="CN40" s="621"/>
      <c r="CO40" s="621"/>
      <c r="CP40" s="621"/>
      <c r="CQ40" s="622"/>
      <c r="CR40" s="623">
        <v>41410</v>
      </c>
      <c r="CS40" s="624"/>
      <c r="CT40" s="624"/>
      <c r="CU40" s="624"/>
      <c r="CV40" s="624"/>
      <c r="CW40" s="624"/>
      <c r="CX40" s="624"/>
      <c r="CY40" s="625"/>
      <c r="CZ40" s="628">
        <v>0.1</v>
      </c>
      <c r="DA40" s="653"/>
      <c r="DB40" s="653"/>
      <c r="DC40" s="657"/>
      <c r="DD40" s="632">
        <v>28610</v>
      </c>
      <c r="DE40" s="624"/>
      <c r="DF40" s="624"/>
      <c r="DG40" s="624"/>
      <c r="DH40" s="624"/>
      <c r="DI40" s="624"/>
      <c r="DJ40" s="624"/>
      <c r="DK40" s="625"/>
      <c r="DL40" s="632">
        <v>26686</v>
      </c>
      <c r="DM40" s="624"/>
      <c r="DN40" s="624"/>
      <c r="DO40" s="624"/>
      <c r="DP40" s="624"/>
      <c r="DQ40" s="624"/>
      <c r="DR40" s="624"/>
      <c r="DS40" s="624"/>
      <c r="DT40" s="624"/>
      <c r="DU40" s="624"/>
      <c r="DV40" s="625"/>
      <c r="DW40" s="628">
        <v>0.1</v>
      </c>
      <c r="DX40" s="653"/>
      <c r="DY40" s="653"/>
      <c r="DZ40" s="653"/>
      <c r="EA40" s="653"/>
      <c r="EB40" s="653"/>
      <c r="EC40" s="654"/>
    </row>
    <row r="41" spans="2:133" ht="11.25" customHeight="1" x14ac:dyDescent="0.15">
      <c r="B41" s="644" t="s">
        <v>335</v>
      </c>
      <c r="C41" s="645"/>
      <c r="D41" s="645"/>
      <c r="E41" s="645"/>
      <c r="F41" s="645"/>
      <c r="G41" s="645"/>
      <c r="H41" s="645"/>
      <c r="I41" s="645"/>
      <c r="J41" s="645"/>
      <c r="K41" s="645"/>
      <c r="L41" s="645"/>
      <c r="M41" s="645"/>
      <c r="N41" s="645"/>
      <c r="O41" s="645"/>
      <c r="P41" s="645"/>
      <c r="Q41" s="646"/>
      <c r="R41" s="695">
        <v>59572610</v>
      </c>
      <c r="S41" s="696"/>
      <c r="T41" s="696"/>
      <c r="U41" s="696"/>
      <c r="V41" s="696"/>
      <c r="W41" s="696"/>
      <c r="X41" s="696"/>
      <c r="Y41" s="700"/>
      <c r="Z41" s="701">
        <v>100</v>
      </c>
      <c r="AA41" s="701"/>
      <c r="AB41" s="701"/>
      <c r="AC41" s="701"/>
      <c r="AD41" s="702">
        <v>32783662</v>
      </c>
      <c r="AE41" s="702"/>
      <c r="AF41" s="702"/>
      <c r="AG41" s="702"/>
      <c r="AH41" s="702"/>
      <c r="AI41" s="702"/>
      <c r="AJ41" s="702"/>
      <c r="AK41" s="702"/>
      <c r="AL41" s="703">
        <v>100</v>
      </c>
      <c r="AM41" s="683"/>
      <c r="AN41" s="683"/>
      <c r="AO41" s="704"/>
      <c r="AQ41" s="686" t="s">
        <v>336</v>
      </c>
      <c r="AR41" s="687"/>
      <c r="AS41" s="687"/>
      <c r="AT41" s="687"/>
      <c r="AU41" s="687"/>
      <c r="AV41" s="687"/>
      <c r="AW41" s="687"/>
      <c r="AX41" s="687"/>
      <c r="AY41" s="688"/>
      <c r="AZ41" s="623">
        <v>1985682</v>
      </c>
      <c r="BA41" s="624"/>
      <c r="BB41" s="624"/>
      <c r="BC41" s="624"/>
      <c r="BD41" s="655"/>
      <c r="BE41" s="655"/>
      <c r="BF41" s="678"/>
      <c r="BG41" s="671"/>
      <c r="BH41" s="672"/>
      <c r="BI41" s="672"/>
      <c r="BJ41" s="672"/>
      <c r="BK41" s="672"/>
      <c r="BL41" s="223"/>
      <c r="BM41" s="621" t="s">
        <v>337</v>
      </c>
      <c r="BN41" s="621"/>
      <c r="BO41" s="621"/>
      <c r="BP41" s="621"/>
      <c r="BQ41" s="621"/>
      <c r="BR41" s="621"/>
      <c r="BS41" s="621"/>
      <c r="BT41" s="621"/>
      <c r="BU41" s="622"/>
      <c r="BV41" s="623" t="s">
        <v>122</v>
      </c>
      <c r="BW41" s="624"/>
      <c r="BX41" s="624"/>
      <c r="BY41" s="624"/>
      <c r="BZ41" s="624"/>
      <c r="CA41" s="624"/>
      <c r="CB41" s="633"/>
      <c r="CD41" s="620" t="s">
        <v>338</v>
      </c>
      <c r="CE41" s="621"/>
      <c r="CF41" s="621"/>
      <c r="CG41" s="621"/>
      <c r="CH41" s="621"/>
      <c r="CI41" s="621"/>
      <c r="CJ41" s="621"/>
      <c r="CK41" s="621"/>
      <c r="CL41" s="621"/>
      <c r="CM41" s="621"/>
      <c r="CN41" s="621"/>
      <c r="CO41" s="621"/>
      <c r="CP41" s="621"/>
      <c r="CQ41" s="622"/>
      <c r="CR41" s="623" t="s">
        <v>122</v>
      </c>
      <c r="CS41" s="655"/>
      <c r="CT41" s="655"/>
      <c r="CU41" s="655"/>
      <c r="CV41" s="655"/>
      <c r="CW41" s="655"/>
      <c r="CX41" s="655"/>
      <c r="CY41" s="656"/>
      <c r="CZ41" s="628" t="s">
        <v>122</v>
      </c>
      <c r="DA41" s="653"/>
      <c r="DB41" s="653"/>
      <c r="DC41" s="657"/>
      <c r="DD41" s="632" t="s">
        <v>122</v>
      </c>
      <c r="DE41" s="655"/>
      <c r="DF41" s="655"/>
      <c r="DG41" s="655"/>
      <c r="DH41" s="655"/>
      <c r="DI41" s="655"/>
      <c r="DJ41" s="655"/>
      <c r="DK41" s="656"/>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339</v>
      </c>
      <c r="AR42" s="693"/>
      <c r="AS42" s="693"/>
      <c r="AT42" s="693"/>
      <c r="AU42" s="693"/>
      <c r="AV42" s="693"/>
      <c r="AW42" s="693"/>
      <c r="AX42" s="693"/>
      <c r="AY42" s="694"/>
      <c r="AZ42" s="695">
        <v>4645787</v>
      </c>
      <c r="BA42" s="696"/>
      <c r="BB42" s="696"/>
      <c r="BC42" s="696"/>
      <c r="BD42" s="682"/>
      <c r="BE42" s="682"/>
      <c r="BF42" s="684"/>
      <c r="BG42" s="673"/>
      <c r="BH42" s="674"/>
      <c r="BI42" s="674"/>
      <c r="BJ42" s="674"/>
      <c r="BK42" s="674"/>
      <c r="BL42" s="224"/>
      <c r="BM42" s="645" t="s">
        <v>340</v>
      </c>
      <c r="BN42" s="645"/>
      <c r="BO42" s="645"/>
      <c r="BP42" s="645"/>
      <c r="BQ42" s="645"/>
      <c r="BR42" s="645"/>
      <c r="BS42" s="645"/>
      <c r="BT42" s="645"/>
      <c r="BU42" s="646"/>
      <c r="BV42" s="695">
        <v>362</v>
      </c>
      <c r="BW42" s="696"/>
      <c r="BX42" s="696"/>
      <c r="BY42" s="696"/>
      <c r="BZ42" s="696"/>
      <c r="CA42" s="696"/>
      <c r="CB42" s="705"/>
      <c r="CD42" s="620" t="s">
        <v>341</v>
      </c>
      <c r="CE42" s="621"/>
      <c r="CF42" s="621"/>
      <c r="CG42" s="621"/>
      <c r="CH42" s="621"/>
      <c r="CI42" s="621"/>
      <c r="CJ42" s="621"/>
      <c r="CK42" s="621"/>
      <c r="CL42" s="621"/>
      <c r="CM42" s="621"/>
      <c r="CN42" s="621"/>
      <c r="CO42" s="621"/>
      <c r="CP42" s="621"/>
      <c r="CQ42" s="622"/>
      <c r="CR42" s="623">
        <v>2993984</v>
      </c>
      <c r="CS42" s="655"/>
      <c r="CT42" s="655"/>
      <c r="CU42" s="655"/>
      <c r="CV42" s="655"/>
      <c r="CW42" s="655"/>
      <c r="CX42" s="655"/>
      <c r="CY42" s="656"/>
      <c r="CZ42" s="628">
        <v>5.3</v>
      </c>
      <c r="DA42" s="653"/>
      <c r="DB42" s="653"/>
      <c r="DC42" s="657"/>
      <c r="DD42" s="632">
        <v>994037</v>
      </c>
      <c r="DE42" s="655"/>
      <c r="DF42" s="655"/>
      <c r="DG42" s="655"/>
      <c r="DH42" s="655"/>
      <c r="DI42" s="655"/>
      <c r="DJ42" s="655"/>
      <c r="DK42" s="656"/>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342</v>
      </c>
      <c r="CD43" s="620" t="s">
        <v>343</v>
      </c>
      <c r="CE43" s="621"/>
      <c r="CF43" s="621"/>
      <c r="CG43" s="621"/>
      <c r="CH43" s="621"/>
      <c r="CI43" s="621"/>
      <c r="CJ43" s="621"/>
      <c r="CK43" s="621"/>
      <c r="CL43" s="621"/>
      <c r="CM43" s="621"/>
      <c r="CN43" s="621"/>
      <c r="CO43" s="621"/>
      <c r="CP43" s="621"/>
      <c r="CQ43" s="622"/>
      <c r="CR43" s="623">
        <v>81562</v>
      </c>
      <c r="CS43" s="655"/>
      <c r="CT43" s="655"/>
      <c r="CU43" s="655"/>
      <c r="CV43" s="655"/>
      <c r="CW43" s="655"/>
      <c r="CX43" s="655"/>
      <c r="CY43" s="656"/>
      <c r="CZ43" s="628">
        <v>0.1</v>
      </c>
      <c r="DA43" s="653"/>
      <c r="DB43" s="653"/>
      <c r="DC43" s="657"/>
      <c r="DD43" s="632">
        <v>81562</v>
      </c>
      <c r="DE43" s="655"/>
      <c r="DF43" s="655"/>
      <c r="DG43" s="655"/>
      <c r="DH43" s="655"/>
      <c r="DI43" s="655"/>
      <c r="DJ43" s="655"/>
      <c r="DK43" s="656"/>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344</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59" t="s">
        <v>292</v>
      </c>
      <c r="CE44" s="660"/>
      <c r="CF44" s="620" t="s">
        <v>345</v>
      </c>
      <c r="CG44" s="621"/>
      <c r="CH44" s="621"/>
      <c r="CI44" s="621"/>
      <c r="CJ44" s="621"/>
      <c r="CK44" s="621"/>
      <c r="CL44" s="621"/>
      <c r="CM44" s="621"/>
      <c r="CN44" s="621"/>
      <c r="CO44" s="621"/>
      <c r="CP44" s="621"/>
      <c r="CQ44" s="622"/>
      <c r="CR44" s="623">
        <v>2935068</v>
      </c>
      <c r="CS44" s="624"/>
      <c r="CT44" s="624"/>
      <c r="CU44" s="624"/>
      <c r="CV44" s="624"/>
      <c r="CW44" s="624"/>
      <c r="CX44" s="624"/>
      <c r="CY44" s="625"/>
      <c r="CZ44" s="628">
        <v>5.2</v>
      </c>
      <c r="DA44" s="629"/>
      <c r="DB44" s="629"/>
      <c r="DC44" s="635"/>
      <c r="DD44" s="632">
        <v>993872</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346</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1"/>
      <c r="CE45" s="662"/>
      <c r="CF45" s="620" t="s">
        <v>347</v>
      </c>
      <c r="CG45" s="621"/>
      <c r="CH45" s="621"/>
      <c r="CI45" s="621"/>
      <c r="CJ45" s="621"/>
      <c r="CK45" s="621"/>
      <c r="CL45" s="621"/>
      <c r="CM45" s="621"/>
      <c r="CN45" s="621"/>
      <c r="CO45" s="621"/>
      <c r="CP45" s="621"/>
      <c r="CQ45" s="622"/>
      <c r="CR45" s="623">
        <v>1189956</v>
      </c>
      <c r="CS45" s="655"/>
      <c r="CT45" s="655"/>
      <c r="CU45" s="655"/>
      <c r="CV45" s="655"/>
      <c r="CW45" s="655"/>
      <c r="CX45" s="655"/>
      <c r="CY45" s="656"/>
      <c r="CZ45" s="628">
        <v>2.1</v>
      </c>
      <c r="DA45" s="653"/>
      <c r="DB45" s="653"/>
      <c r="DC45" s="657"/>
      <c r="DD45" s="632">
        <v>127285</v>
      </c>
      <c r="DE45" s="655"/>
      <c r="DF45" s="655"/>
      <c r="DG45" s="655"/>
      <c r="DH45" s="655"/>
      <c r="DI45" s="655"/>
      <c r="DJ45" s="655"/>
      <c r="DK45" s="656"/>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1"/>
      <c r="CE46" s="662"/>
      <c r="CF46" s="620" t="s">
        <v>348</v>
      </c>
      <c r="CG46" s="621"/>
      <c r="CH46" s="621"/>
      <c r="CI46" s="621"/>
      <c r="CJ46" s="621"/>
      <c r="CK46" s="621"/>
      <c r="CL46" s="621"/>
      <c r="CM46" s="621"/>
      <c r="CN46" s="621"/>
      <c r="CO46" s="621"/>
      <c r="CP46" s="621"/>
      <c r="CQ46" s="622"/>
      <c r="CR46" s="623">
        <v>1708089</v>
      </c>
      <c r="CS46" s="624"/>
      <c r="CT46" s="624"/>
      <c r="CU46" s="624"/>
      <c r="CV46" s="624"/>
      <c r="CW46" s="624"/>
      <c r="CX46" s="624"/>
      <c r="CY46" s="625"/>
      <c r="CZ46" s="628">
        <v>3</v>
      </c>
      <c r="DA46" s="629"/>
      <c r="DB46" s="629"/>
      <c r="DC46" s="635"/>
      <c r="DD46" s="632">
        <v>829564</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1"/>
      <c r="CE47" s="662"/>
      <c r="CF47" s="620" t="s">
        <v>349</v>
      </c>
      <c r="CG47" s="621"/>
      <c r="CH47" s="621"/>
      <c r="CI47" s="621"/>
      <c r="CJ47" s="621"/>
      <c r="CK47" s="621"/>
      <c r="CL47" s="621"/>
      <c r="CM47" s="621"/>
      <c r="CN47" s="621"/>
      <c r="CO47" s="621"/>
      <c r="CP47" s="621"/>
      <c r="CQ47" s="622"/>
      <c r="CR47" s="623">
        <v>58916</v>
      </c>
      <c r="CS47" s="655"/>
      <c r="CT47" s="655"/>
      <c r="CU47" s="655"/>
      <c r="CV47" s="655"/>
      <c r="CW47" s="655"/>
      <c r="CX47" s="655"/>
      <c r="CY47" s="656"/>
      <c r="CZ47" s="628">
        <v>0.1</v>
      </c>
      <c r="DA47" s="653"/>
      <c r="DB47" s="653"/>
      <c r="DC47" s="657"/>
      <c r="DD47" s="632">
        <v>165</v>
      </c>
      <c r="DE47" s="655"/>
      <c r="DF47" s="655"/>
      <c r="DG47" s="655"/>
      <c r="DH47" s="655"/>
      <c r="DI47" s="655"/>
      <c r="DJ47" s="655"/>
      <c r="DK47" s="656"/>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3"/>
      <c r="CE48" s="664"/>
      <c r="CF48" s="620" t="s">
        <v>350</v>
      </c>
      <c r="CG48" s="621"/>
      <c r="CH48" s="621"/>
      <c r="CI48" s="621"/>
      <c r="CJ48" s="621"/>
      <c r="CK48" s="621"/>
      <c r="CL48" s="621"/>
      <c r="CM48" s="621"/>
      <c r="CN48" s="621"/>
      <c r="CO48" s="621"/>
      <c r="CP48" s="621"/>
      <c r="CQ48" s="622"/>
      <c r="CR48" s="623" t="s">
        <v>122</v>
      </c>
      <c r="CS48" s="624"/>
      <c r="CT48" s="624"/>
      <c r="CU48" s="624"/>
      <c r="CV48" s="624"/>
      <c r="CW48" s="624"/>
      <c r="CX48" s="624"/>
      <c r="CY48" s="625"/>
      <c r="CZ48" s="628" t="s">
        <v>122</v>
      </c>
      <c r="DA48" s="629"/>
      <c r="DB48" s="629"/>
      <c r="DC48" s="635"/>
      <c r="DD48" s="632" t="s">
        <v>122</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4" t="s">
        <v>351</v>
      </c>
      <c r="CE49" s="645"/>
      <c r="CF49" s="645"/>
      <c r="CG49" s="645"/>
      <c r="CH49" s="645"/>
      <c r="CI49" s="645"/>
      <c r="CJ49" s="645"/>
      <c r="CK49" s="645"/>
      <c r="CL49" s="645"/>
      <c r="CM49" s="645"/>
      <c r="CN49" s="645"/>
      <c r="CO49" s="645"/>
      <c r="CP49" s="645"/>
      <c r="CQ49" s="646"/>
      <c r="CR49" s="695">
        <v>56851555</v>
      </c>
      <c r="CS49" s="682"/>
      <c r="CT49" s="682"/>
      <c r="CU49" s="682"/>
      <c r="CV49" s="682"/>
      <c r="CW49" s="682"/>
      <c r="CX49" s="682"/>
      <c r="CY49" s="711"/>
      <c r="CZ49" s="703">
        <v>100</v>
      </c>
      <c r="DA49" s="712"/>
      <c r="DB49" s="712"/>
      <c r="DC49" s="713"/>
      <c r="DD49" s="714">
        <v>40652784</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41wR5HPZpePWwRKwmFVjpwMXPJEQ8XTcXNEtCh+8PT7eBdDjosXhMpmFkJAe1LyJgnkL2oqSJhUfOZDulA54ew==" saltValue="0RvXBaXN3RucQCmPzClb7A=="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Normal="100"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352</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353</v>
      </c>
      <c r="DK2" s="723"/>
      <c r="DL2" s="723"/>
      <c r="DM2" s="723"/>
      <c r="DN2" s="723"/>
      <c r="DO2" s="724"/>
      <c r="DP2" s="228"/>
      <c r="DQ2" s="722" t="s">
        <v>354</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355</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356</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357</v>
      </c>
      <c r="B5" s="728"/>
      <c r="C5" s="728"/>
      <c r="D5" s="728"/>
      <c r="E5" s="728"/>
      <c r="F5" s="728"/>
      <c r="G5" s="728"/>
      <c r="H5" s="728"/>
      <c r="I5" s="728"/>
      <c r="J5" s="728"/>
      <c r="K5" s="728"/>
      <c r="L5" s="728"/>
      <c r="M5" s="728"/>
      <c r="N5" s="728"/>
      <c r="O5" s="728"/>
      <c r="P5" s="729"/>
      <c r="Q5" s="733" t="s">
        <v>358</v>
      </c>
      <c r="R5" s="734"/>
      <c r="S5" s="734"/>
      <c r="T5" s="734"/>
      <c r="U5" s="735"/>
      <c r="V5" s="733" t="s">
        <v>359</v>
      </c>
      <c r="W5" s="734"/>
      <c r="X5" s="734"/>
      <c r="Y5" s="734"/>
      <c r="Z5" s="735"/>
      <c r="AA5" s="733" t="s">
        <v>360</v>
      </c>
      <c r="AB5" s="734"/>
      <c r="AC5" s="734"/>
      <c r="AD5" s="734"/>
      <c r="AE5" s="734"/>
      <c r="AF5" s="739" t="s">
        <v>361</v>
      </c>
      <c r="AG5" s="734"/>
      <c r="AH5" s="734"/>
      <c r="AI5" s="734"/>
      <c r="AJ5" s="740"/>
      <c r="AK5" s="734" t="s">
        <v>362</v>
      </c>
      <c r="AL5" s="734"/>
      <c r="AM5" s="734"/>
      <c r="AN5" s="734"/>
      <c r="AO5" s="735"/>
      <c r="AP5" s="733" t="s">
        <v>363</v>
      </c>
      <c r="AQ5" s="734"/>
      <c r="AR5" s="734"/>
      <c r="AS5" s="734"/>
      <c r="AT5" s="735"/>
      <c r="AU5" s="733" t="s">
        <v>364</v>
      </c>
      <c r="AV5" s="734"/>
      <c r="AW5" s="734"/>
      <c r="AX5" s="734"/>
      <c r="AY5" s="740"/>
      <c r="AZ5" s="232"/>
      <c r="BA5" s="232"/>
      <c r="BB5" s="232"/>
      <c r="BC5" s="232"/>
      <c r="BD5" s="232"/>
      <c r="BE5" s="233"/>
      <c r="BF5" s="233"/>
      <c r="BG5" s="233"/>
      <c r="BH5" s="233"/>
      <c r="BI5" s="233"/>
      <c r="BJ5" s="233"/>
      <c r="BK5" s="233"/>
      <c r="BL5" s="233"/>
      <c r="BM5" s="233"/>
      <c r="BN5" s="233"/>
      <c r="BO5" s="233"/>
      <c r="BP5" s="233"/>
      <c r="BQ5" s="727" t="s">
        <v>365</v>
      </c>
      <c r="BR5" s="728"/>
      <c r="BS5" s="728"/>
      <c r="BT5" s="728"/>
      <c r="BU5" s="728"/>
      <c r="BV5" s="728"/>
      <c r="BW5" s="728"/>
      <c r="BX5" s="728"/>
      <c r="BY5" s="728"/>
      <c r="BZ5" s="728"/>
      <c r="CA5" s="728"/>
      <c r="CB5" s="728"/>
      <c r="CC5" s="728"/>
      <c r="CD5" s="728"/>
      <c r="CE5" s="728"/>
      <c r="CF5" s="728"/>
      <c r="CG5" s="729"/>
      <c r="CH5" s="733" t="s">
        <v>366</v>
      </c>
      <c r="CI5" s="734"/>
      <c r="CJ5" s="734"/>
      <c r="CK5" s="734"/>
      <c r="CL5" s="735"/>
      <c r="CM5" s="733" t="s">
        <v>367</v>
      </c>
      <c r="CN5" s="734"/>
      <c r="CO5" s="734"/>
      <c r="CP5" s="734"/>
      <c r="CQ5" s="735"/>
      <c r="CR5" s="733" t="s">
        <v>368</v>
      </c>
      <c r="CS5" s="734"/>
      <c r="CT5" s="734"/>
      <c r="CU5" s="734"/>
      <c r="CV5" s="735"/>
      <c r="CW5" s="733" t="s">
        <v>369</v>
      </c>
      <c r="CX5" s="734"/>
      <c r="CY5" s="734"/>
      <c r="CZ5" s="734"/>
      <c r="DA5" s="735"/>
      <c r="DB5" s="733" t="s">
        <v>370</v>
      </c>
      <c r="DC5" s="734"/>
      <c r="DD5" s="734"/>
      <c r="DE5" s="734"/>
      <c r="DF5" s="735"/>
      <c r="DG5" s="763" t="s">
        <v>371</v>
      </c>
      <c r="DH5" s="764"/>
      <c r="DI5" s="764"/>
      <c r="DJ5" s="764"/>
      <c r="DK5" s="765"/>
      <c r="DL5" s="763" t="s">
        <v>372</v>
      </c>
      <c r="DM5" s="764"/>
      <c r="DN5" s="764"/>
      <c r="DO5" s="764"/>
      <c r="DP5" s="765"/>
      <c r="DQ5" s="733" t="s">
        <v>373</v>
      </c>
      <c r="DR5" s="734"/>
      <c r="DS5" s="734"/>
      <c r="DT5" s="734"/>
      <c r="DU5" s="735"/>
      <c r="DV5" s="733" t="s">
        <v>364</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374</v>
      </c>
      <c r="C7" s="750"/>
      <c r="D7" s="750"/>
      <c r="E7" s="750"/>
      <c r="F7" s="750"/>
      <c r="G7" s="750"/>
      <c r="H7" s="750"/>
      <c r="I7" s="750"/>
      <c r="J7" s="750"/>
      <c r="K7" s="750"/>
      <c r="L7" s="750"/>
      <c r="M7" s="750"/>
      <c r="N7" s="750"/>
      <c r="O7" s="750"/>
      <c r="P7" s="751"/>
      <c r="Q7" s="752">
        <v>59656</v>
      </c>
      <c r="R7" s="753"/>
      <c r="S7" s="753"/>
      <c r="T7" s="753"/>
      <c r="U7" s="753"/>
      <c r="V7" s="753">
        <v>56940</v>
      </c>
      <c r="W7" s="753"/>
      <c r="X7" s="753"/>
      <c r="Y7" s="753"/>
      <c r="Z7" s="753"/>
      <c r="AA7" s="753">
        <v>2717</v>
      </c>
      <c r="AB7" s="753"/>
      <c r="AC7" s="753"/>
      <c r="AD7" s="753"/>
      <c r="AE7" s="754"/>
      <c r="AF7" s="755">
        <v>2297</v>
      </c>
      <c r="AG7" s="756"/>
      <c r="AH7" s="756"/>
      <c r="AI7" s="756"/>
      <c r="AJ7" s="757"/>
      <c r="AK7" s="758">
        <v>2187</v>
      </c>
      <c r="AL7" s="759"/>
      <c r="AM7" s="759"/>
      <c r="AN7" s="759"/>
      <c r="AO7" s="759"/>
      <c r="AP7" s="759">
        <v>29647</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t="s">
        <v>574</v>
      </c>
      <c r="BT7" s="747"/>
      <c r="BU7" s="747"/>
      <c r="BV7" s="747"/>
      <c r="BW7" s="747"/>
      <c r="BX7" s="747"/>
      <c r="BY7" s="747"/>
      <c r="BZ7" s="747"/>
      <c r="CA7" s="747"/>
      <c r="CB7" s="747"/>
      <c r="CC7" s="747"/>
      <c r="CD7" s="747"/>
      <c r="CE7" s="747"/>
      <c r="CF7" s="747"/>
      <c r="CG7" s="762"/>
      <c r="CH7" s="743">
        <v>0</v>
      </c>
      <c r="CI7" s="744"/>
      <c r="CJ7" s="744"/>
      <c r="CK7" s="744"/>
      <c r="CL7" s="745"/>
      <c r="CM7" s="743">
        <v>303</v>
      </c>
      <c r="CN7" s="744"/>
      <c r="CO7" s="744"/>
      <c r="CP7" s="744"/>
      <c r="CQ7" s="745"/>
      <c r="CR7" s="743">
        <v>285</v>
      </c>
      <c r="CS7" s="744"/>
      <c r="CT7" s="744"/>
      <c r="CU7" s="744"/>
      <c r="CV7" s="745"/>
      <c r="CW7" s="743" t="s">
        <v>557</v>
      </c>
      <c r="CX7" s="744"/>
      <c r="CY7" s="744"/>
      <c r="CZ7" s="744"/>
      <c r="DA7" s="745"/>
      <c r="DB7" s="743" t="s">
        <v>557</v>
      </c>
      <c r="DC7" s="744"/>
      <c r="DD7" s="744"/>
      <c r="DE7" s="744"/>
      <c r="DF7" s="745"/>
      <c r="DG7" s="743" t="s">
        <v>557</v>
      </c>
      <c r="DH7" s="744"/>
      <c r="DI7" s="744"/>
      <c r="DJ7" s="744"/>
      <c r="DK7" s="745"/>
      <c r="DL7" s="743" t="s">
        <v>557</v>
      </c>
      <c r="DM7" s="744"/>
      <c r="DN7" s="744"/>
      <c r="DO7" s="744"/>
      <c r="DP7" s="745"/>
      <c r="DQ7" s="743" t="s">
        <v>557</v>
      </c>
      <c r="DR7" s="744"/>
      <c r="DS7" s="744"/>
      <c r="DT7" s="744"/>
      <c r="DU7" s="745"/>
      <c r="DV7" s="746"/>
      <c r="DW7" s="747"/>
      <c r="DX7" s="747"/>
      <c r="DY7" s="747"/>
      <c r="DZ7" s="748"/>
      <c r="EA7" s="234"/>
    </row>
    <row r="8" spans="1:131" s="235" customFormat="1" ht="26.25" customHeight="1" x14ac:dyDescent="0.15">
      <c r="A8" s="238">
        <v>2</v>
      </c>
      <c r="B8" s="780" t="s">
        <v>375</v>
      </c>
      <c r="C8" s="781"/>
      <c r="D8" s="781"/>
      <c r="E8" s="781"/>
      <c r="F8" s="781"/>
      <c r="G8" s="781"/>
      <c r="H8" s="781"/>
      <c r="I8" s="781"/>
      <c r="J8" s="781"/>
      <c r="K8" s="781"/>
      <c r="L8" s="781"/>
      <c r="M8" s="781"/>
      <c r="N8" s="781"/>
      <c r="O8" s="781"/>
      <c r="P8" s="782"/>
      <c r="Q8" s="783">
        <v>0</v>
      </c>
      <c r="R8" s="784"/>
      <c r="S8" s="784"/>
      <c r="T8" s="784"/>
      <c r="U8" s="784"/>
      <c r="V8" s="784">
        <v>0</v>
      </c>
      <c r="W8" s="784"/>
      <c r="X8" s="784"/>
      <c r="Y8" s="784"/>
      <c r="Z8" s="784"/>
      <c r="AA8" s="784">
        <v>0</v>
      </c>
      <c r="AB8" s="784"/>
      <c r="AC8" s="784"/>
      <c r="AD8" s="784"/>
      <c r="AE8" s="785"/>
      <c r="AF8" s="786" t="s">
        <v>122</v>
      </c>
      <c r="AG8" s="787"/>
      <c r="AH8" s="787"/>
      <c r="AI8" s="787"/>
      <c r="AJ8" s="788"/>
      <c r="AK8" s="769" t="s">
        <v>555</v>
      </c>
      <c r="AL8" s="770"/>
      <c r="AM8" s="770"/>
      <c r="AN8" s="770"/>
      <c r="AO8" s="770"/>
      <c r="AP8" s="770" t="s">
        <v>576</v>
      </c>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t="s">
        <v>571</v>
      </c>
      <c r="BT8" s="774"/>
      <c r="BU8" s="774"/>
      <c r="BV8" s="774"/>
      <c r="BW8" s="774"/>
      <c r="BX8" s="774"/>
      <c r="BY8" s="774"/>
      <c r="BZ8" s="774"/>
      <c r="CA8" s="774"/>
      <c r="CB8" s="774"/>
      <c r="CC8" s="774"/>
      <c r="CD8" s="774"/>
      <c r="CE8" s="774"/>
      <c r="CF8" s="774"/>
      <c r="CG8" s="775"/>
      <c r="CH8" s="776">
        <v>-15</v>
      </c>
      <c r="CI8" s="777"/>
      <c r="CJ8" s="777"/>
      <c r="CK8" s="777"/>
      <c r="CL8" s="778"/>
      <c r="CM8" s="776">
        <v>385</v>
      </c>
      <c r="CN8" s="777"/>
      <c r="CO8" s="777"/>
      <c r="CP8" s="777"/>
      <c r="CQ8" s="778"/>
      <c r="CR8" s="776">
        <v>200</v>
      </c>
      <c r="CS8" s="777"/>
      <c r="CT8" s="777"/>
      <c r="CU8" s="777"/>
      <c r="CV8" s="778"/>
      <c r="CW8" s="776" t="s">
        <v>557</v>
      </c>
      <c r="CX8" s="777"/>
      <c r="CY8" s="777"/>
      <c r="CZ8" s="777"/>
      <c r="DA8" s="778"/>
      <c r="DB8" s="776" t="s">
        <v>557</v>
      </c>
      <c r="DC8" s="777"/>
      <c r="DD8" s="777"/>
      <c r="DE8" s="777"/>
      <c r="DF8" s="778"/>
      <c r="DG8" s="776" t="s">
        <v>557</v>
      </c>
      <c r="DH8" s="777"/>
      <c r="DI8" s="777"/>
      <c r="DJ8" s="777"/>
      <c r="DK8" s="778"/>
      <c r="DL8" s="776" t="s">
        <v>557</v>
      </c>
      <c r="DM8" s="777"/>
      <c r="DN8" s="777"/>
      <c r="DO8" s="777"/>
      <c r="DP8" s="778"/>
      <c r="DQ8" s="776" t="s">
        <v>557</v>
      </c>
      <c r="DR8" s="777"/>
      <c r="DS8" s="777"/>
      <c r="DT8" s="777"/>
      <c r="DU8" s="778"/>
      <c r="DV8" s="773"/>
      <c r="DW8" s="774"/>
      <c r="DX8" s="774"/>
      <c r="DY8" s="774"/>
      <c r="DZ8" s="779"/>
      <c r="EA8" s="234"/>
    </row>
    <row r="9" spans="1:131" s="235" customFormat="1" ht="26.25" customHeight="1" x14ac:dyDescent="0.15">
      <c r="A9" s="238">
        <v>3</v>
      </c>
      <c r="B9" s="780" t="s">
        <v>376</v>
      </c>
      <c r="C9" s="781"/>
      <c r="D9" s="781"/>
      <c r="E9" s="781"/>
      <c r="F9" s="781"/>
      <c r="G9" s="781"/>
      <c r="H9" s="781"/>
      <c r="I9" s="781"/>
      <c r="J9" s="781"/>
      <c r="K9" s="781"/>
      <c r="L9" s="781"/>
      <c r="M9" s="781"/>
      <c r="N9" s="781"/>
      <c r="O9" s="781"/>
      <c r="P9" s="782"/>
      <c r="Q9" s="783">
        <v>5</v>
      </c>
      <c r="R9" s="784"/>
      <c r="S9" s="784"/>
      <c r="T9" s="784"/>
      <c r="U9" s="784"/>
      <c r="V9" s="784">
        <v>1</v>
      </c>
      <c r="W9" s="784"/>
      <c r="X9" s="784"/>
      <c r="Y9" s="784"/>
      <c r="Z9" s="784"/>
      <c r="AA9" s="784">
        <v>4</v>
      </c>
      <c r="AB9" s="784"/>
      <c r="AC9" s="784"/>
      <c r="AD9" s="784"/>
      <c r="AE9" s="785"/>
      <c r="AF9" s="786">
        <v>4</v>
      </c>
      <c r="AG9" s="787"/>
      <c r="AH9" s="787"/>
      <c r="AI9" s="787"/>
      <c r="AJ9" s="788"/>
      <c r="AK9" s="769" t="s">
        <v>555</v>
      </c>
      <c r="AL9" s="770"/>
      <c r="AM9" s="770"/>
      <c r="AN9" s="770"/>
      <c r="AO9" s="770"/>
      <c r="AP9" s="770" t="s">
        <v>576</v>
      </c>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t="s">
        <v>572</v>
      </c>
      <c r="BT9" s="774"/>
      <c r="BU9" s="774"/>
      <c r="BV9" s="774"/>
      <c r="BW9" s="774"/>
      <c r="BX9" s="774"/>
      <c r="BY9" s="774"/>
      <c r="BZ9" s="774"/>
      <c r="CA9" s="774"/>
      <c r="CB9" s="774"/>
      <c r="CC9" s="774"/>
      <c r="CD9" s="774"/>
      <c r="CE9" s="774"/>
      <c r="CF9" s="774"/>
      <c r="CG9" s="775"/>
      <c r="CH9" s="776">
        <v>15</v>
      </c>
      <c r="CI9" s="777"/>
      <c r="CJ9" s="777"/>
      <c r="CK9" s="777"/>
      <c r="CL9" s="778"/>
      <c r="CM9" s="776">
        <v>195</v>
      </c>
      <c r="CN9" s="777"/>
      <c r="CO9" s="777"/>
      <c r="CP9" s="777"/>
      <c r="CQ9" s="778"/>
      <c r="CR9" s="776">
        <v>3</v>
      </c>
      <c r="CS9" s="777"/>
      <c r="CT9" s="777"/>
      <c r="CU9" s="777"/>
      <c r="CV9" s="778"/>
      <c r="CW9" s="776" t="s">
        <v>557</v>
      </c>
      <c r="CX9" s="777"/>
      <c r="CY9" s="777"/>
      <c r="CZ9" s="777"/>
      <c r="DA9" s="778"/>
      <c r="DB9" s="776" t="s">
        <v>557</v>
      </c>
      <c r="DC9" s="777"/>
      <c r="DD9" s="777"/>
      <c r="DE9" s="777"/>
      <c r="DF9" s="778"/>
      <c r="DG9" s="776" t="s">
        <v>557</v>
      </c>
      <c r="DH9" s="777"/>
      <c r="DI9" s="777"/>
      <c r="DJ9" s="777"/>
      <c r="DK9" s="778"/>
      <c r="DL9" s="776" t="s">
        <v>557</v>
      </c>
      <c r="DM9" s="777"/>
      <c r="DN9" s="777"/>
      <c r="DO9" s="777"/>
      <c r="DP9" s="778"/>
      <c r="DQ9" s="776" t="s">
        <v>557</v>
      </c>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c r="BT10" s="774"/>
      <c r="BU10" s="774"/>
      <c r="BV10" s="774"/>
      <c r="BW10" s="774"/>
      <c r="BX10" s="774"/>
      <c r="BY10" s="774"/>
      <c r="BZ10" s="774"/>
      <c r="CA10" s="774"/>
      <c r="CB10" s="774"/>
      <c r="CC10" s="774"/>
      <c r="CD10" s="774"/>
      <c r="CE10" s="774"/>
      <c r="CF10" s="774"/>
      <c r="CG10" s="775"/>
      <c r="CH10" s="776"/>
      <c r="CI10" s="777"/>
      <c r="CJ10" s="777"/>
      <c r="CK10" s="777"/>
      <c r="CL10" s="778"/>
      <c r="CM10" s="776"/>
      <c r="CN10" s="777"/>
      <c r="CO10" s="777"/>
      <c r="CP10" s="777"/>
      <c r="CQ10" s="778"/>
      <c r="CR10" s="776"/>
      <c r="CS10" s="777"/>
      <c r="CT10" s="777"/>
      <c r="CU10" s="777"/>
      <c r="CV10" s="778"/>
      <c r="CW10" s="776"/>
      <c r="CX10" s="777"/>
      <c r="CY10" s="777"/>
      <c r="CZ10" s="777"/>
      <c r="DA10" s="778"/>
      <c r="DB10" s="776"/>
      <c r="DC10" s="777"/>
      <c r="DD10" s="777"/>
      <c r="DE10" s="777"/>
      <c r="DF10" s="778"/>
      <c r="DG10" s="776"/>
      <c r="DH10" s="777"/>
      <c r="DI10" s="777"/>
      <c r="DJ10" s="777"/>
      <c r="DK10" s="778"/>
      <c r="DL10" s="776"/>
      <c r="DM10" s="777"/>
      <c r="DN10" s="777"/>
      <c r="DO10" s="777"/>
      <c r="DP10" s="778"/>
      <c r="DQ10" s="776"/>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377</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378</v>
      </c>
      <c r="B23" s="789" t="s">
        <v>379</v>
      </c>
      <c r="C23" s="790"/>
      <c r="D23" s="790"/>
      <c r="E23" s="790"/>
      <c r="F23" s="790"/>
      <c r="G23" s="790"/>
      <c r="H23" s="790"/>
      <c r="I23" s="790"/>
      <c r="J23" s="790"/>
      <c r="K23" s="790"/>
      <c r="L23" s="790"/>
      <c r="M23" s="790"/>
      <c r="N23" s="790"/>
      <c r="O23" s="790"/>
      <c r="P23" s="791"/>
      <c r="Q23" s="792">
        <v>59662</v>
      </c>
      <c r="R23" s="793"/>
      <c r="S23" s="793"/>
      <c r="T23" s="793"/>
      <c r="U23" s="793"/>
      <c r="V23" s="793">
        <v>56941</v>
      </c>
      <c r="W23" s="793"/>
      <c r="X23" s="793"/>
      <c r="Y23" s="793"/>
      <c r="Z23" s="793"/>
      <c r="AA23" s="793">
        <v>2721</v>
      </c>
      <c r="AB23" s="793"/>
      <c r="AC23" s="793"/>
      <c r="AD23" s="793"/>
      <c r="AE23" s="794"/>
      <c r="AF23" s="795">
        <v>2301</v>
      </c>
      <c r="AG23" s="793"/>
      <c r="AH23" s="793"/>
      <c r="AI23" s="793"/>
      <c r="AJ23" s="796"/>
      <c r="AK23" s="797"/>
      <c r="AL23" s="798"/>
      <c r="AM23" s="798"/>
      <c r="AN23" s="798"/>
      <c r="AO23" s="798"/>
      <c r="AP23" s="793">
        <v>29647</v>
      </c>
      <c r="AQ23" s="793"/>
      <c r="AR23" s="793"/>
      <c r="AS23" s="793"/>
      <c r="AT23" s="793"/>
      <c r="AU23" s="809"/>
      <c r="AV23" s="809"/>
      <c r="AW23" s="809"/>
      <c r="AX23" s="809"/>
      <c r="AY23" s="810"/>
      <c r="AZ23" s="811" t="s">
        <v>122</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380</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381</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357</v>
      </c>
      <c r="B26" s="728"/>
      <c r="C26" s="728"/>
      <c r="D26" s="728"/>
      <c r="E26" s="728"/>
      <c r="F26" s="728"/>
      <c r="G26" s="728"/>
      <c r="H26" s="728"/>
      <c r="I26" s="728"/>
      <c r="J26" s="728"/>
      <c r="K26" s="728"/>
      <c r="L26" s="728"/>
      <c r="M26" s="728"/>
      <c r="N26" s="728"/>
      <c r="O26" s="728"/>
      <c r="P26" s="729"/>
      <c r="Q26" s="733" t="s">
        <v>382</v>
      </c>
      <c r="R26" s="734"/>
      <c r="S26" s="734"/>
      <c r="T26" s="734"/>
      <c r="U26" s="735"/>
      <c r="V26" s="733" t="s">
        <v>383</v>
      </c>
      <c r="W26" s="734"/>
      <c r="X26" s="734"/>
      <c r="Y26" s="734"/>
      <c r="Z26" s="735"/>
      <c r="AA26" s="733" t="s">
        <v>384</v>
      </c>
      <c r="AB26" s="734"/>
      <c r="AC26" s="734"/>
      <c r="AD26" s="734"/>
      <c r="AE26" s="734"/>
      <c r="AF26" s="814" t="s">
        <v>385</v>
      </c>
      <c r="AG26" s="815"/>
      <c r="AH26" s="815"/>
      <c r="AI26" s="815"/>
      <c r="AJ26" s="816"/>
      <c r="AK26" s="734" t="s">
        <v>386</v>
      </c>
      <c r="AL26" s="734"/>
      <c r="AM26" s="734"/>
      <c r="AN26" s="734"/>
      <c r="AO26" s="735"/>
      <c r="AP26" s="733" t="s">
        <v>387</v>
      </c>
      <c r="AQ26" s="734"/>
      <c r="AR26" s="734"/>
      <c r="AS26" s="734"/>
      <c r="AT26" s="735"/>
      <c r="AU26" s="733" t="s">
        <v>388</v>
      </c>
      <c r="AV26" s="734"/>
      <c r="AW26" s="734"/>
      <c r="AX26" s="734"/>
      <c r="AY26" s="735"/>
      <c r="AZ26" s="733" t="s">
        <v>389</v>
      </c>
      <c r="BA26" s="734"/>
      <c r="BB26" s="734"/>
      <c r="BC26" s="734"/>
      <c r="BD26" s="735"/>
      <c r="BE26" s="733" t="s">
        <v>364</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390</v>
      </c>
      <c r="C28" s="750"/>
      <c r="D28" s="750"/>
      <c r="E28" s="750"/>
      <c r="F28" s="750"/>
      <c r="G28" s="750"/>
      <c r="H28" s="750"/>
      <c r="I28" s="750"/>
      <c r="J28" s="750"/>
      <c r="K28" s="750"/>
      <c r="L28" s="750"/>
      <c r="M28" s="750"/>
      <c r="N28" s="750"/>
      <c r="O28" s="750"/>
      <c r="P28" s="751"/>
      <c r="Q28" s="822">
        <v>17532</v>
      </c>
      <c r="R28" s="823"/>
      <c r="S28" s="823"/>
      <c r="T28" s="823"/>
      <c r="U28" s="823"/>
      <c r="V28" s="823">
        <v>17518</v>
      </c>
      <c r="W28" s="823"/>
      <c r="X28" s="823"/>
      <c r="Y28" s="823"/>
      <c r="Z28" s="823"/>
      <c r="AA28" s="823">
        <v>13</v>
      </c>
      <c r="AB28" s="823"/>
      <c r="AC28" s="823"/>
      <c r="AD28" s="823"/>
      <c r="AE28" s="824"/>
      <c r="AF28" s="825">
        <v>13</v>
      </c>
      <c r="AG28" s="823"/>
      <c r="AH28" s="823"/>
      <c r="AI28" s="823"/>
      <c r="AJ28" s="826"/>
      <c r="AK28" s="827">
        <v>1770</v>
      </c>
      <c r="AL28" s="828"/>
      <c r="AM28" s="828"/>
      <c r="AN28" s="828"/>
      <c r="AO28" s="828"/>
      <c r="AP28" s="828" t="s">
        <v>555</v>
      </c>
      <c r="AQ28" s="828"/>
      <c r="AR28" s="828"/>
      <c r="AS28" s="828"/>
      <c r="AT28" s="828"/>
      <c r="AU28" s="828" t="s">
        <v>555</v>
      </c>
      <c r="AV28" s="828"/>
      <c r="AW28" s="828"/>
      <c r="AX28" s="828"/>
      <c r="AY28" s="828"/>
      <c r="AZ28" s="829" t="s">
        <v>555</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391</v>
      </c>
      <c r="C29" s="781"/>
      <c r="D29" s="781"/>
      <c r="E29" s="781"/>
      <c r="F29" s="781"/>
      <c r="G29" s="781"/>
      <c r="H29" s="781"/>
      <c r="I29" s="781"/>
      <c r="J29" s="781"/>
      <c r="K29" s="781"/>
      <c r="L29" s="781"/>
      <c r="M29" s="781"/>
      <c r="N29" s="781"/>
      <c r="O29" s="781"/>
      <c r="P29" s="782"/>
      <c r="Q29" s="783">
        <v>14743</v>
      </c>
      <c r="R29" s="784"/>
      <c r="S29" s="784"/>
      <c r="T29" s="784"/>
      <c r="U29" s="784"/>
      <c r="V29" s="784">
        <v>14530</v>
      </c>
      <c r="W29" s="784"/>
      <c r="X29" s="784"/>
      <c r="Y29" s="784"/>
      <c r="Z29" s="784"/>
      <c r="AA29" s="784">
        <v>212</v>
      </c>
      <c r="AB29" s="784"/>
      <c r="AC29" s="784"/>
      <c r="AD29" s="784"/>
      <c r="AE29" s="785"/>
      <c r="AF29" s="786">
        <v>212</v>
      </c>
      <c r="AG29" s="787"/>
      <c r="AH29" s="787"/>
      <c r="AI29" s="787"/>
      <c r="AJ29" s="788"/>
      <c r="AK29" s="834">
        <v>2493</v>
      </c>
      <c r="AL29" s="830"/>
      <c r="AM29" s="830"/>
      <c r="AN29" s="830"/>
      <c r="AO29" s="830"/>
      <c r="AP29" s="830" t="s">
        <v>555</v>
      </c>
      <c r="AQ29" s="830"/>
      <c r="AR29" s="830"/>
      <c r="AS29" s="830"/>
      <c r="AT29" s="830"/>
      <c r="AU29" s="830" t="s">
        <v>555</v>
      </c>
      <c r="AV29" s="830"/>
      <c r="AW29" s="830"/>
      <c r="AX29" s="830"/>
      <c r="AY29" s="830"/>
      <c r="AZ29" s="831" t="s">
        <v>555</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392</v>
      </c>
      <c r="C30" s="781"/>
      <c r="D30" s="781"/>
      <c r="E30" s="781"/>
      <c r="F30" s="781"/>
      <c r="G30" s="781"/>
      <c r="H30" s="781"/>
      <c r="I30" s="781"/>
      <c r="J30" s="781"/>
      <c r="K30" s="781"/>
      <c r="L30" s="781"/>
      <c r="M30" s="781"/>
      <c r="N30" s="781"/>
      <c r="O30" s="781"/>
      <c r="P30" s="782"/>
      <c r="Q30" s="783">
        <v>3137</v>
      </c>
      <c r="R30" s="784"/>
      <c r="S30" s="784"/>
      <c r="T30" s="784"/>
      <c r="U30" s="784"/>
      <c r="V30" s="784">
        <v>3128</v>
      </c>
      <c r="W30" s="784"/>
      <c r="X30" s="784"/>
      <c r="Y30" s="784"/>
      <c r="Z30" s="784"/>
      <c r="AA30" s="784">
        <v>9</v>
      </c>
      <c r="AB30" s="784"/>
      <c r="AC30" s="784"/>
      <c r="AD30" s="784"/>
      <c r="AE30" s="785"/>
      <c r="AF30" s="786">
        <v>9</v>
      </c>
      <c r="AG30" s="787"/>
      <c r="AH30" s="787"/>
      <c r="AI30" s="787"/>
      <c r="AJ30" s="788"/>
      <c r="AK30" s="834">
        <v>411</v>
      </c>
      <c r="AL30" s="830"/>
      <c r="AM30" s="830"/>
      <c r="AN30" s="830"/>
      <c r="AO30" s="830"/>
      <c r="AP30" s="830" t="s">
        <v>555</v>
      </c>
      <c r="AQ30" s="830"/>
      <c r="AR30" s="830"/>
      <c r="AS30" s="830"/>
      <c r="AT30" s="830"/>
      <c r="AU30" s="830" t="s">
        <v>555</v>
      </c>
      <c r="AV30" s="830"/>
      <c r="AW30" s="830"/>
      <c r="AX30" s="830"/>
      <c r="AY30" s="830"/>
      <c r="AZ30" s="831" t="s">
        <v>555</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393</v>
      </c>
      <c r="C31" s="781"/>
      <c r="D31" s="781"/>
      <c r="E31" s="781"/>
      <c r="F31" s="781"/>
      <c r="G31" s="781"/>
      <c r="H31" s="781"/>
      <c r="I31" s="781"/>
      <c r="J31" s="781"/>
      <c r="K31" s="781"/>
      <c r="L31" s="781"/>
      <c r="M31" s="781"/>
      <c r="N31" s="781"/>
      <c r="O31" s="781"/>
      <c r="P31" s="782"/>
      <c r="Q31" s="783">
        <v>3885</v>
      </c>
      <c r="R31" s="784"/>
      <c r="S31" s="784"/>
      <c r="T31" s="784"/>
      <c r="U31" s="784"/>
      <c r="V31" s="784">
        <v>3731</v>
      </c>
      <c r="W31" s="784"/>
      <c r="X31" s="784"/>
      <c r="Y31" s="784"/>
      <c r="Z31" s="784"/>
      <c r="AA31" s="784">
        <v>155</v>
      </c>
      <c r="AB31" s="784"/>
      <c r="AC31" s="784"/>
      <c r="AD31" s="784"/>
      <c r="AE31" s="785"/>
      <c r="AF31" s="786">
        <v>3647</v>
      </c>
      <c r="AG31" s="787"/>
      <c r="AH31" s="787"/>
      <c r="AI31" s="787"/>
      <c r="AJ31" s="788"/>
      <c r="AK31" s="834">
        <v>6</v>
      </c>
      <c r="AL31" s="830"/>
      <c r="AM31" s="830"/>
      <c r="AN31" s="830"/>
      <c r="AO31" s="830"/>
      <c r="AP31" s="830">
        <v>1323</v>
      </c>
      <c r="AQ31" s="830"/>
      <c r="AR31" s="830"/>
      <c r="AS31" s="830"/>
      <c r="AT31" s="830"/>
      <c r="AU31" s="830">
        <v>1</v>
      </c>
      <c r="AV31" s="830"/>
      <c r="AW31" s="830"/>
      <c r="AX31" s="830"/>
      <c r="AY31" s="830"/>
      <c r="AZ31" s="831" t="s">
        <v>555</v>
      </c>
      <c r="BA31" s="831"/>
      <c r="BB31" s="831"/>
      <c r="BC31" s="831"/>
      <c r="BD31" s="831"/>
      <c r="BE31" s="832" t="s">
        <v>394</v>
      </c>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395</v>
      </c>
      <c r="C32" s="781"/>
      <c r="D32" s="781"/>
      <c r="E32" s="781"/>
      <c r="F32" s="781"/>
      <c r="G32" s="781"/>
      <c r="H32" s="781"/>
      <c r="I32" s="781"/>
      <c r="J32" s="781"/>
      <c r="K32" s="781"/>
      <c r="L32" s="781"/>
      <c r="M32" s="781"/>
      <c r="N32" s="781"/>
      <c r="O32" s="781"/>
      <c r="P32" s="782"/>
      <c r="Q32" s="783">
        <v>3815</v>
      </c>
      <c r="R32" s="784"/>
      <c r="S32" s="784"/>
      <c r="T32" s="784"/>
      <c r="U32" s="784"/>
      <c r="V32" s="784">
        <v>3371</v>
      </c>
      <c r="W32" s="784"/>
      <c r="X32" s="784"/>
      <c r="Y32" s="784"/>
      <c r="Z32" s="784"/>
      <c r="AA32" s="784">
        <v>443</v>
      </c>
      <c r="AB32" s="784"/>
      <c r="AC32" s="784"/>
      <c r="AD32" s="784"/>
      <c r="AE32" s="785"/>
      <c r="AF32" s="786">
        <v>3769</v>
      </c>
      <c r="AG32" s="787"/>
      <c r="AH32" s="787"/>
      <c r="AI32" s="787"/>
      <c r="AJ32" s="788"/>
      <c r="AK32" s="834">
        <v>228</v>
      </c>
      <c r="AL32" s="830"/>
      <c r="AM32" s="830"/>
      <c r="AN32" s="830"/>
      <c r="AO32" s="830"/>
      <c r="AP32" s="830">
        <v>2619</v>
      </c>
      <c r="AQ32" s="830"/>
      <c r="AR32" s="830"/>
      <c r="AS32" s="830"/>
      <c r="AT32" s="830"/>
      <c r="AU32" s="830">
        <v>812</v>
      </c>
      <c r="AV32" s="830"/>
      <c r="AW32" s="830"/>
      <c r="AX32" s="830"/>
      <c r="AY32" s="830"/>
      <c r="AZ32" s="831" t="s">
        <v>555</v>
      </c>
      <c r="BA32" s="831"/>
      <c r="BB32" s="831"/>
      <c r="BC32" s="831"/>
      <c r="BD32" s="831"/>
      <c r="BE32" s="832" t="s">
        <v>394</v>
      </c>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396</v>
      </c>
      <c r="C33" s="781"/>
      <c r="D33" s="781"/>
      <c r="E33" s="781"/>
      <c r="F33" s="781"/>
      <c r="G33" s="781"/>
      <c r="H33" s="781"/>
      <c r="I33" s="781"/>
      <c r="J33" s="781"/>
      <c r="K33" s="781"/>
      <c r="L33" s="781"/>
      <c r="M33" s="781"/>
      <c r="N33" s="781"/>
      <c r="O33" s="781"/>
      <c r="P33" s="782"/>
      <c r="Q33" s="783">
        <v>27</v>
      </c>
      <c r="R33" s="784"/>
      <c r="S33" s="784"/>
      <c r="T33" s="784"/>
      <c r="U33" s="784"/>
      <c r="V33" s="784">
        <v>27</v>
      </c>
      <c r="W33" s="784"/>
      <c r="X33" s="784"/>
      <c r="Y33" s="784"/>
      <c r="Z33" s="784"/>
      <c r="AA33" s="784" t="s">
        <v>555</v>
      </c>
      <c r="AB33" s="784"/>
      <c r="AC33" s="784"/>
      <c r="AD33" s="784"/>
      <c r="AE33" s="785"/>
      <c r="AF33" s="786" t="s">
        <v>122</v>
      </c>
      <c r="AG33" s="787"/>
      <c r="AH33" s="787"/>
      <c r="AI33" s="787"/>
      <c r="AJ33" s="788"/>
      <c r="AK33" s="834">
        <v>24</v>
      </c>
      <c r="AL33" s="830"/>
      <c r="AM33" s="830"/>
      <c r="AN33" s="830"/>
      <c r="AO33" s="830"/>
      <c r="AP33" s="830" t="s">
        <v>555</v>
      </c>
      <c r="AQ33" s="830"/>
      <c r="AR33" s="830"/>
      <c r="AS33" s="830"/>
      <c r="AT33" s="830"/>
      <c r="AU33" s="830" t="s">
        <v>555</v>
      </c>
      <c r="AV33" s="830"/>
      <c r="AW33" s="830"/>
      <c r="AX33" s="830"/>
      <c r="AY33" s="830"/>
      <c r="AZ33" s="831" t="s">
        <v>555</v>
      </c>
      <c r="BA33" s="831"/>
      <c r="BB33" s="831"/>
      <c r="BC33" s="831"/>
      <c r="BD33" s="831"/>
      <c r="BE33" s="832" t="s">
        <v>397</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c r="C34" s="781"/>
      <c r="D34" s="781"/>
      <c r="E34" s="781"/>
      <c r="F34" s="781"/>
      <c r="G34" s="781"/>
      <c r="H34" s="781"/>
      <c r="I34" s="781"/>
      <c r="J34" s="781"/>
      <c r="K34" s="781"/>
      <c r="L34" s="781"/>
      <c r="M34" s="781"/>
      <c r="N34" s="781"/>
      <c r="O34" s="781"/>
      <c r="P34" s="782"/>
      <c r="Q34" s="783"/>
      <c r="R34" s="784"/>
      <c r="S34" s="784"/>
      <c r="T34" s="784"/>
      <c r="U34" s="784"/>
      <c r="V34" s="784"/>
      <c r="W34" s="784"/>
      <c r="X34" s="784"/>
      <c r="Y34" s="784"/>
      <c r="Z34" s="784"/>
      <c r="AA34" s="784"/>
      <c r="AB34" s="784"/>
      <c r="AC34" s="784"/>
      <c r="AD34" s="784"/>
      <c r="AE34" s="785"/>
      <c r="AF34" s="786"/>
      <c r="AG34" s="787"/>
      <c r="AH34" s="787"/>
      <c r="AI34" s="787"/>
      <c r="AJ34" s="788"/>
      <c r="AK34" s="834"/>
      <c r="AL34" s="830"/>
      <c r="AM34" s="830"/>
      <c r="AN34" s="830"/>
      <c r="AO34" s="830"/>
      <c r="AP34" s="830"/>
      <c r="AQ34" s="830"/>
      <c r="AR34" s="830"/>
      <c r="AS34" s="830"/>
      <c r="AT34" s="830"/>
      <c r="AU34" s="830"/>
      <c r="AV34" s="830"/>
      <c r="AW34" s="830"/>
      <c r="AX34" s="830"/>
      <c r="AY34" s="830"/>
      <c r="AZ34" s="831"/>
      <c r="BA34" s="831"/>
      <c r="BB34" s="831"/>
      <c r="BC34" s="831"/>
      <c r="BD34" s="831"/>
      <c r="BE34" s="832"/>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398</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378</v>
      </c>
      <c r="B63" s="789" t="s">
        <v>399</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7651</v>
      </c>
      <c r="AG63" s="844"/>
      <c r="AH63" s="844"/>
      <c r="AI63" s="844"/>
      <c r="AJ63" s="845"/>
      <c r="AK63" s="846"/>
      <c r="AL63" s="841"/>
      <c r="AM63" s="841"/>
      <c r="AN63" s="841"/>
      <c r="AO63" s="841"/>
      <c r="AP63" s="844">
        <v>3942</v>
      </c>
      <c r="AQ63" s="844"/>
      <c r="AR63" s="844"/>
      <c r="AS63" s="844"/>
      <c r="AT63" s="844"/>
      <c r="AU63" s="844">
        <v>813</v>
      </c>
      <c r="AV63" s="844"/>
      <c r="AW63" s="844"/>
      <c r="AX63" s="844"/>
      <c r="AY63" s="844"/>
      <c r="AZ63" s="848"/>
      <c r="BA63" s="848"/>
      <c r="BB63" s="848"/>
      <c r="BC63" s="848"/>
      <c r="BD63" s="848"/>
      <c r="BE63" s="849"/>
      <c r="BF63" s="849"/>
      <c r="BG63" s="849"/>
      <c r="BH63" s="849"/>
      <c r="BI63" s="850"/>
      <c r="BJ63" s="851" t="s">
        <v>122</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400</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401</v>
      </c>
      <c r="B66" s="728"/>
      <c r="C66" s="728"/>
      <c r="D66" s="728"/>
      <c r="E66" s="728"/>
      <c r="F66" s="728"/>
      <c r="G66" s="728"/>
      <c r="H66" s="728"/>
      <c r="I66" s="728"/>
      <c r="J66" s="728"/>
      <c r="K66" s="728"/>
      <c r="L66" s="728"/>
      <c r="M66" s="728"/>
      <c r="N66" s="728"/>
      <c r="O66" s="728"/>
      <c r="P66" s="729"/>
      <c r="Q66" s="733" t="s">
        <v>382</v>
      </c>
      <c r="R66" s="734"/>
      <c r="S66" s="734"/>
      <c r="T66" s="734"/>
      <c r="U66" s="735"/>
      <c r="V66" s="733" t="s">
        <v>383</v>
      </c>
      <c r="W66" s="734"/>
      <c r="X66" s="734"/>
      <c r="Y66" s="734"/>
      <c r="Z66" s="735"/>
      <c r="AA66" s="733" t="s">
        <v>384</v>
      </c>
      <c r="AB66" s="734"/>
      <c r="AC66" s="734"/>
      <c r="AD66" s="734"/>
      <c r="AE66" s="735"/>
      <c r="AF66" s="854" t="s">
        <v>385</v>
      </c>
      <c r="AG66" s="815"/>
      <c r="AH66" s="815"/>
      <c r="AI66" s="815"/>
      <c r="AJ66" s="855"/>
      <c r="AK66" s="733" t="s">
        <v>386</v>
      </c>
      <c r="AL66" s="728"/>
      <c r="AM66" s="728"/>
      <c r="AN66" s="728"/>
      <c r="AO66" s="729"/>
      <c r="AP66" s="733" t="s">
        <v>387</v>
      </c>
      <c r="AQ66" s="734"/>
      <c r="AR66" s="734"/>
      <c r="AS66" s="734"/>
      <c r="AT66" s="735"/>
      <c r="AU66" s="733" t="s">
        <v>402</v>
      </c>
      <c r="AV66" s="734"/>
      <c r="AW66" s="734"/>
      <c r="AX66" s="734"/>
      <c r="AY66" s="735"/>
      <c r="AZ66" s="733" t="s">
        <v>364</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556</v>
      </c>
      <c r="C68" s="870"/>
      <c r="D68" s="870"/>
      <c r="E68" s="870"/>
      <c r="F68" s="870"/>
      <c r="G68" s="870"/>
      <c r="H68" s="870"/>
      <c r="I68" s="870"/>
      <c r="J68" s="870"/>
      <c r="K68" s="870"/>
      <c r="L68" s="870"/>
      <c r="M68" s="870"/>
      <c r="N68" s="870"/>
      <c r="O68" s="870"/>
      <c r="P68" s="871"/>
      <c r="Q68" s="872">
        <v>22493</v>
      </c>
      <c r="R68" s="866"/>
      <c r="S68" s="866"/>
      <c r="T68" s="866"/>
      <c r="U68" s="866"/>
      <c r="V68" s="866">
        <v>18905</v>
      </c>
      <c r="W68" s="866"/>
      <c r="X68" s="866"/>
      <c r="Y68" s="866"/>
      <c r="Z68" s="866"/>
      <c r="AA68" s="866">
        <v>3589</v>
      </c>
      <c r="AB68" s="866"/>
      <c r="AC68" s="866"/>
      <c r="AD68" s="866"/>
      <c r="AE68" s="866"/>
      <c r="AF68" s="866">
        <v>3589</v>
      </c>
      <c r="AG68" s="866"/>
      <c r="AH68" s="866"/>
      <c r="AI68" s="866"/>
      <c r="AJ68" s="866"/>
      <c r="AK68" s="866">
        <v>216</v>
      </c>
      <c r="AL68" s="866"/>
      <c r="AM68" s="866"/>
      <c r="AN68" s="866"/>
      <c r="AO68" s="866"/>
      <c r="AP68" s="866" t="s">
        <v>557</v>
      </c>
      <c r="AQ68" s="866"/>
      <c r="AR68" s="866"/>
      <c r="AS68" s="866"/>
      <c r="AT68" s="866"/>
      <c r="AU68" s="866" t="s">
        <v>557</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558</v>
      </c>
      <c r="C69" s="874"/>
      <c r="D69" s="874"/>
      <c r="E69" s="874"/>
      <c r="F69" s="874"/>
      <c r="G69" s="874"/>
      <c r="H69" s="874"/>
      <c r="I69" s="874"/>
      <c r="J69" s="874"/>
      <c r="K69" s="874"/>
      <c r="L69" s="874"/>
      <c r="M69" s="874"/>
      <c r="N69" s="874"/>
      <c r="O69" s="874"/>
      <c r="P69" s="875"/>
      <c r="Q69" s="876">
        <v>187</v>
      </c>
      <c r="R69" s="830"/>
      <c r="S69" s="830"/>
      <c r="T69" s="830"/>
      <c r="U69" s="830"/>
      <c r="V69" s="830">
        <v>162</v>
      </c>
      <c r="W69" s="830"/>
      <c r="X69" s="830"/>
      <c r="Y69" s="830"/>
      <c r="Z69" s="830"/>
      <c r="AA69" s="830">
        <v>26</v>
      </c>
      <c r="AB69" s="830"/>
      <c r="AC69" s="830"/>
      <c r="AD69" s="830"/>
      <c r="AE69" s="830"/>
      <c r="AF69" s="830">
        <v>26</v>
      </c>
      <c r="AG69" s="830"/>
      <c r="AH69" s="830"/>
      <c r="AI69" s="830"/>
      <c r="AJ69" s="830"/>
      <c r="AK69" s="830" t="s">
        <v>557</v>
      </c>
      <c r="AL69" s="830"/>
      <c r="AM69" s="830"/>
      <c r="AN69" s="830"/>
      <c r="AO69" s="830"/>
      <c r="AP69" s="830" t="s">
        <v>557</v>
      </c>
      <c r="AQ69" s="830"/>
      <c r="AR69" s="830"/>
      <c r="AS69" s="830"/>
      <c r="AT69" s="830"/>
      <c r="AU69" s="830" t="s">
        <v>557</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559</v>
      </c>
      <c r="C70" s="874"/>
      <c r="D70" s="874"/>
      <c r="E70" s="874"/>
      <c r="F70" s="874"/>
      <c r="G70" s="874"/>
      <c r="H70" s="874"/>
      <c r="I70" s="874"/>
      <c r="J70" s="874"/>
      <c r="K70" s="874"/>
      <c r="L70" s="874"/>
      <c r="M70" s="874"/>
      <c r="N70" s="874"/>
      <c r="O70" s="874"/>
      <c r="P70" s="875"/>
      <c r="Q70" s="876">
        <v>104</v>
      </c>
      <c r="R70" s="830"/>
      <c r="S70" s="830"/>
      <c r="T70" s="830"/>
      <c r="U70" s="830"/>
      <c r="V70" s="830">
        <v>94</v>
      </c>
      <c r="W70" s="830"/>
      <c r="X70" s="830"/>
      <c r="Y70" s="830"/>
      <c r="Z70" s="830"/>
      <c r="AA70" s="830">
        <v>10</v>
      </c>
      <c r="AB70" s="830"/>
      <c r="AC70" s="830"/>
      <c r="AD70" s="830"/>
      <c r="AE70" s="830"/>
      <c r="AF70" s="830">
        <v>10</v>
      </c>
      <c r="AG70" s="830"/>
      <c r="AH70" s="830"/>
      <c r="AI70" s="830"/>
      <c r="AJ70" s="830"/>
      <c r="AK70" s="830">
        <v>1</v>
      </c>
      <c r="AL70" s="830"/>
      <c r="AM70" s="830"/>
      <c r="AN70" s="830"/>
      <c r="AO70" s="830"/>
      <c r="AP70" s="830" t="s">
        <v>557</v>
      </c>
      <c r="AQ70" s="830"/>
      <c r="AR70" s="830"/>
      <c r="AS70" s="830"/>
      <c r="AT70" s="830"/>
      <c r="AU70" s="830" t="s">
        <v>557</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560</v>
      </c>
      <c r="C71" s="874"/>
      <c r="D71" s="874"/>
      <c r="E71" s="874"/>
      <c r="F71" s="874"/>
      <c r="G71" s="874"/>
      <c r="H71" s="874"/>
      <c r="I71" s="874"/>
      <c r="J71" s="874"/>
      <c r="K71" s="874"/>
      <c r="L71" s="874"/>
      <c r="M71" s="874"/>
      <c r="N71" s="874"/>
      <c r="O71" s="874"/>
      <c r="P71" s="875"/>
      <c r="Q71" s="876">
        <v>100</v>
      </c>
      <c r="R71" s="830"/>
      <c r="S71" s="830"/>
      <c r="T71" s="830"/>
      <c r="U71" s="830"/>
      <c r="V71" s="830">
        <v>62</v>
      </c>
      <c r="W71" s="830"/>
      <c r="X71" s="830"/>
      <c r="Y71" s="830"/>
      <c r="Z71" s="830"/>
      <c r="AA71" s="830">
        <v>37</v>
      </c>
      <c r="AB71" s="830"/>
      <c r="AC71" s="830"/>
      <c r="AD71" s="830"/>
      <c r="AE71" s="830"/>
      <c r="AF71" s="830">
        <v>37</v>
      </c>
      <c r="AG71" s="830"/>
      <c r="AH71" s="830"/>
      <c r="AI71" s="830"/>
      <c r="AJ71" s="830"/>
      <c r="AK71" s="830" t="s">
        <v>557</v>
      </c>
      <c r="AL71" s="830"/>
      <c r="AM71" s="830"/>
      <c r="AN71" s="830"/>
      <c r="AO71" s="830"/>
      <c r="AP71" s="830" t="s">
        <v>557</v>
      </c>
      <c r="AQ71" s="830"/>
      <c r="AR71" s="830"/>
      <c r="AS71" s="830"/>
      <c r="AT71" s="830"/>
      <c r="AU71" s="830" t="s">
        <v>557</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t="s">
        <v>561</v>
      </c>
      <c r="C72" s="874"/>
      <c r="D72" s="874"/>
      <c r="E72" s="874"/>
      <c r="F72" s="874"/>
      <c r="G72" s="874"/>
      <c r="H72" s="874"/>
      <c r="I72" s="874"/>
      <c r="J72" s="874"/>
      <c r="K72" s="874"/>
      <c r="L72" s="874"/>
      <c r="M72" s="874"/>
      <c r="N72" s="874"/>
      <c r="O72" s="874"/>
      <c r="P72" s="875"/>
      <c r="Q72" s="876">
        <v>2922</v>
      </c>
      <c r="R72" s="830"/>
      <c r="S72" s="830"/>
      <c r="T72" s="830"/>
      <c r="U72" s="830"/>
      <c r="V72" s="830">
        <v>2446</v>
      </c>
      <c r="W72" s="830"/>
      <c r="X72" s="830"/>
      <c r="Y72" s="830"/>
      <c r="Z72" s="830"/>
      <c r="AA72" s="830">
        <v>476</v>
      </c>
      <c r="AB72" s="830"/>
      <c r="AC72" s="830"/>
      <c r="AD72" s="830"/>
      <c r="AE72" s="830"/>
      <c r="AF72" s="830">
        <v>476</v>
      </c>
      <c r="AG72" s="830"/>
      <c r="AH72" s="830"/>
      <c r="AI72" s="830"/>
      <c r="AJ72" s="830"/>
      <c r="AK72" s="830">
        <v>58</v>
      </c>
      <c r="AL72" s="830"/>
      <c r="AM72" s="830"/>
      <c r="AN72" s="830"/>
      <c r="AO72" s="830"/>
      <c r="AP72" s="830" t="s">
        <v>557</v>
      </c>
      <c r="AQ72" s="830"/>
      <c r="AR72" s="830"/>
      <c r="AS72" s="830"/>
      <c r="AT72" s="830"/>
      <c r="AU72" s="830" t="s">
        <v>557</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t="s">
        <v>562</v>
      </c>
      <c r="C73" s="874"/>
      <c r="D73" s="874"/>
      <c r="E73" s="874"/>
      <c r="F73" s="874"/>
      <c r="G73" s="874"/>
      <c r="H73" s="874"/>
      <c r="I73" s="874"/>
      <c r="J73" s="874"/>
      <c r="K73" s="874"/>
      <c r="L73" s="874"/>
      <c r="M73" s="874"/>
      <c r="N73" s="874"/>
      <c r="O73" s="874"/>
      <c r="P73" s="875"/>
      <c r="Q73" s="876">
        <v>758421</v>
      </c>
      <c r="R73" s="830"/>
      <c r="S73" s="830"/>
      <c r="T73" s="830"/>
      <c r="U73" s="830"/>
      <c r="V73" s="830">
        <v>750353</v>
      </c>
      <c r="W73" s="830"/>
      <c r="X73" s="830"/>
      <c r="Y73" s="830"/>
      <c r="Z73" s="830"/>
      <c r="AA73" s="830">
        <v>8067</v>
      </c>
      <c r="AB73" s="830"/>
      <c r="AC73" s="830"/>
      <c r="AD73" s="830"/>
      <c r="AE73" s="830"/>
      <c r="AF73" s="830">
        <v>8067</v>
      </c>
      <c r="AG73" s="830"/>
      <c r="AH73" s="830"/>
      <c r="AI73" s="830"/>
      <c r="AJ73" s="830"/>
      <c r="AK73" s="830">
        <v>4245</v>
      </c>
      <c r="AL73" s="830"/>
      <c r="AM73" s="830"/>
      <c r="AN73" s="830"/>
      <c r="AO73" s="830"/>
      <c r="AP73" s="830" t="s">
        <v>557</v>
      </c>
      <c r="AQ73" s="830"/>
      <c r="AR73" s="830"/>
      <c r="AS73" s="830"/>
      <c r="AT73" s="830"/>
      <c r="AU73" s="830" t="s">
        <v>557</v>
      </c>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t="s">
        <v>563</v>
      </c>
      <c r="C74" s="874"/>
      <c r="D74" s="874"/>
      <c r="E74" s="874"/>
      <c r="F74" s="874"/>
      <c r="G74" s="874"/>
      <c r="H74" s="874"/>
      <c r="I74" s="874"/>
      <c r="J74" s="874"/>
      <c r="K74" s="874"/>
      <c r="L74" s="874"/>
      <c r="M74" s="874"/>
      <c r="N74" s="874"/>
      <c r="O74" s="874"/>
      <c r="P74" s="875"/>
      <c r="Q74" s="876">
        <v>1836</v>
      </c>
      <c r="R74" s="830"/>
      <c r="S74" s="830"/>
      <c r="T74" s="830"/>
      <c r="U74" s="830"/>
      <c r="V74" s="830">
        <v>1747</v>
      </c>
      <c r="W74" s="830"/>
      <c r="X74" s="830"/>
      <c r="Y74" s="830"/>
      <c r="Z74" s="830"/>
      <c r="AA74" s="830">
        <v>89</v>
      </c>
      <c r="AB74" s="830"/>
      <c r="AC74" s="830"/>
      <c r="AD74" s="830"/>
      <c r="AE74" s="830"/>
      <c r="AF74" s="830">
        <v>89</v>
      </c>
      <c r="AG74" s="830"/>
      <c r="AH74" s="830"/>
      <c r="AI74" s="830"/>
      <c r="AJ74" s="830"/>
      <c r="AK74" s="830" t="s">
        <v>573</v>
      </c>
      <c r="AL74" s="830"/>
      <c r="AM74" s="830"/>
      <c r="AN74" s="830"/>
      <c r="AO74" s="830"/>
      <c r="AP74" s="830">
        <v>2439</v>
      </c>
      <c r="AQ74" s="830"/>
      <c r="AR74" s="830"/>
      <c r="AS74" s="830"/>
      <c r="AT74" s="830"/>
      <c r="AU74" s="830">
        <v>2180</v>
      </c>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t="s">
        <v>564</v>
      </c>
      <c r="C75" s="874"/>
      <c r="D75" s="874"/>
      <c r="E75" s="874"/>
      <c r="F75" s="874"/>
      <c r="G75" s="874"/>
      <c r="H75" s="874"/>
      <c r="I75" s="874"/>
      <c r="J75" s="874"/>
      <c r="K75" s="874"/>
      <c r="L75" s="874"/>
      <c r="M75" s="874"/>
      <c r="N75" s="874"/>
      <c r="O75" s="874"/>
      <c r="P75" s="875"/>
      <c r="Q75" s="877">
        <v>4560</v>
      </c>
      <c r="R75" s="878"/>
      <c r="S75" s="878"/>
      <c r="T75" s="878"/>
      <c r="U75" s="834"/>
      <c r="V75" s="879">
        <v>4487</v>
      </c>
      <c r="W75" s="878"/>
      <c r="X75" s="878"/>
      <c r="Y75" s="878"/>
      <c r="Z75" s="834"/>
      <c r="AA75" s="879">
        <v>74</v>
      </c>
      <c r="AB75" s="878"/>
      <c r="AC75" s="878"/>
      <c r="AD75" s="878"/>
      <c r="AE75" s="834"/>
      <c r="AF75" s="879">
        <v>66</v>
      </c>
      <c r="AG75" s="878"/>
      <c r="AH75" s="878"/>
      <c r="AI75" s="878"/>
      <c r="AJ75" s="834"/>
      <c r="AK75" s="879" t="s">
        <v>575</v>
      </c>
      <c r="AL75" s="878"/>
      <c r="AM75" s="878"/>
      <c r="AN75" s="878"/>
      <c r="AO75" s="834"/>
      <c r="AP75" s="879">
        <v>1570</v>
      </c>
      <c r="AQ75" s="878"/>
      <c r="AR75" s="878"/>
      <c r="AS75" s="878"/>
      <c r="AT75" s="834"/>
      <c r="AU75" s="879">
        <v>1004</v>
      </c>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t="s">
        <v>565</v>
      </c>
      <c r="C76" s="874"/>
      <c r="D76" s="874"/>
      <c r="E76" s="874"/>
      <c r="F76" s="874"/>
      <c r="G76" s="874"/>
      <c r="H76" s="874"/>
      <c r="I76" s="874"/>
      <c r="J76" s="874"/>
      <c r="K76" s="874"/>
      <c r="L76" s="874"/>
      <c r="M76" s="874"/>
      <c r="N76" s="874"/>
      <c r="O76" s="874"/>
      <c r="P76" s="875"/>
      <c r="Q76" s="877">
        <v>370</v>
      </c>
      <c r="R76" s="878"/>
      <c r="S76" s="878"/>
      <c r="T76" s="878"/>
      <c r="U76" s="834"/>
      <c r="V76" s="879">
        <v>361</v>
      </c>
      <c r="W76" s="878"/>
      <c r="X76" s="878"/>
      <c r="Y76" s="878"/>
      <c r="Z76" s="834"/>
      <c r="AA76" s="879">
        <v>9</v>
      </c>
      <c r="AB76" s="878"/>
      <c r="AC76" s="878"/>
      <c r="AD76" s="878"/>
      <c r="AE76" s="834"/>
      <c r="AF76" s="879">
        <v>9</v>
      </c>
      <c r="AG76" s="878"/>
      <c r="AH76" s="878"/>
      <c r="AI76" s="878"/>
      <c r="AJ76" s="834"/>
      <c r="AK76" s="879">
        <v>6</v>
      </c>
      <c r="AL76" s="878"/>
      <c r="AM76" s="878"/>
      <c r="AN76" s="878"/>
      <c r="AO76" s="834"/>
      <c r="AP76" s="879" t="s">
        <v>570</v>
      </c>
      <c r="AQ76" s="878"/>
      <c r="AR76" s="878"/>
      <c r="AS76" s="878"/>
      <c r="AT76" s="834"/>
      <c r="AU76" s="879" t="s">
        <v>570</v>
      </c>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t="s">
        <v>566</v>
      </c>
      <c r="C77" s="874"/>
      <c r="D77" s="874"/>
      <c r="E77" s="874"/>
      <c r="F77" s="874"/>
      <c r="G77" s="874"/>
      <c r="H77" s="874"/>
      <c r="I77" s="874"/>
      <c r="J77" s="874"/>
      <c r="K77" s="874"/>
      <c r="L77" s="874"/>
      <c r="M77" s="874"/>
      <c r="N77" s="874"/>
      <c r="O77" s="874"/>
      <c r="P77" s="875"/>
      <c r="Q77" s="877">
        <v>318</v>
      </c>
      <c r="R77" s="878"/>
      <c r="S77" s="878"/>
      <c r="T77" s="878"/>
      <c r="U77" s="834"/>
      <c r="V77" s="879">
        <v>299</v>
      </c>
      <c r="W77" s="878"/>
      <c r="X77" s="878"/>
      <c r="Y77" s="878"/>
      <c r="Z77" s="834"/>
      <c r="AA77" s="879">
        <v>19</v>
      </c>
      <c r="AB77" s="878"/>
      <c r="AC77" s="878"/>
      <c r="AD77" s="878"/>
      <c r="AE77" s="834"/>
      <c r="AF77" s="879">
        <v>19</v>
      </c>
      <c r="AG77" s="878"/>
      <c r="AH77" s="878"/>
      <c r="AI77" s="878"/>
      <c r="AJ77" s="834"/>
      <c r="AK77" s="879">
        <v>8</v>
      </c>
      <c r="AL77" s="878"/>
      <c r="AM77" s="878"/>
      <c r="AN77" s="878"/>
      <c r="AO77" s="834"/>
      <c r="AP77" s="879" t="s">
        <v>573</v>
      </c>
      <c r="AQ77" s="878"/>
      <c r="AR77" s="878"/>
      <c r="AS77" s="878"/>
      <c r="AT77" s="834"/>
      <c r="AU77" s="879" t="s">
        <v>573</v>
      </c>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t="s">
        <v>567</v>
      </c>
      <c r="C78" s="874"/>
      <c r="D78" s="874"/>
      <c r="E78" s="874"/>
      <c r="F78" s="874"/>
      <c r="G78" s="874"/>
      <c r="H78" s="874"/>
      <c r="I78" s="874"/>
      <c r="J78" s="874"/>
      <c r="K78" s="874"/>
      <c r="L78" s="874"/>
      <c r="M78" s="874"/>
      <c r="N78" s="874"/>
      <c r="O78" s="874"/>
      <c r="P78" s="875"/>
      <c r="Q78" s="876">
        <v>18</v>
      </c>
      <c r="R78" s="830"/>
      <c r="S78" s="830"/>
      <c r="T78" s="830"/>
      <c r="U78" s="830"/>
      <c r="V78" s="830">
        <v>14</v>
      </c>
      <c r="W78" s="830"/>
      <c r="X78" s="830"/>
      <c r="Y78" s="830"/>
      <c r="Z78" s="830"/>
      <c r="AA78" s="830">
        <v>4</v>
      </c>
      <c r="AB78" s="830"/>
      <c r="AC78" s="830"/>
      <c r="AD78" s="830"/>
      <c r="AE78" s="830"/>
      <c r="AF78" s="830">
        <v>4</v>
      </c>
      <c r="AG78" s="830"/>
      <c r="AH78" s="830"/>
      <c r="AI78" s="830"/>
      <c r="AJ78" s="830"/>
      <c r="AK78" s="830">
        <v>4</v>
      </c>
      <c r="AL78" s="830"/>
      <c r="AM78" s="830"/>
      <c r="AN78" s="830"/>
      <c r="AO78" s="830"/>
      <c r="AP78" s="830" t="s">
        <v>573</v>
      </c>
      <c r="AQ78" s="830"/>
      <c r="AR78" s="830"/>
      <c r="AS78" s="830"/>
      <c r="AT78" s="830"/>
      <c r="AU78" s="830" t="s">
        <v>573</v>
      </c>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t="s">
        <v>568</v>
      </c>
      <c r="C79" s="874"/>
      <c r="D79" s="874"/>
      <c r="E79" s="874"/>
      <c r="F79" s="874"/>
      <c r="G79" s="874"/>
      <c r="H79" s="874"/>
      <c r="I79" s="874"/>
      <c r="J79" s="874"/>
      <c r="K79" s="874"/>
      <c r="L79" s="874"/>
      <c r="M79" s="874"/>
      <c r="N79" s="874"/>
      <c r="O79" s="874"/>
      <c r="P79" s="875"/>
      <c r="Q79" s="876">
        <v>195</v>
      </c>
      <c r="R79" s="830"/>
      <c r="S79" s="830"/>
      <c r="T79" s="830"/>
      <c r="U79" s="830"/>
      <c r="V79" s="830">
        <v>190</v>
      </c>
      <c r="W79" s="830"/>
      <c r="X79" s="830"/>
      <c r="Y79" s="830"/>
      <c r="Z79" s="830"/>
      <c r="AA79" s="830">
        <v>5</v>
      </c>
      <c r="AB79" s="830"/>
      <c r="AC79" s="830"/>
      <c r="AD79" s="830"/>
      <c r="AE79" s="830"/>
      <c r="AF79" s="830">
        <v>5</v>
      </c>
      <c r="AG79" s="830"/>
      <c r="AH79" s="830"/>
      <c r="AI79" s="830"/>
      <c r="AJ79" s="830"/>
      <c r="AK79" s="830">
        <v>8</v>
      </c>
      <c r="AL79" s="830"/>
      <c r="AM79" s="830"/>
      <c r="AN79" s="830"/>
      <c r="AO79" s="830"/>
      <c r="AP79" s="879" t="s">
        <v>555</v>
      </c>
      <c r="AQ79" s="878"/>
      <c r="AR79" s="878"/>
      <c r="AS79" s="878"/>
      <c r="AT79" s="834"/>
      <c r="AU79" s="879" t="s">
        <v>555</v>
      </c>
      <c r="AV79" s="878"/>
      <c r="AW79" s="878"/>
      <c r="AX79" s="878"/>
      <c r="AY79" s="834"/>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t="s">
        <v>569</v>
      </c>
      <c r="C80" s="874"/>
      <c r="D80" s="874"/>
      <c r="E80" s="874"/>
      <c r="F80" s="874"/>
      <c r="G80" s="874"/>
      <c r="H80" s="874"/>
      <c r="I80" s="874"/>
      <c r="J80" s="874"/>
      <c r="K80" s="874"/>
      <c r="L80" s="874"/>
      <c r="M80" s="874"/>
      <c r="N80" s="874"/>
      <c r="O80" s="874"/>
      <c r="P80" s="875"/>
      <c r="Q80" s="876">
        <v>3578</v>
      </c>
      <c r="R80" s="830"/>
      <c r="S80" s="830"/>
      <c r="T80" s="830"/>
      <c r="U80" s="830"/>
      <c r="V80" s="830">
        <v>3478</v>
      </c>
      <c r="W80" s="830"/>
      <c r="X80" s="830"/>
      <c r="Y80" s="830"/>
      <c r="Z80" s="830"/>
      <c r="AA80" s="830">
        <v>100</v>
      </c>
      <c r="AB80" s="830"/>
      <c r="AC80" s="830"/>
      <c r="AD80" s="830"/>
      <c r="AE80" s="830"/>
      <c r="AF80" s="830">
        <v>5105</v>
      </c>
      <c r="AG80" s="830"/>
      <c r="AH80" s="830"/>
      <c r="AI80" s="830"/>
      <c r="AJ80" s="830"/>
      <c r="AK80" s="830" t="s">
        <v>573</v>
      </c>
      <c r="AL80" s="830"/>
      <c r="AM80" s="830"/>
      <c r="AN80" s="830"/>
      <c r="AO80" s="830"/>
      <c r="AP80" s="830">
        <v>2705</v>
      </c>
      <c r="AQ80" s="830"/>
      <c r="AR80" s="830"/>
      <c r="AS80" s="830"/>
      <c r="AT80" s="830"/>
      <c r="AU80" s="830" t="s">
        <v>573</v>
      </c>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378</v>
      </c>
      <c r="B88" s="789" t="s">
        <v>403</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17502</v>
      </c>
      <c r="AG88" s="844"/>
      <c r="AH88" s="844"/>
      <c r="AI88" s="844"/>
      <c r="AJ88" s="844"/>
      <c r="AK88" s="841"/>
      <c r="AL88" s="841"/>
      <c r="AM88" s="841"/>
      <c r="AN88" s="841"/>
      <c r="AO88" s="841"/>
      <c r="AP88" s="844">
        <v>6714</v>
      </c>
      <c r="AQ88" s="844"/>
      <c r="AR88" s="844"/>
      <c r="AS88" s="844"/>
      <c r="AT88" s="844"/>
      <c r="AU88" s="844">
        <v>3184</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378</v>
      </c>
      <c r="BR102" s="789" t="s">
        <v>404</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488</v>
      </c>
      <c r="CS102" s="852"/>
      <c r="CT102" s="852"/>
      <c r="CU102" s="852"/>
      <c r="CV102" s="891"/>
      <c r="CW102" s="890" t="s">
        <v>573</v>
      </c>
      <c r="CX102" s="852"/>
      <c r="CY102" s="852"/>
      <c r="CZ102" s="852"/>
      <c r="DA102" s="891"/>
      <c r="DB102" s="890" t="s">
        <v>573</v>
      </c>
      <c r="DC102" s="852"/>
      <c r="DD102" s="852"/>
      <c r="DE102" s="852"/>
      <c r="DF102" s="891"/>
      <c r="DG102" s="890" t="s">
        <v>573</v>
      </c>
      <c r="DH102" s="852"/>
      <c r="DI102" s="852"/>
      <c r="DJ102" s="852"/>
      <c r="DK102" s="891"/>
      <c r="DL102" s="890" t="s">
        <v>573</v>
      </c>
      <c r="DM102" s="852"/>
      <c r="DN102" s="852"/>
      <c r="DO102" s="852"/>
      <c r="DP102" s="891"/>
      <c r="DQ102" s="890" t="s">
        <v>573</v>
      </c>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405</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406</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407</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408</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409</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410</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411</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412</v>
      </c>
      <c r="AB109" s="893"/>
      <c r="AC109" s="893"/>
      <c r="AD109" s="893"/>
      <c r="AE109" s="894"/>
      <c r="AF109" s="892" t="s">
        <v>413</v>
      </c>
      <c r="AG109" s="893"/>
      <c r="AH109" s="893"/>
      <c r="AI109" s="893"/>
      <c r="AJ109" s="894"/>
      <c r="AK109" s="892" t="s">
        <v>294</v>
      </c>
      <c r="AL109" s="893"/>
      <c r="AM109" s="893"/>
      <c r="AN109" s="893"/>
      <c r="AO109" s="894"/>
      <c r="AP109" s="892" t="s">
        <v>414</v>
      </c>
      <c r="AQ109" s="893"/>
      <c r="AR109" s="893"/>
      <c r="AS109" s="893"/>
      <c r="AT109" s="895"/>
      <c r="AU109" s="912" t="s">
        <v>411</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412</v>
      </c>
      <c r="BR109" s="893"/>
      <c r="BS109" s="893"/>
      <c r="BT109" s="893"/>
      <c r="BU109" s="894"/>
      <c r="BV109" s="892" t="s">
        <v>413</v>
      </c>
      <c r="BW109" s="893"/>
      <c r="BX109" s="893"/>
      <c r="BY109" s="893"/>
      <c r="BZ109" s="894"/>
      <c r="CA109" s="892" t="s">
        <v>294</v>
      </c>
      <c r="CB109" s="893"/>
      <c r="CC109" s="893"/>
      <c r="CD109" s="893"/>
      <c r="CE109" s="894"/>
      <c r="CF109" s="913" t="s">
        <v>414</v>
      </c>
      <c r="CG109" s="913"/>
      <c r="CH109" s="913"/>
      <c r="CI109" s="913"/>
      <c r="CJ109" s="913"/>
      <c r="CK109" s="892" t="s">
        <v>415</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412</v>
      </c>
      <c r="DH109" s="893"/>
      <c r="DI109" s="893"/>
      <c r="DJ109" s="893"/>
      <c r="DK109" s="894"/>
      <c r="DL109" s="892" t="s">
        <v>413</v>
      </c>
      <c r="DM109" s="893"/>
      <c r="DN109" s="893"/>
      <c r="DO109" s="893"/>
      <c r="DP109" s="894"/>
      <c r="DQ109" s="892" t="s">
        <v>294</v>
      </c>
      <c r="DR109" s="893"/>
      <c r="DS109" s="893"/>
      <c r="DT109" s="893"/>
      <c r="DU109" s="894"/>
      <c r="DV109" s="892" t="s">
        <v>414</v>
      </c>
      <c r="DW109" s="893"/>
      <c r="DX109" s="893"/>
      <c r="DY109" s="893"/>
      <c r="DZ109" s="895"/>
    </row>
    <row r="110" spans="1:131" s="230" customFormat="1" ht="26.25" customHeight="1" x14ac:dyDescent="0.15">
      <c r="A110" s="896" t="s">
        <v>416</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2855721</v>
      </c>
      <c r="AB110" s="900"/>
      <c r="AC110" s="900"/>
      <c r="AD110" s="900"/>
      <c r="AE110" s="901"/>
      <c r="AF110" s="902">
        <v>3080297</v>
      </c>
      <c r="AG110" s="900"/>
      <c r="AH110" s="900"/>
      <c r="AI110" s="900"/>
      <c r="AJ110" s="901"/>
      <c r="AK110" s="902">
        <v>3200838</v>
      </c>
      <c r="AL110" s="900"/>
      <c r="AM110" s="900"/>
      <c r="AN110" s="900"/>
      <c r="AO110" s="901"/>
      <c r="AP110" s="903">
        <v>10.7</v>
      </c>
      <c r="AQ110" s="904"/>
      <c r="AR110" s="904"/>
      <c r="AS110" s="904"/>
      <c r="AT110" s="905"/>
      <c r="AU110" s="906" t="s">
        <v>69</v>
      </c>
      <c r="AV110" s="907"/>
      <c r="AW110" s="907"/>
      <c r="AX110" s="907"/>
      <c r="AY110" s="907"/>
      <c r="AZ110" s="929" t="s">
        <v>417</v>
      </c>
      <c r="BA110" s="897"/>
      <c r="BB110" s="897"/>
      <c r="BC110" s="897"/>
      <c r="BD110" s="897"/>
      <c r="BE110" s="897"/>
      <c r="BF110" s="897"/>
      <c r="BG110" s="897"/>
      <c r="BH110" s="897"/>
      <c r="BI110" s="897"/>
      <c r="BJ110" s="897"/>
      <c r="BK110" s="897"/>
      <c r="BL110" s="897"/>
      <c r="BM110" s="897"/>
      <c r="BN110" s="897"/>
      <c r="BO110" s="897"/>
      <c r="BP110" s="898"/>
      <c r="BQ110" s="930">
        <v>31614573</v>
      </c>
      <c r="BR110" s="931"/>
      <c r="BS110" s="931"/>
      <c r="BT110" s="931"/>
      <c r="BU110" s="931"/>
      <c r="BV110" s="931">
        <v>31159440</v>
      </c>
      <c r="BW110" s="931"/>
      <c r="BX110" s="931"/>
      <c r="BY110" s="931"/>
      <c r="BZ110" s="931"/>
      <c r="CA110" s="931">
        <v>29647325</v>
      </c>
      <c r="CB110" s="931"/>
      <c r="CC110" s="931"/>
      <c r="CD110" s="931"/>
      <c r="CE110" s="931"/>
      <c r="CF110" s="944">
        <v>98.9</v>
      </c>
      <c r="CG110" s="945"/>
      <c r="CH110" s="945"/>
      <c r="CI110" s="945"/>
      <c r="CJ110" s="945"/>
      <c r="CK110" s="946" t="s">
        <v>418</v>
      </c>
      <c r="CL110" s="947"/>
      <c r="CM110" s="929" t="s">
        <v>419</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v>644005</v>
      </c>
      <c r="DH110" s="931"/>
      <c r="DI110" s="931"/>
      <c r="DJ110" s="931"/>
      <c r="DK110" s="931"/>
      <c r="DL110" s="931">
        <v>579605</v>
      </c>
      <c r="DM110" s="931"/>
      <c r="DN110" s="931"/>
      <c r="DO110" s="931"/>
      <c r="DP110" s="931"/>
      <c r="DQ110" s="931">
        <v>515204</v>
      </c>
      <c r="DR110" s="931"/>
      <c r="DS110" s="931"/>
      <c r="DT110" s="931"/>
      <c r="DU110" s="931"/>
      <c r="DV110" s="932">
        <v>1.7</v>
      </c>
      <c r="DW110" s="932"/>
      <c r="DX110" s="932"/>
      <c r="DY110" s="932"/>
      <c r="DZ110" s="933"/>
    </row>
    <row r="111" spans="1:131" s="230" customFormat="1" ht="26.25" customHeight="1" x14ac:dyDescent="0.15">
      <c r="A111" s="934" t="s">
        <v>420</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122</v>
      </c>
      <c r="AB111" s="938"/>
      <c r="AC111" s="938"/>
      <c r="AD111" s="938"/>
      <c r="AE111" s="939"/>
      <c r="AF111" s="940" t="s">
        <v>122</v>
      </c>
      <c r="AG111" s="938"/>
      <c r="AH111" s="938"/>
      <c r="AI111" s="938"/>
      <c r="AJ111" s="939"/>
      <c r="AK111" s="940" t="s">
        <v>122</v>
      </c>
      <c r="AL111" s="938"/>
      <c r="AM111" s="938"/>
      <c r="AN111" s="938"/>
      <c r="AO111" s="939"/>
      <c r="AP111" s="941" t="s">
        <v>122</v>
      </c>
      <c r="AQ111" s="942"/>
      <c r="AR111" s="942"/>
      <c r="AS111" s="942"/>
      <c r="AT111" s="943"/>
      <c r="AU111" s="908"/>
      <c r="AV111" s="909"/>
      <c r="AW111" s="909"/>
      <c r="AX111" s="909"/>
      <c r="AY111" s="909"/>
      <c r="AZ111" s="922" t="s">
        <v>421</v>
      </c>
      <c r="BA111" s="923"/>
      <c r="BB111" s="923"/>
      <c r="BC111" s="923"/>
      <c r="BD111" s="923"/>
      <c r="BE111" s="923"/>
      <c r="BF111" s="923"/>
      <c r="BG111" s="923"/>
      <c r="BH111" s="923"/>
      <c r="BI111" s="923"/>
      <c r="BJ111" s="923"/>
      <c r="BK111" s="923"/>
      <c r="BL111" s="923"/>
      <c r="BM111" s="923"/>
      <c r="BN111" s="923"/>
      <c r="BO111" s="923"/>
      <c r="BP111" s="924"/>
      <c r="BQ111" s="925">
        <v>1080759</v>
      </c>
      <c r="BR111" s="926"/>
      <c r="BS111" s="926"/>
      <c r="BT111" s="926"/>
      <c r="BU111" s="926"/>
      <c r="BV111" s="926">
        <v>1006670</v>
      </c>
      <c r="BW111" s="926"/>
      <c r="BX111" s="926"/>
      <c r="BY111" s="926"/>
      <c r="BZ111" s="926"/>
      <c r="CA111" s="926">
        <v>932581</v>
      </c>
      <c r="CB111" s="926"/>
      <c r="CC111" s="926"/>
      <c r="CD111" s="926"/>
      <c r="CE111" s="926"/>
      <c r="CF111" s="920">
        <v>3.1</v>
      </c>
      <c r="CG111" s="921"/>
      <c r="CH111" s="921"/>
      <c r="CI111" s="921"/>
      <c r="CJ111" s="921"/>
      <c r="CK111" s="948"/>
      <c r="CL111" s="949"/>
      <c r="CM111" s="922" t="s">
        <v>422</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122</v>
      </c>
      <c r="DH111" s="926"/>
      <c r="DI111" s="926"/>
      <c r="DJ111" s="926"/>
      <c r="DK111" s="926"/>
      <c r="DL111" s="926" t="s">
        <v>122</v>
      </c>
      <c r="DM111" s="926"/>
      <c r="DN111" s="926"/>
      <c r="DO111" s="926"/>
      <c r="DP111" s="926"/>
      <c r="DQ111" s="926" t="s">
        <v>122</v>
      </c>
      <c r="DR111" s="926"/>
      <c r="DS111" s="926"/>
      <c r="DT111" s="926"/>
      <c r="DU111" s="926"/>
      <c r="DV111" s="927" t="s">
        <v>122</v>
      </c>
      <c r="DW111" s="927"/>
      <c r="DX111" s="927"/>
      <c r="DY111" s="927"/>
      <c r="DZ111" s="928"/>
    </row>
    <row r="112" spans="1:131" s="230" customFormat="1" ht="26.25" customHeight="1" x14ac:dyDescent="0.15">
      <c r="A112" s="952" t="s">
        <v>423</v>
      </c>
      <c r="B112" s="953"/>
      <c r="C112" s="923" t="s">
        <v>424</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122</v>
      </c>
      <c r="AB112" s="959"/>
      <c r="AC112" s="959"/>
      <c r="AD112" s="959"/>
      <c r="AE112" s="960"/>
      <c r="AF112" s="961" t="s">
        <v>122</v>
      </c>
      <c r="AG112" s="959"/>
      <c r="AH112" s="959"/>
      <c r="AI112" s="959"/>
      <c r="AJ112" s="960"/>
      <c r="AK112" s="961" t="s">
        <v>122</v>
      </c>
      <c r="AL112" s="959"/>
      <c r="AM112" s="959"/>
      <c r="AN112" s="959"/>
      <c r="AO112" s="960"/>
      <c r="AP112" s="962" t="s">
        <v>122</v>
      </c>
      <c r="AQ112" s="963"/>
      <c r="AR112" s="963"/>
      <c r="AS112" s="963"/>
      <c r="AT112" s="964"/>
      <c r="AU112" s="908"/>
      <c r="AV112" s="909"/>
      <c r="AW112" s="909"/>
      <c r="AX112" s="909"/>
      <c r="AY112" s="909"/>
      <c r="AZ112" s="922" t="s">
        <v>425</v>
      </c>
      <c r="BA112" s="923"/>
      <c r="BB112" s="923"/>
      <c r="BC112" s="923"/>
      <c r="BD112" s="923"/>
      <c r="BE112" s="923"/>
      <c r="BF112" s="923"/>
      <c r="BG112" s="923"/>
      <c r="BH112" s="923"/>
      <c r="BI112" s="923"/>
      <c r="BJ112" s="923"/>
      <c r="BK112" s="923"/>
      <c r="BL112" s="923"/>
      <c r="BM112" s="923"/>
      <c r="BN112" s="923"/>
      <c r="BO112" s="923"/>
      <c r="BP112" s="924"/>
      <c r="BQ112" s="925">
        <v>834078</v>
      </c>
      <c r="BR112" s="926"/>
      <c r="BS112" s="926"/>
      <c r="BT112" s="926"/>
      <c r="BU112" s="926"/>
      <c r="BV112" s="926">
        <v>822342</v>
      </c>
      <c r="BW112" s="926"/>
      <c r="BX112" s="926"/>
      <c r="BY112" s="926"/>
      <c r="BZ112" s="926"/>
      <c r="CA112" s="926">
        <v>813210</v>
      </c>
      <c r="CB112" s="926"/>
      <c r="CC112" s="926"/>
      <c r="CD112" s="926"/>
      <c r="CE112" s="926"/>
      <c r="CF112" s="920">
        <v>2.7</v>
      </c>
      <c r="CG112" s="921"/>
      <c r="CH112" s="921"/>
      <c r="CI112" s="921"/>
      <c r="CJ112" s="921"/>
      <c r="CK112" s="948"/>
      <c r="CL112" s="949"/>
      <c r="CM112" s="922" t="s">
        <v>426</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v>398000</v>
      </c>
      <c r="DH112" s="926"/>
      <c r="DI112" s="926"/>
      <c r="DJ112" s="926"/>
      <c r="DK112" s="926"/>
      <c r="DL112" s="926">
        <v>398000</v>
      </c>
      <c r="DM112" s="926"/>
      <c r="DN112" s="926"/>
      <c r="DO112" s="926"/>
      <c r="DP112" s="926"/>
      <c r="DQ112" s="926">
        <v>398000</v>
      </c>
      <c r="DR112" s="926"/>
      <c r="DS112" s="926"/>
      <c r="DT112" s="926"/>
      <c r="DU112" s="926"/>
      <c r="DV112" s="927">
        <v>1.3</v>
      </c>
      <c r="DW112" s="927"/>
      <c r="DX112" s="927"/>
      <c r="DY112" s="927"/>
      <c r="DZ112" s="928"/>
    </row>
    <row r="113" spans="1:130" s="230" customFormat="1" ht="26.25" customHeight="1" x14ac:dyDescent="0.15">
      <c r="A113" s="954"/>
      <c r="B113" s="955"/>
      <c r="C113" s="923" t="s">
        <v>427</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94634</v>
      </c>
      <c r="AB113" s="938"/>
      <c r="AC113" s="938"/>
      <c r="AD113" s="938"/>
      <c r="AE113" s="939"/>
      <c r="AF113" s="940">
        <v>91679</v>
      </c>
      <c r="AG113" s="938"/>
      <c r="AH113" s="938"/>
      <c r="AI113" s="938"/>
      <c r="AJ113" s="939"/>
      <c r="AK113" s="940">
        <v>86767</v>
      </c>
      <c r="AL113" s="938"/>
      <c r="AM113" s="938"/>
      <c r="AN113" s="938"/>
      <c r="AO113" s="939"/>
      <c r="AP113" s="941">
        <v>0.3</v>
      </c>
      <c r="AQ113" s="942"/>
      <c r="AR113" s="942"/>
      <c r="AS113" s="942"/>
      <c r="AT113" s="943"/>
      <c r="AU113" s="908"/>
      <c r="AV113" s="909"/>
      <c r="AW113" s="909"/>
      <c r="AX113" s="909"/>
      <c r="AY113" s="909"/>
      <c r="AZ113" s="922" t="s">
        <v>428</v>
      </c>
      <c r="BA113" s="923"/>
      <c r="BB113" s="923"/>
      <c r="BC113" s="923"/>
      <c r="BD113" s="923"/>
      <c r="BE113" s="923"/>
      <c r="BF113" s="923"/>
      <c r="BG113" s="923"/>
      <c r="BH113" s="923"/>
      <c r="BI113" s="923"/>
      <c r="BJ113" s="923"/>
      <c r="BK113" s="923"/>
      <c r="BL113" s="923"/>
      <c r="BM113" s="923"/>
      <c r="BN113" s="923"/>
      <c r="BO113" s="923"/>
      <c r="BP113" s="924"/>
      <c r="BQ113" s="925">
        <v>3839328</v>
      </c>
      <c r="BR113" s="926"/>
      <c r="BS113" s="926"/>
      <c r="BT113" s="926"/>
      <c r="BU113" s="926"/>
      <c r="BV113" s="926">
        <v>3619853</v>
      </c>
      <c r="BW113" s="926"/>
      <c r="BX113" s="926"/>
      <c r="BY113" s="926"/>
      <c r="BZ113" s="926"/>
      <c r="CA113" s="926">
        <v>3184454</v>
      </c>
      <c r="CB113" s="926"/>
      <c r="CC113" s="926"/>
      <c r="CD113" s="926"/>
      <c r="CE113" s="926"/>
      <c r="CF113" s="920">
        <v>10.6</v>
      </c>
      <c r="CG113" s="921"/>
      <c r="CH113" s="921"/>
      <c r="CI113" s="921"/>
      <c r="CJ113" s="921"/>
      <c r="CK113" s="948"/>
      <c r="CL113" s="949"/>
      <c r="CM113" s="922" t="s">
        <v>429</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v>38754</v>
      </c>
      <c r="DH113" s="959"/>
      <c r="DI113" s="959"/>
      <c r="DJ113" s="959"/>
      <c r="DK113" s="960"/>
      <c r="DL113" s="961">
        <v>29065</v>
      </c>
      <c r="DM113" s="959"/>
      <c r="DN113" s="959"/>
      <c r="DO113" s="959"/>
      <c r="DP113" s="960"/>
      <c r="DQ113" s="961">
        <v>19377</v>
      </c>
      <c r="DR113" s="959"/>
      <c r="DS113" s="959"/>
      <c r="DT113" s="959"/>
      <c r="DU113" s="960"/>
      <c r="DV113" s="962">
        <v>0.1</v>
      </c>
      <c r="DW113" s="963"/>
      <c r="DX113" s="963"/>
      <c r="DY113" s="963"/>
      <c r="DZ113" s="964"/>
    </row>
    <row r="114" spans="1:130" s="230" customFormat="1" ht="26.25" customHeight="1" x14ac:dyDescent="0.15">
      <c r="A114" s="954"/>
      <c r="B114" s="955"/>
      <c r="C114" s="923" t="s">
        <v>430</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v>358558</v>
      </c>
      <c r="AB114" s="959"/>
      <c r="AC114" s="959"/>
      <c r="AD114" s="959"/>
      <c r="AE114" s="960"/>
      <c r="AF114" s="961">
        <v>380306</v>
      </c>
      <c r="AG114" s="959"/>
      <c r="AH114" s="959"/>
      <c r="AI114" s="959"/>
      <c r="AJ114" s="960"/>
      <c r="AK114" s="961">
        <v>382499</v>
      </c>
      <c r="AL114" s="959"/>
      <c r="AM114" s="959"/>
      <c r="AN114" s="959"/>
      <c r="AO114" s="960"/>
      <c r="AP114" s="962">
        <v>1.3</v>
      </c>
      <c r="AQ114" s="963"/>
      <c r="AR114" s="963"/>
      <c r="AS114" s="963"/>
      <c r="AT114" s="964"/>
      <c r="AU114" s="908"/>
      <c r="AV114" s="909"/>
      <c r="AW114" s="909"/>
      <c r="AX114" s="909"/>
      <c r="AY114" s="909"/>
      <c r="AZ114" s="922" t="s">
        <v>431</v>
      </c>
      <c r="BA114" s="923"/>
      <c r="BB114" s="923"/>
      <c r="BC114" s="923"/>
      <c r="BD114" s="923"/>
      <c r="BE114" s="923"/>
      <c r="BF114" s="923"/>
      <c r="BG114" s="923"/>
      <c r="BH114" s="923"/>
      <c r="BI114" s="923"/>
      <c r="BJ114" s="923"/>
      <c r="BK114" s="923"/>
      <c r="BL114" s="923"/>
      <c r="BM114" s="923"/>
      <c r="BN114" s="923"/>
      <c r="BO114" s="923"/>
      <c r="BP114" s="924"/>
      <c r="BQ114" s="925">
        <v>5075398</v>
      </c>
      <c r="BR114" s="926"/>
      <c r="BS114" s="926"/>
      <c r="BT114" s="926"/>
      <c r="BU114" s="926"/>
      <c r="BV114" s="926">
        <v>5395838</v>
      </c>
      <c r="BW114" s="926"/>
      <c r="BX114" s="926"/>
      <c r="BY114" s="926"/>
      <c r="BZ114" s="926"/>
      <c r="CA114" s="926">
        <v>5702331</v>
      </c>
      <c r="CB114" s="926"/>
      <c r="CC114" s="926"/>
      <c r="CD114" s="926"/>
      <c r="CE114" s="926"/>
      <c r="CF114" s="920">
        <v>19</v>
      </c>
      <c r="CG114" s="921"/>
      <c r="CH114" s="921"/>
      <c r="CI114" s="921"/>
      <c r="CJ114" s="921"/>
      <c r="CK114" s="948"/>
      <c r="CL114" s="949"/>
      <c r="CM114" s="922" t="s">
        <v>432</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122</v>
      </c>
      <c r="DH114" s="959"/>
      <c r="DI114" s="959"/>
      <c r="DJ114" s="959"/>
      <c r="DK114" s="960"/>
      <c r="DL114" s="961" t="s">
        <v>122</v>
      </c>
      <c r="DM114" s="959"/>
      <c r="DN114" s="959"/>
      <c r="DO114" s="959"/>
      <c r="DP114" s="960"/>
      <c r="DQ114" s="961" t="s">
        <v>122</v>
      </c>
      <c r="DR114" s="959"/>
      <c r="DS114" s="959"/>
      <c r="DT114" s="959"/>
      <c r="DU114" s="960"/>
      <c r="DV114" s="962" t="s">
        <v>122</v>
      </c>
      <c r="DW114" s="963"/>
      <c r="DX114" s="963"/>
      <c r="DY114" s="963"/>
      <c r="DZ114" s="964"/>
    </row>
    <row r="115" spans="1:130" s="230" customFormat="1" ht="26.25" customHeight="1" x14ac:dyDescent="0.15">
      <c r="A115" s="954"/>
      <c r="B115" s="955"/>
      <c r="C115" s="923" t="s">
        <v>433</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v>74089</v>
      </c>
      <c r="AB115" s="938"/>
      <c r="AC115" s="938"/>
      <c r="AD115" s="938"/>
      <c r="AE115" s="939"/>
      <c r="AF115" s="940">
        <v>74451</v>
      </c>
      <c r="AG115" s="938"/>
      <c r="AH115" s="938"/>
      <c r="AI115" s="938"/>
      <c r="AJ115" s="939"/>
      <c r="AK115" s="940">
        <v>74462</v>
      </c>
      <c r="AL115" s="938"/>
      <c r="AM115" s="938"/>
      <c r="AN115" s="938"/>
      <c r="AO115" s="939"/>
      <c r="AP115" s="941">
        <v>0.2</v>
      </c>
      <c r="AQ115" s="942"/>
      <c r="AR115" s="942"/>
      <c r="AS115" s="942"/>
      <c r="AT115" s="943"/>
      <c r="AU115" s="908"/>
      <c r="AV115" s="909"/>
      <c r="AW115" s="909"/>
      <c r="AX115" s="909"/>
      <c r="AY115" s="909"/>
      <c r="AZ115" s="922" t="s">
        <v>434</v>
      </c>
      <c r="BA115" s="923"/>
      <c r="BB115" s="923"/>
      <c r="BC115" s="923"/>
      <c r="BD115" s="923"/>
      <c r="BE115" s="923"/>
      <c r="BF115" s="923"/>
      <c r="BG115" s="923"/>
      <c r="BH115" s="923"/>
      <c r="BI115" s="923"/>
      <c r="BJ115" s="923"/>
      <c r="BK115" s="923"/>
      <c r="BL115" s="923"/>
      <c r="BM115" s="923"/>
      <c r="BN115" s="923"/>
      <c r="BO115" s="923"/>
      <c r="BP115" s="924"/>
      <c r="BQ115" s="925" t="s">
        <v>122</v>
      </c>
      <c r="BR115" s="926"/>
      <c r="BS115" s="926"/>
      <c r="BT115" s="926"/>
      <c r="BU115" s="926"/>
      <c r="BV115" s="926">
        <v>1522</v>
      </c>
      <c r="BW115" s="926"/>
      <c r="BX115" s="926"/>
      <c r="BY115" s="926"/>
      <c r="BZ115" s="926"/>
      <c r="CA115" s="926">
        <v>788</v>
      </c>
      <c r="CB115" s="926"/>
      <c r="CC115" s="926"/>
      <c r="CD115" s="926"/>
      <c r="CE115" s="926"/>
      <c r="CF115" s="920">
        <v>0</v>
      </c>
      <c r="CG115" s="921"/>
      <c r="CH115" s="921"/>
      <c r="CI115" s="921"/>
      <c r="CJ115" s="921"/>
      <c r="CK115" s="948"/>
      <c r="CL115" s="949"/>
      <c r="CM115" s="922" t="s">
        <v>435</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122</v>
      </c>
      <c r="DH115" s="959"/>
      <c r="DI115" s="959"/>
      <c r="DJ115" s="959"/>
      <c r="DK115" s="960"/>
      <c r="DL115" s="961" t="s">
        <v>122</v>
      </c>
      <c r="DM115" s="959"/>
      <c r="DN115" s="959"/>
      <c r="DO115" s="959"/>
      <c r="DP115" s="960"/>
      <c r="DQ115" s="961" t="s">
        <v>122</v>
      </c>
      <c r="DR115" s="959"/>
      <c r="DS115" s="959"/>
      <c r="DT115" s="959"/>
      <c r="DU115" s="960"/>
      <c r="DV115" s="962" t="s">
        <v>122</v>
      </c>
      <c r="DW115" s="963"/>
      <c r="DX115" s="963"/>
      <c r="DY115" s="963"/>
      <c r="DZ115" s="964"/>
    </row>
    <row r="116" spans="1:130" s="230" customFormat="1" ht="26.25" customHeight="1" x14ac:dyDescent="0.15">
      <c r="A116" s="956"/>
      <c r="B116" s="957"/>
      <c r="C116" s="965" t="s">
        <v>436</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122</v>
      </c>
      <c r="AB116" s="959"/>
      <c r="AC116" s="959"/>
      <c r="AD116" s="959"/>
      <c r="AE116" s="960"/>
      <c r="AF116" s="961" t="s">
        <v>122</v>
      </c>
      <c r="AG116" s="959"/>
      <c r="AH116" s="959"/>
      <c r="AI116" s="959"/>
      <c r="AJ116" s="960"/>
      <c r="AK116" s="961" t="s">
        <v>122</v>
      </c>
      <c r="AL116" s="959"/>
      <c r="AM116" s="959"/>
      <c r="AN116" s="959"/>
      <c r="AO116" s="960"/>
      <c r="AP116" s="962" t="s">
        <v>122</v>
      </c>
      <c r="AQ116" s="963"/>
      <c r="AR116" s="963"/>
      <c r="AS116" s="963"/>
      <c r="AT116" s="964"/>
      <c r="AU116" s="908"/>
      <c r="AV116" s="909"/>
      <c r="AW116" s="909"/>
      <c r="AX116" s="909"/>
      <c r="AY116" s="909"/>
      <c r="AZ116" s="967" t="s">
        <v>437</v>
      </c>
      <c r="BA116" s="968"/>
      <c r="BB116" s="968"/>
      <c r="BC116" s="968"/>
      <c r="BD116" s="968"/>
      <c r="BE116" s="968"/>
      <c r="BF116" s="968"/>
      <c r="BG116" s="968"/>
      <c r="BH116" s="968"/>
      <c r="BI116" s="968"/>
      <c r="BJ116" s="968"/>
      <c r="BK116" s="968"/>
      <c r="BL116" s="968"/>
      <c r="BM116" s="968"/>
      <c r="BN116" s="968"/>
      <c r="BO116" s="968"/>
      <c r="BP116" s="969"/>
      <c r="BQ116" s="925" t="s">
        <v>122</v>
      </c>
      <c r="BR116" s="926"/>
      <c r="BS116" s="926"/>
      <c r="BT116" s="926"/>
      <c r="BU116" s="926"/>
      <c r="BV116" s="926" t="s">
        <v>122</v>
      </c>
      <c r="BW116" s="926"/>
      <c r="BX116" s="926"/>
      <c r="BY116" s="926"/>
      <c r="BZ116" s="926"/>
      <c r="CA116" s="926" t="s">
        <v>122</v>
      </c>
      <c r="CB116" s="926"/>
      <c r="CC116" s="926"/>
      <c r="CD116" s="926"/>
      <c r="CE116" s="926"/>
      <c r="CF116" s="920" t="s">
        <v>122</v>
      </c>
      <c r="CG116" s="921"/>
      <c r="CH116" s="921"/>
      <c r="CI116" s="921"/>
      <c r="CJ116" s="921"/>
      <c r="CK116" s="948"/>
      <c r="CL116" s="949"/>
      <c r="CM116" s="922" t="s">
        <v>438</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122</v>
      </c>
      <c r="DH116" s="959"/>
      <c r="DI116" s="959"/>
      <c r="DJ116" s="959"/>
      <c r="DK116" s="960"/>
      <c r="DL116" s="961" t="s">
        <v>122</v>
      </c>
      <c r="DM116" s="959"/>
      <c r="DN116" s="959"/>
      <c r="DO116" s="959"/>
      <c r="DP116" s="960"/>
      <c r="DQ116" s="961" t="s">
        <v>122</v>
      </c>
      <c r="DR116" s="959"/>
      <c r="DS116" s="959"/>
      <c r="DT116" s="959"/>
      <c r="DU116" s="960"/>
      <c r="DV116" s="962" t="s">
        <v>122</v>
      </c>
      <c r="DW116" s="963"/>
      <c r="DX116" s="963"/>
      <c r="DY116" s="963"/>
      <c r="DZ116" s="964"/>
    </row>
    <row r="117" spans="1:130" s="230" customFormat="1" ht="26.25" customHeight="1" x14ac:dyDescent="0.15">
      <c r="A117" s="912" t="s">
        <v>177</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439</v>
      </c>
      <c r="Z117" s="894"/>
      <c r="AA117" s="978">
        <v>3383002</v>
      </c>
      <c r="AB117" s="979"/>
      <c r="AC117" s="979"/>
      <c r="AD117" s="979"/>
      <c r="AE117" s="980"/>
      <c r="AF117" s="981">
        <v>3626733</v>
      </c>
      <c r="AG117" s="979"/>
      <c r="AH117" s="979"/>
      <c r="AI117" s="979"/>
      <c r="AJ117" s="980"/>
      <c r="AK117" s="981">
        <v>3744566</v>
      </c>
      <c r="AL117" s="979"/>
      <c r="AM117" s="979"/>
      <c r="AN117" s="979"/>
      <c r="AO117" s="980"/>
      <c r="AP117" s="982"/>
      <c r="AQ117" s="983"/>
      <c r="AR117" s="983"/>
      <c r="AS117" s="983"/>
      <c r="AT117" s="984"/>
      <c r="AU117" s="908"/>
      <c r="AV117" s="909"/>
      <c r="AW117" s="909"/>
      <c r="AX117" s="909"/>
      <c r="AY117" s="909"/>
      <c r="AZ117" s="974" t="s">
        <v>440</v>
      </c>
      <c r="BA117" s="975"/>
      <c r="BB117" s="975"/>
      <c r="BC117" s="975"/>
      <c r="BD117" s="975"/>
      <c r="BE117" s="975"/>
      <c r="BF117" s="975"/>
      <c r="BG117" s="975"/>
      <c r="BH117" s="975"/>
      <c r="BI117" s="975"/>
      <c r="BJ117" s="975"/>
      <c r="BK117" s="975"/>
      <c r="BL117" s="975"/>
      <c r="BM117" s="975"/>
      <c r="BN117" s="975"/>
      <c r="BO117" s="975"/>
      <c r="BP117" s="976"/>
      <c r="BQ117" s="925" t="s">
        <v>122</v>
      </c>
      <c r="BR117" s="926"/>
      <c r="BS117" s="926"/>
      <c r="BT117" s="926"/>
      <c r="BU117" s="926"/>
      <c r="BV117" s="926" t="s">
        <v>122</v>
      </c>
      <c r="BW117" s="926"/>
      <c r="BX117" s="926"/>
      <c r="BY117" s="926"/>
      <c r="BZ117" s="926"/>
      <c r="CA117" s="926" t="s">
        <v>122</v>
      </c>
      <c r="CB117" s="926"/>
      <c r="CC117" s="926"/>
      <c r="CD117" s="926"/>
      <c r="CE117" s="926"/>
      <c r="CF117" s="920" t="s">
        <v>122</v>
      </c>
      <c r="CG117" s="921"/>
      <c r="CH117" s="921"/>
      <c r="CI117" s="921"/>
      <c r="CJ117" s="921"/>
      <c r="CK117" s="948"/>
      <c r="CL117" s="949"/>
      <c r="CM117" s="922" t="s">
        <v>441</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122</v>
      </c>
      <c r="DH117" s="959"/>
      <c r="DI117" s="959"/>
      <c r="DJ117" s="959"/>
      <c r="DK117" s="960"/>
      <c r="DL117" s="961" t="s">
        <v>122</v>
      </c>
      <c r="DM117" s="959"/>
      <c r="DN117" s="959"/>
      <c r="DO117" s="959"/>
      <c r="DP117" s="960"/>
      <c r="DQ117" s="961" t="s">
        <v>122</v>
      </c>
      <c r="DR117" s="959"/>
      <c r="DS117" s="959"/>
      <c r="DT117" s="959"/>
      <c r="DU117" s="960"/>
      <c r="DV117" s="962" t="s">
        <v>122</v>
      </c>
      <c r="DW117" s="963"/>
      <c r="DX117" s="963"/>
      <c r="DY117" s="963"/>
      <c r="DZ117" s="964"/>
    </row>
    <row r="118" spans="1:130" s="230" customFormat="1" ht="26.25" customHeight="1" x14ac:dyDescent="0.15">
      <c r="A118" s="912" t="s">
        <v>415</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412</v>
      </c>
      <c r="AB118" s="893"/>
      <c r="AC118" s="893"/>
      <c r="AD118" s="893"/>
      <c r="AE118" s="894"/>
      <c r="AF118" s="892" t="s">
        <v>413</v>
      </c>
      <c r="AG118" s="893"/>
      <c r="AH118" s="893"/>
      <c r="AI118" s="893"/>
      <c r="AJ118" s="894"/>
      <c r="AK118" s="892" t="s">
        <v>294</v>
      </c>
      <c r="AL118" s="893"/>
      <c r="AM118" s="893"/>
      <c r="AN118" s="893"/>
      <c r="AO118" s="894"/>
      <c r="AP118" s="970" t="s">
        <v>414</v>
      </c>
      <c r="AQ118" s="971"/>
      <c r="AR118" s="971"/>
      <c r="AS118" s="971"/>
      <c r="AT118" s="972"/>
      <c r="AU118" s="908"/>
      <c r="AV118" s="909"/>
      <c r="AW118" s="909"/>
      <c r="AX118" s="909"/>
      <c r="AY118" s="909"/>
      <c r="AZ118" s="973" t="s">
        <v>442</v>
      </c>
      <c r="BA118" s="965"/>
      <c r="BB118" s="965"/>
      <c r="BC118" s="965"/>
      <c r="BD118" s="965"/>
      <c r="BE118" s="965"/>
      <c r="BF118" s="965"/>
      <c r="BG118" s="965"/>
      <c r="BH118" s="965"/>
      <c r="BI118" s="965"/>
      <c r="BJ118" s="965"/>
      <c r="BK118" s="965"/>
      <c r="BL118" s="965"/>
      <c r="BM118" s="965"/>
      <c r="BN118" s="965"/>
      <c r="BO118" s="965"/>
      <c r="BP118" s="966"/>
      <c r="BQ118" s="999" t="s">
        <v>122</v>
      </c>
      <c r="BR118" s="1000"/>
      <c r="BS118" s="1000"/>
      <c r="BT118" s="1000"/>
      <c r="BU118" s="1000"/>
      <c r="BV118" s="1000" t="s">
        <v>122</v>
      </c>
      <c r="BW118" s="1000"/>
      <c r="BX118" s="1000"/>
      <c r="BY118" s="1000"/>
      <c r="BZ118" s="1000"/>
      <c r="CA118" s="1000" t="s">
        <v>122</v>
      </c>
      <c r="CB118" s="1000"/>
      <c r="CC118" s="1000"/>
      <c r="CD118" s="1000"/>
      <c r="CE118" s="1000"/>
      <c r="CF118" s="920" t="s">
        <v>122</v>
      </c>
      <c r="CG118" s="921"/>
      <c r="CH118" s="921"/>
      <c r="CI118" s="921"/>
      <c r="CJ118" s="921"/>
      <c r="CK118" s="948"/>
      <c r="CL118" s="949"/>
      <c r="CM118" s="922" t="s">
        <v>443</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122</v>
      </c>
      <c r="DH118" s="959"/>
      <c r="DI118" s="959"/>
      <c r="DJ118" s="959"/>
      <c r="DK118" s="960"/>
      <c r="DL118" s="961" t="s">
        <v>122</v>
      </c>
      <c r="DM118" s="959"/>
      <c r="DN118" s="959"/>
      <c r="DO118" s="959"/>
      <c r="DP118" s="960"/>
      <c r="DQ118" s="961" t="s">
        <v>122</v>
      </c>
      <c r="DR118" s="959"/>
      <c r="DS118" s="959"/>
      <c r="DT118" s="959"/>
      <c r="DU118" s="960"/>
      <c r="DV118" s="962" t="s">
        <v>122</v>
      </c>
      <c r="DW118" s="963"/>
      <c r="DX118" s="963"/>
      <c r="DY118" s="963"/>
      <c r="DZ118" s="964"/>
    </row>
    <row r="119" spans="1:130" s="230" customFormat="1" ht="26.25" customHeight="1" x14ac:dyDescent="0.15">
      <c r="A119" s="1056" t="s">
        <v>418</v>
      </c>
      <c r="B119" s="947"/>
      <c r="C119" s="929" t="s">
        <v>419</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v>64401</v>
      </c>
      <c r="AB119" s="900"/>
      <c r="AC119" s="900"/>
      <c r="AD119" s="900"/>
      <c r="AE119" s="901"/>
      <c r="AF119" s="902">
        <v>64401</v>
      </c>
      <c r="AG119" s="900"/>
      <c r="AH119" s="900"/>
      <c r="AI119" s="900"/>
      <c r="AJ119" s="901"/>
      <c r="AK119" s="902">
        <v>64401</v>
      </c>
      <c r="AL119" s="900"/>
      <c r="AM119" s="900"/>
      <c r="AN119" s="900"/>
      <c r="AO119" s="901"/>
      <c r="AP119" s="903">
        <v>0.2</v>
      </c>
      <c r="AQ119" s="904"/>
      <c r="AR119" s="904"/>
      <c r="AS119" s="904"/>
      <c r="AT119" s="905"/>
      <c r="AU119" s="910"/>
      <c r="AV119" s="911"/>
      <c r="AW119" s="911"/>
      <c r="AX119" s="911"/>
      <c r="AY119" s="911"/>
      <c r="AZ119" s="251" t="s">
        <v>177</v>
      </c>
      <c r="BA119" s="251"/>
      <c r="BB119" s="251"/>
      <c r="BC119" s="251"/>
      <c r="BD119" s="251"/>
      <c r="BE119" s="251"/>
      <c r="BF119" s="251"/>
      <c r="BG119" s="251"/>
      <c r="BH119" s="251"/>
      <c r="BI119" s="251"/>
      <c r="BJ119" s="251"/>
      <c r="BK119" s="251"/>
      <c r="BL119" s="251"/>
      <c r="BM119" s="251"/>
      <c r="BN119" s="251"/>
      <c r="BO119" s="977" t="s">
        <v>444</v>
      </c>
      <c r="BP119" s="1005"/>
      <c r="BQ119" s="999">
        <v>42444136</v>
      </c>
      <c r="BR119" s="1000"/>
      <c r="BS119" s="1000"/>
      <c r="BT119" s="1000"/>
      <c r="BU119" s="1000"/>
      <c r="BV119" s="1000">
        <v>42005665</v>
      </c>
      <c r="BW119" s="1000"/>
      <c r="BX119" s="1000"/>
      <c r="BY119" s="1000"/>
      <c r="BZ119" s="1000"/>
      <c r="CA119" s="1000">
        <v>40280689</v>
      </c>
      <c r="CB119" s="1000"/>
      <c r="CC119" s="1000"/>
      <c r="CD119" s="1000"/>
      <c r="CE119" s="1000"/>
      <c r="CF119" s="1001"/>
      <c r="CG119" s="1002"/>
      <c r="CH119" s="1002"/>
      <c r="CI119" s="1002"/>
      <c r="CJ119" s="1003"/>
      <c r="CK119" s="950"/>
      <c r="CL119" s="951"/>
      <c r="CM119" s="973" t="s">
        <v>445</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122</v>
      </c>
      <c r="DH119" s="986"/>
      <c r="DI119" s="986"/>
      <c r="DJ119" s="986"/>
      <c r="DK119" s="987"/>
      <c r="DL119" s="985" t="s">
        <v>122</v>
      </c>
      <c r="DM119" s="986"/>
      <c r="DN119" s="986"/>
      <c r="DO119" s="986"/>
      <c r="DP119" s="987"/>
      <c r="DQ119" s="985" t="s">
        <v>122</v>
      </c>
      <c r="DR119" s="986"/>
      <c r="DS119" s="986"/>
      <c r="DT119" s="986"/>
      <c r="DU119" s="987"/>
      <c r="DV119" s="988" t="s">
        <v>122</v>
      </c>
      <c r="DW119" s="989"/>
      <c r="DX119" s="989"/>
      <c r="DY119" s="989"/>
      <c r="DZ119" s="990"/>
    </row>
    <row r="120" spans="1:130" s="230" customFormat="1" ht="26.25" customHeight="1" x14ac:dyDescent="0.15">
      <c r="A120" s="1057"/>
      <c r="B120" s="949"/>
      <c r="C120" s="922" t="s">
        <v>422</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122</v>
      </c>
      <c r="AB120" s="959"/>
      <c r="AC120" s="959"/>
      <c r="AD120" s="959"/>
      <c r="AE120" s="960"/>
      <c r="AF120" s="961" t="s">
        <v>122</v>
      </c>
      <c r="AG120" s="959"/>
      <c r="AH120" s="959"/>
      <c r="AI120" s="959"/>
      <c r="AJ120" s="960"/>
      <c r="AK120" s="961" t="s">
        <v>122</v>
      </c>
      <c r="AL120" s="959"/>
      <c r="AM120" s="959"/>
      <c r="AN120" s="959"/>
      <c r="AO120" s="960"/>
      <c r="AP120" s="962" t="s">
        <v>122</v>
      </c>
      <c r="AQ120" s="963"/>
      <c r="AR120" s="963"/>
      <c r="AS120" s="963"/>
      <c r="AT120" s="964"/>
      <c r="AU120" s="991" t="s">
        <v>446</v>
      </c>
      <c r="AV120" s="992"/>
      <c r="AW120" s="992"/>
      <c r="AX120" s="992"/>
      <c r="AY120" s="993"/>
      <c r="AZ120" s="929" t="s">
        <v>447</v>
      </c>
      <c r="BA120" s="897"/>
      <c r="BB120" s="897"/>
      <c r="BC120" s="897"/>
      <c r="BD120" s="897"/>
      <c r="BE120" s="897"/>
      <c r="BF120" s="897"/>
      <c r="BG120" s="897"/>
      <c r="BH120" s="897"/>
      <c r="BI120" s="897"/>
      <c r="BJ120" s="897"/>
      <c r="BK120" s="897"/>
      <c r="BL120" s="897"/>
      <c r="BM120" s="897"/>
      <c r="BN120" s="897"/>
      <c r="BO120" s="897"/>
      <c r="BP120" s="898"/>
      <c r="BQ120" s="930">
        <v>17755793</v>
      </c>
      <c r="BR120" s="931"/>
      <c r="BS120" s="931"/>
      <c r="BT120" s="931"/>
      <c r="BU120" s="931"/>
      <c r="BV120" s="931">
        <v>18802652</v>
      </c>
      <c r="BW120" s="931"/>
      <c r="BX120" s="931"/>
      <c r="BY120" s="931"/>
      <c r="BZ120" s="931"/>
      <c r="CA120" s="931">
        <v>18225503</v>
      </c>
      <c r="CB120" s="931"/>
      <c r="CC120" s="931"/>
      <c r="CD120" s="931"/>
      <c r="CE120" s="931"/>
      <c r="CF120" s="944">
        <v>60.8</v>
      </c>
      <c r="CG120" s="945"/>
      <c r="CH120" s="945"/>
      <c r="CI120" s="945"/>
      <c r="CJ120" s="945"/>
      <c r="CK120" s="1006" t="s">
        <v>448</v>
      </c>
      <c r="CL120" s="1007"/>
      <c r="CM120" s="1007"/>
      <c r="CN120" s="1007"/>
      <c r="CO120" s="1008"/>
      <c r="CP120" s="1014" t="s">
        <v>395</v>
      </c>
      <c r="CQ120" s="1015"/>
      <c r="CR120" s="1015"/>
      <c r="CS120" s="1015"/>
      <c r="CT120" s="1015"/>
      <c r="CU120" s="1015"/>
      <c r="CV120" s="1015"/>
      <c r="CW120" s="1015"/>
      <c r="CX120" s="1015"/>
      <c r="CY120" s="1015"/>
      <c r="CZ120" s="1015"/>
      <c r="DA120" s="1015"/>
      <c r="DB120" s="1015"/>
      <c r="DC120" s="1015"/>
      <c r="DD120" s="1015"/>
      <c r="DE120" s="1015"/>
      <c r="DF120" s="1016"/>
      <c r="DG120" s="930">
        <v>826204</v>
      </c>
      <c r="DH120" s="931"/>
      <c r="DI120" s="931"/>
      <c r="DJ120" s="931"/>
      <c r="DK120" s="931"/>
      <c r="DL120" s="931">
        <v>817676</v>
      </c>
      <c r="DM120" s="931"/>
      <c r="DN120" s="931"/>
      <c r="DO120" s="931"/>
      <c r="DP120" s="931"/>
      <c r="DQ120" s="931">
        <v>811887</v>
      </c>
      <c r="DR120" s="931"/>
      <c r="DS120" s="931"/>
      <c r="DT120" s="931"/>
      <c r="DU120" s="931"/>
      <c r="DV120" s="932">
        <v>2.7</v>
      </c>
      <c r="DW120" s="932"/>
      <c r="DX120" s="932"/>
      <c r="DY120" s="932"/>
      <c r="DZ120" s="933"/>
    </row>
    <row r="121" spans="1:130" s="230" customFormat="1" ht="26.25" customHeight="1" x14ac:dyDescent="0.15">
      <c r="A121" s="1057"/>
      <c r="B121" s="949"/>
      <c r="C121" s="974" t="s">
        <v>449</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v>9688</v>
      </c>
      <c r="AB121" s="959"/>
      <c r="AC121" s="959"/>
      <c r="AD121" s="959"/>
      <c r="AE121" s="960"/>
      <c r="AF121" s="961">
        <v>9688</v>
      </c>
      <c r="AG121" s="959"/>
      <c r="AH121" s="959"/>
      <c r="AI121" s="959"/>
      <c r="AJ121" s="960"/>
      <c r="AK121" s="961">
        <v>9688</v>
      </c>
      <c r="AL121" s="959"/>
      <c r="AM121" s="959"/>
      <c r="AN121" s="959"/>
      <c r="AO121" s="960"/>
      <c r="AP121" s="962">
        <v>0</v>
      </c>
      <c r="AQ121" s="963"/>
      <c r="AR121" s="963"/>
      <c r="AS121" s="963"/>
      <c r="AT121" s="964"/>
      <c r="AU121" s="994"/>
      <c r="AV121" s="995"/>
      <c r="AW121" s="995"/>
      <c r="AX121" s="995"/>
      <c r="AY121" s="996"/>
      <c r="AZ121" s="922" t="s">
        <v>450</v>
      </c>
      <c r="BA121" s="923"/>
      <c r="BB121" s="923"/>
      <c r="BC121" s="923"/>
      <c r="BD121" s="923"/>
      <c r="BE121" s="923"/>
      <c r="BF121" s="923"/>
      <c r="BG121" s="923"/>
      <c r="BH121" s="923"/>
      <c r="BI121" s="923"/>
      <c r="BJ121" s="923"/>
      <c r="BK121" s="923"/>
      <c r="BL121" s="923"/>
      <c r="BM121" s="923"/>
      <c r="BN121" s="923"/>
      <c r="BO121" s="923"/>
      <c r="BP121" s="924"/>
      <c r="BQ121" s="925">
        <v>3356139</v>
      </c>
      <c r="BR121" s="926"/>
      <c r="BS121" s="926"/>
      <c r="BT121" s="926"/>
      <c r="BU121" s="926"/>
      <c r="BV121" s="926">
        <v>4611060</v>
      </c>
      <c r="BW121" s="926"/>
      <c r="BX121" s="926"/>
      <c r="BY121" s="926"/>
      <c r="BZ121" s="926"/>
      <c r="CA121" s="926">
        <v>4173297</v>
      </c>
      <c r="CB121" s="926"/>
      <c r="CC121" s="926"/>
      <c r="CD121" s="926"/>
      <c r="CE121" s="926"/>
      <c r="CF121" s="920">
        <v>13.9</v>
      </c>
      <c r="CG121" s="921"/>
      <c r="CH121" s="921"/>
      <c r="CI121" s="921"/>
      <c r="CJ121" s="921"/>
      <c r="CK121" s="1009"/>
      <c r="CL121" s="1010"/>
      <c r="CM121" s="1010"/>
      <c r="CN121" s="1010"/>
      <c r="CO121" s="1011"/>
      <c r="CP121" s="1019" t="s">
        <v>393</v>
      </c>
      <c r="CQ121" s="1020"/>
      <c r="CR121" s="1020"/>
      <c r="CS121" s="1020"/>
      <c r="CT121" s="1020"/>
      <c r="CU121" s="1020"/>
      <c r="CV121" s="1020"/>
      <c r="CW121" s="1020"/>
      <c r="CX121" s="1020"/>
      <c r="CY121" s="1020"/>
      <c r="CZ121" s="1020"/>
      <c r="DA121" s="1020"/>
      <c r="DB121" s="1020"/>
      <c r="DC121" s="1020"/>
      <c r="DD121" s="1020"/>
      <c r="DE121" s="1020"/>
      <c r="DF121" s="1021"/>
      <c r="DG121" s="925">
        <v>1546</v>
      </c>
      <c r="DH121" s="926"/>
      <c r="DI121" s="926"/>
      <c r="DJ121" s="926"/>
      <c r="DK121" s="926"/>
      <c r="DL121" s="926">
        <v>1435</v>
      </c>
      <c r="DM121" s="926"/>
      <c r="DN121" s="926"/>
      <c r="DO121" s="926"/>
      <c r="DP121" s="926"/>
      <c r="DQ121" s="926">
        <v>1323</v>
      </c>
      <c r="DR121" s="926"/>
      <c r="DS121" s="926"/>
      <c r="DT121" s="926"/>
      <c r="DU121" s="926"/>
      <c r="DV121" s="927">
        <v>0</v>
      </c>
      <c r="DW121" s="927"/>
      <c r="DX121" s="927"/>
      <c r="DY121" s="927"/>
      <c r="DZ121" s="928"/>
    </row>
    <row r="122" spans="1:130" s="230" customFormat="1" ht="26.25" customHeight="1" x14ac:dyDescent="0.15">
      <c r="A122" s="1057"/>
      <c r="B122" s="949"/>
      <c r="C122" s="922" t="s">
        <v>432</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122</v>
      </c>
      <c r="AB122" s="959"/>
      <c r="AC122" s="959"/>
      <c r="AD122" s="959"/>
      <c r="AE122" s="960"/>
      <c r="AF122" s="961" t="s">
        <v>122</v>
      </c>
      <c r="AG122" s="959"/>
      <c r="AH122" s="959"/>
      <c r="AI122" s="959"/>
      <c r="AJ122" s="960"/>
      <c r="AK122" s="961" t="s">
        <v>122</v>
      </c>
      <c r="AL122" s="959"/>
      <c r="AM122" s="959"/>
      <c r="AN122" s="959"/>
      <c r="AO122" s="960"/>
      <c r="AP122" s="962" t="s">
        <v>122</v>
      </c>
      <c r="AQ122" s="963"/>
      <c r="AR122" s="963"/>
      <c r="AS122" s="963"/>
      <c r="AT122" s="964"/>
      <c r="AU122" s="994"/>
      <c r="AV122" s="995"/>
      <c r="AW122" s="995"/>
      <c r="AX122" s="995"/>
      <c r="AY122" s="996"/>
      <c r="AZ122" s="973" t="s">
        <v>451</v>
      </c>
      <c r="BA122" s="965"/>
      <c r="BB122" s="965"/>
      <c r="BC122" s="965"/>
      <c r="BD122" s="965"/>
      <c r="BE122" s="965"/>
      <c r="BF122" s="965"/>
      <c r="BG122" s="965"/>
      <c r="BH122" s="965"/>
      <c r="BI122" s="965"/>
      <c r="BJ122" s="965"/>
      <c r="BK122" s="965"/>
      <c r="BL122" s="965"/>
      <c r="BM122" s="965"/>
      <c r="BN122" s="965"/>
      <c r="BO122" s="965"/>
      <c r="BP122" s="966"/>
      <c r="BQ122" s="999">
        <v>30519287</v>
      </c>
      <c r="BR122" s="1000"/>
      <c r="BS122" s="1000"/>
      <c r="BT122" s="1000"/>
      <c r="BU122" s="1000"/>
      <c r="BV122" s="1000">
        <v>29443918</v>
      </c>
      <c r="BW122" s="1000"/>
      <c r="BX122" s="1000"/>
      <c r="BY122" s="1000"/>
      <c r="BZ122" s="1000"/>
      <c r="CA122" s="1000">
        <v>27751775</v>
      </c>
      <c r="CB122" s="1000"/>
      <c r="CC122" s="1000"/>
      <c r="CD122" s="1000"/>
      <c r="CE122" s="1000"/>
      <c r="CF122" s="1017">
        <v>92.5</v>
      </c>
      <c r="CG122" s="1018"/>
      <c r="CH122" s="1018"/>
      <c r="CI122" s="1018"/>
      <c r="CJ122" s="1018"/>
      <c r="CK122" s="1009"/>
      <c r="CL122" s="1010"/>
      <c r="CM122" s="1010"/>
      <c r="CN122" s="1010"/>
      <c r="CO122" s="1011"/>
      <c r="CP122" s="1019" t="s">
        <v>391</v>
      </c>
      <c r="CQ122" s="1020"/>
      <c r="CR122" s="1020"/>
      <c r="CS122" s="1020"/>
      <c r="CT122" s="1020"/>
      <c r="CU122" s="1020"/>
      <c r="CV122" s="1020"/>
      <c r="CW122" s="1020"/>
      <c r="CX122" s="1020"/>
      <c r="CY122" s="1020"/>
      <c r="CZ122" s="1020"/>
      <c r="DA122" s="1020"/>
      <c r="DB122" s="1020"/>
      <c r="DC122" s="1020"/>
      <c r="DD122" s="1020"/>
      <c r="DE122" s="1020"/>
      <c r="DF122" s="1021"/>
      <c r="DG122" s="925" t="s">
        <v>122</v>
      </c>
      <c r="DH122" s="926"/>
      <c r="DI122" s="926"/>
      <c r="DJ122" s="926"/>
      <c r="DK122" s="926"/>
      <c r="DL122" s="926" t="s">
        <v>122</v>
      </c>
      <c r="DM122" s="926"/>
      <c r="DN122" s="926"/>
      <c r="DO122" s="926"/>
      <c r="DP122" s="926"/>
      <c r="DQ122" s="926" t="s">
        <v>122</v>
      </c>
      <c r="DR122" s="926"/>
      <c r="DS122" s="926"/>
      <c r="DT122" s="926"/>
      <c r="DU122" s="926"/>
      <c r="DV122" s="927" t="s">
        <v>122</v>
      </c>
      <c r="DW122" s="927"/>
      <c r="DX122" s="927"/>
      <c r="DY122" s="927"/>
      <c r="DZ122" s="928"/>
    </row>
    <row r="123" spans="1:130" s="230" customFormat="1" ht="26.25" customHeight="1" x14ac:dyDescent="0.15">
      <c r="A123" s="1057"/>
      <c r="B123" s="949"/>
      <c r="C123" s="922" t="s">
        <v>438</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122</v>
      </c>
      <c r="AB123" s="959"/>
      <c r="AC123" s="959"/>
      <c r="AD123" s="959"/>
      <c r="AE123" s="960"/>
      <c r="AF123" s="961" t="s">
        <v>122</v>
      </c>
      <c r="AG123" s="959"/>
      <c r="AH123" s="959"/>
      <c r="AI123" s="959"/>
      <c r="AJ123" s="960"/>
      <c r="AK123" s="961" t="s">
        <v>122</v>
      </c>
      <c r="AL123" s="959"/>
      <c r="AM123" s="959"/>
      <c r="AN123" s="959"/>
      <c r="AO123" s="960"/>
      <c r="AP123" s="962" t="s">
        <v>122</v>
      </c>
      <c r="AQ123" s="963"/>
      <c r="AR123" s="963"/>
      <c r="AS123" s="963"/>
      <c r="AT123" s="964"/>
      <c r="AU123" s="997"/>
      <c r="AV123" s="998"/>
      <c r="AW123" s="998"/>
      <c r="AX123" s="998"/>
      <c r="AY123" s="998"/>
      <c r="AZ123" s="251" t="s">
        <v>177</v>
      </c>
      <c r="BA123" s="251"/>
      <c r="BB123" s="251"/>
      <c r="BC123" s="251"/>
      <c r="BD123" s="251"/>
      <c r="BE123" s="251"/>
      <c r="BF123" s="251"/>
      <c r="BG123" s="251"/>
      <c r="BH123" s="251"/>
      <c r="BI123" s="251"/>
      <c r="BJ123" s="251"/>
      <c r="BK123" s="251"/>
      <c r="BL123" s="251"/>
      <c r="BM123" s="251"/>
      <c r="BN123" s="251"/>
      <c r="BO123" s="977" t="s">
        <v>452</v>
      </c>
      <c r="BP123" s="1005"/>
      <c r="BQ123" s="1063">
        <v>51631219</v>
      </c>
      <c r="BR123" s="1064"/>
      <c r="BS123" s="1064"/>
      <c r="BT123" s="1064"/>
      <c r="BU123" s="1064"/>
      <c r="BV123" s="1064">
        <v>52857630</v>
      </c>
      <c r="BW123" s="1064"/>
      <c r="BX123" s="1064"/>
      <c r="BY123" s="1064"/>
      <c r="BZ123" s="1064"/>
      <c r="CA123" s="1064">
        <v>50150575</v>
      </c>
      <c r="CB123" s="1064"/>
      <c r="CC123" s="1064"/>
      <c r="CD123" s="1064"/>
      <c r="CE123" s="1064"/>
      <c r="CF123" s="1001"/>
      <c r="CG123" s="1002"/>
      <c r="CH123" s="1002"/>
      <c r="CI123" s="1002"/>
      <c r="CJ123" s="1003"/>
      <c r="CK123" s="1009"/>
      <c r="CL123" s="1010"/>
      <c r="CM123" s="1010"/>
      <c r="CN123" s="1010"/>
      <c r="CO123" s="1011"/>
      <c r="CP123" s="1019" t="s">
        <v>392</v>
      </c>
      <c r="CQ123" s="1020"/>
      <c r="CR123" s="1020"/>
      <c r="CS123" s="1020"/>
      <c r="CT123" s="1020"/>
      <c r="CU123" s="1020"/>
      <c r="CV123" s="1020"/>
      <c r="CW123" s="1020"/>
      <c r="CX123" s="1020"/>
      <c r="CY123" s="1020"/>
      <c r="CZ123" s="1020"/>
      <c r="DA123" s="1020"/>
      <c r="DB123" s="1020"/>
      <c r="DC123" s="1020"/>
      <c r="DD123" s="1020"/>
      <c r="DE123" s="1020"/>
      <c r="DF123" s="1021"/>
      <c r="DG123" s="958" t="s">
        <v>122</v>
      </c>
      <c r="DH123" s="959"/>
      <c r="DI123" s="959"/>
      <c r="DJ123" s="959"/>
      <c r="DK123" s="960"/>
      <c r="DL123" s="961" t="s">
        <v>122</v>
      </c>
      <c r="DM123" s="959"/>
      <c r="DN123" s="959"/>
      <c r="DO123" s="959"/>
      <c r="DP123" s="960"/>
      <c r="DQ123" s="961" t="s">
        <v>122</v>
      </c>
      <c r="DR123" s="959"/>
      <c r="DS123" s="959"/>
      <c r="DT123" s="959"/>
      <c r="DU123" s="960"/>
      <c r="DV123" s="962" t="s">
        <v>122</v>
      </c>
      <c r="DW123" s="963"/>
      <c r="DX123" s="963"/>
      <c r="DY123" s="963"/>
      <c r="DZ123" s="964"/>
    </row>
    <row r="124" spans="1:130" s="230" customFormat="1" ht="26.25" customHeight="1" thickBot="1" x14ac:dyDescent="0.2">
      <c r="A124" s="1057"/>
      <c r="B124" s="949"/>
      <c r="C124" s="922" t="s">
        <v>441</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122</v>
      </c>
      <c r="AB124" s="959"/>
      <c r="AC124" s="959"/>
      <c r="AD124" s="959"/>
      <c r="AE124" s="960"/>
      <c r="AF124" s="961">
        <v>362</v>
      </c>
      <c r="AG124" s="959"/>
      <c r="AH124" s="959"/>
      <c r="AI124" s="959"/>
      <c r="AJ124" s="960"/>
      <c r="AK124" s="961">
        <v>373</v>
      </c>
      <c r="AL124" s="959"/>
      <c r="AM124" s="959"/>
      <c r="AN124" s="959"/>
      <c r="AO124" s="960"/>
      <c r="AP124" s="962">
        <v>0</v>
      </c>
      <c r="AQ124" s="963"/>
      <c r="AR124" s="963"/>
      <c r="AS124" s="963"/>
      <c r="AT124" s="964"/>
      <c r="AU124" s="1059" t="s">
        <v>453</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t="s">
        <v>122</v>
      </c>
      <c r="BR124" s="1027"/>
      <c r="BS124" s="1027"/>
      <c r="BT124" s="1027"/>
      <c r="BU124" s="1027"/>
      <c r="BV124" s="1027" t="s">
        <v>122</v>
      </c>
      <c r="BW124" s="1027"/>
      <c r="BX124" s="1027"/>
      <c r="BY124" s="1027"/>
      <c r="BZ124" s="1027"/>
      <c r="CA124" s="1027" t="s">
        <v>122</v>
      </c>
      <c r="CB124" s="1027"/>
      <c r="CC124" s="1027"/>
      <c r="CD124" s="1027"/>
      <c r="CE124" s="1027"/>
      <c r="CF124" s="1028"/>
      <c r="CG124" s="1029"/>
      <c r="CH124" s="1029"/>
      <c r="CI124" s="1029"/>
      <c r="CJ124" s="1030"/>
      <c r="CK124" s="1012"/>
      <c r="CL124" s="1012"/>
      <c r="CM124" s="1012"/>
      <c r="CN124" s="1012"/>
      <c r="CO124" s="1013"/>
      <c r="CP124" s="1019" t="s">
        <v>454</v>
      </c>
      <c r="CQ124" s="1020"/>
      <c r="CR124" s="1020"/>
      <c r="CS124" s="1020"/>
      <c r="CT124" s="1020"/>
      <c r="CU124" s="1020"/>
      <c r="CV124" s="1020"/>
      <c r="CW124" s="1020"/>
      <c r="CX124" s="1020"/>
      <c r="CY124" s="1020"/>
      <c r="CZ124" s="1020"/>
      <c r="DA124" s="1020"/>
      <c r="DB124" s="1020"/>
      <c r="DC124" s="1020"/>
      <c r="DD124" s="1020"/>
      <c r="DE124" s="1020"/>
      <c r="DF124" s="1021"/>
      <c r="DG124" s="1004">
        <v>6328</v>
      </c>
      <c r="DH124" s="986"/>
      <c r="DI124" s="986"/>
      <c r="DJ124" s="986"/>
      <c r="DK124" s="987"/>
      <c r="DL124" s="985">
        <v>3231</v>
      </c>
      <c r="DM124" s="986"/>
      <c r="DN124" s="986"/>
      <c r="DO124" s="986"/>
      <c r="DP124" s="987"/>
      <c r="DQ124" s="985" t="s">
        <v>122</v>
      </c>
      <c r="DR124" s="986"/>
      <c r="DS124" s="986"/>
      <c r="DT124" s="986"/>
      <c r="DU124" s="987"/>
      <c r="DV124" s="988" t="s">
        <v>122</v>
      </c>
      <c r="DW124" s="989"/>
      <c r="DX124" s="989"/>
      <c r="DY124" s="989"/>
      <c r="DZ124" s="990"/>
    </row>
    <row r="125" spans="1:130" s="230" customFormat="1" ht="26.25" customHeight="1" x14ac:dyDescent="0.15">
      <c r="A125" s="1057"/>
      <c r="B125" s="949"/>
      <c r="C125" s="922" t="s">
        <v>443</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122</v>
      </c>
      <c r="AB125" s="959"/>
      <c r="AC125" s="959"/>
      <c r="AD125" s="959"/>
      <c r="AE125" s="960"/>
      <c r="AF125" s="961" t="s">
        <v>122</v>
      </c>
      <c r="AG125" s="959"/>
      <c r="AH125" s="959"/>
      <c r="AI125" s="959"/>
      <c r="AJ125" s="960"/>
      <c r="AK125" s="961" t="s">
        <v>122</v>
      </c>
      <c r="AL125" s="959"/>
      <c r="AM125" s="959"/>
      <c r="AN125" s="959"/>
      <c r="AO125" s="960"/>
      <c r="AP125" s="962" t="s">
        <v>122</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455</v>
      </c>
      <c r="CL125" s="1007"/>
      <c r="CM125" s="1007"/>
      <c r="CN125" s="1007"/>
      <c r="CO125" s="1008"/>
      <c r="CP125" s="929" t="s">
        <v>456</v>
      </c>
      <c r="CQ125" s="897"/>
      <c r="CR125" s="897"/>
      <c r="CS125" s="897"/>
      <c r="CT125" s="897"/>
      <c r="CU125" s="897"/>
      <c r="CV125" s="897"/>
      <c r="CW125" s="897"/>
      <c r="CX125" s="897"/>
      <c r="CY125" s="897"/>
      <c r="CZ125" s="897"/>
      <c r="DA125" s="897"/>
      <c r="DB125" s="897"/>
      <c r="DC125" s="897"/>
      <c r="DD125" s="897"/>
      <c r="DE125" s="897"/>
      <c r="DF125" s="898"/>
      <c r="DG125" s="930" t="s">
        <v>122</v>
      </c>
      <c r="DH125" s="931"/>
      <c r="DI125" s="931"/>
      <c r="DJ125" s="931"/>
      <c r="DK125" s="931"/>
      <c r="DL125" s="931" t="s">
        <v>122</v>
      </c>
      <c r="DM125" s="931"/>
      <c r="DN125" s="931"/>
      <c r="DO125" s="931"/>
      <c r="DP125" s="931"/>
      <c r="DQ125" s="931" t="s">
        <v>122</v>
      </c>
      <c r="DR125" s="931"/>
      <c r="DS125" s="931"/>
      <c r="DT125" s="931"/>
      <c r="DU125" s="931"/>
      <c r="DV125" s="932" t="s">
        <v>122</v>
      </c>
      <c r="DW125" s="932"/>
      <c r="DX125" s="932"/>
      <c r="DY125" s="932"/>
      <c r="DZ125" s="933"/>
    </row>
    <row r="126" spans="1:130" s="230" customFormat="1" ht="26.25" customHeight="1" thickBot="1" x14ac:dyDescent="0.2">
      <c r="A126" s="1057"/>
      <c r="B126" s="949"/>
      <c r="C126" s="922" t="s">
        <v>445</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122</v>
      </c>
      <c r="AB126" s="959"/>
      <c r="AC126" s="959"/>
      <c r="AD126" s="959"/>
      <c r="AE126" s="960"/>
      <c r="AF126" s="961" t="s">
        <v>122</v>
      </c>
      <c r="AG126" s="959"/>
      <c r="AH126" s="959"/>
      <c r="AI126" s="959"/>
      <c r="AJ126" s="960"/>
      <c r="AK126" s="961" t="s">
        <v>122</v>
      </c>
      <c r="AL126" s="959"/>
      <c r="AM126" s="959"/>
      <c r="AN126" s="959"/>
      <c r="AO126" s="960"/>
      <c r="AP126" s="962" t="s">
        <v>122</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457</v>
      </c>
      <c r="CQ126" s="923"/>
      <c r="CR126" s="923"/>
      <c r="CS126" s="923"/>
      <c r="CT126" s="923"/>
      <c r="CU126" s="923"/>
      <c r="CV126" s="923"/>
      <c r="CW126" s="923"/>
      <c r="CX126" s="923"/>
      <c r="CY126" s="923"/>
      <c r="CZ126" s="923"/>
      <c r="DA126" s="923"/>
      <c r="DB126" s="923"/>
      <c r="DC126" s="923"/>
      <c r="DD126" s="923"/>
      <c r="DE126" s="923"/>
      <c r="DF126" s="924"/>
      <c r="DG126" s="925" t="s">
        <v>122</v>
      </c>
      <c r="DH126" s="926"/>
      <c r="DI126" s="926"/>
      <c r="DJ126" s="926"/>
      <c r="DK126" s="926"/>
      <c r="DL126" s="926" t="s">
        <v>122</v>
      </c>
      <c r="DM126" s="926"/>
      <c r="DN126" s="926"/>
      <c r="DO126" s="926"/>
      <c r="DP126" s="926"/>
      <c r="DQ126" s="926" t="s">
        <v>122</v>
      </c>
      <c r="DR126" s="926"/>
      <c r="DS126" s="926"/>
      <c r="DT126" s="926"/>
      <c r="DU126" s="926"/>
      <c r="DV126" s="927" t="s">
        <v>122</v>
      </c>
      <c r="DW126" s="927"/>
      <c r="DX126" s="927"/>
      <c r="DY126" s="927"/>
      <c r="DZ126" s="928"/>
    </row>
    <row r="127" spans="1:130" s="230" customFormat="1" ht="26.25" customHeight="1" x14ac:dyDescent="0.15">
      <c r="A127" s="1058"/>
      <c r="B127" s="951"/>
      <c r="C127" s="973" t="s">
        <v>458</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t="s">
        <v>122</v>
      </c>
      <c r="AB127" s="959"/>
      <c r="AC127" s="959"/>
      <c r="AD127" s="959"/>
      <c r="AE127" s="960"/>
      <c r="AF127" s="961" t="s">
        <v>122</v>
      </c>
      <c r="AG127" s="959"/>
      <c r="AH127" s="959"/>
      <c r="AI127" s="959"/>
      <c r="AJ127" s="960"/>
      <c r="AK127" s="961" t="s">
        <v>122</v>
      </c>
      <c r="AL127" s="959"/>
      <c r="AM127" s="959"/>
      <c r="AN127" s="959"/>
      <c r="AO127" s="960"/>
      <c r="AP127" s="962" t="s">
        <v>122</v>
      </c>
      <c r="AQ127" s="963"/>
      <c r="AR127" s="963"/>
      <c r="AS127" s="963"/>
      <c r="AT127" s="964"/>
      <c r="AU127" s="232"/>
      <c r="AV127" s="232"/>
      <c r="AW127" s="232"/>
      <c r="AX127" s="1031" t="s">
        <v>459</v>
      </c>
      <c r="AY127" s="1032"/>
      <c r="AZ127" s="1032"/>
      <c r="BA127" s="1032"/>
      <c r="BB127" s="1032"/>
      <c r="BC127" s="1032"/>
      <c r="BD127" s="1032"/>
      <c r="BE127" s="1033"/>
      <c r="BF127" s="1034" t="s">
        <v>460</v>
      </c>
      <c r="BG127" s="1032"/>
      <c r="BH127" s="1032"/>
      <c r="BI127" s="1032"/>
      <c r="BJ127" s="1032"/>
      <c r="BK127" s="1032"/>
      <c r="BL127" s="1033"/>
      <c r="BM127" s="1034" t="s">
        <v>461</v>
      </c>
      <c r="BN127" s="1032"/>
      <c r="BO127" s="1032"/>
      <c r="BP127" s="1032"/>
      <c r="BQ127" s="1032"/>
      <c r="BR127" s="1032"/>
      <c r="BS127" s="1033"/>
      <c r="BT127" s="1034" t="s">
        <v>462</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463</v>
      </c>
      <c r="CQ127" s="923"/>
      <c r="CR127" s="923"/>
      <c r="CS127" s="923"/>
      <c r="CT127" s="923"/>
      <c r="CU127" s="923"/>
      <c r="CV127" s="923"/>
      <c r="CW127" s="923"/>
      <c r="CX127" s="923"/>
      <c r="CY127" s="923"/>
      <c r="CZ127" s="923"/>
      <c r="DA127" s="923"/>
      <c r="DB127" s="923"/>
      <c r="DC127" s="923"/>
      <c r="DD127" s="923"/>
      <c r="DE127" s="923"/>
      <c r="DF127" s="924"/>
      <c r="DG127" s="925" t="s">
        <v>122</v>
      </c>
      <c r="DH127" s="926"/>
      <c r="DI127" s="926"/>
      <c r="DJ127" s="926"/>
      <c r="DK127" s="926"/>
      <c r="DL127" s="926" t="s">
        <v>122</v>
      </c>
      <c r="DM127" s="926"/>
      <c r="DN127" s="926"/>
      <c r="DO127" s="926"/>
      <c r="DP127" s="926"/>
      <c r="DQ127" s="926" t="s">
        <v>122</v>
      </c>
      <c r="DR127" s="926"/>
      <c r="DS127" s="926"/>
      <c r="DT127" s="926"/>
      <c r="DU127" s="926"/>
      <c r="DV127" s="927" t="s">
        <v>122</v>
      </c>
      <c r="DW127" s="927"/>
      <c r="DX127" s="927"/>
      <c r="DY127" s="927"/>
      <c r="DZ127" s="928"/>
    </row>
    <row r="128" spans="1:130" s="230" customFormat="1" ht="26.25" customHeight="1" thickBot="1" x14ac:dyDescent="0.2">
      <c r="A128" s="1041" t="s">
        <v>464</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465</v>
      </c>
      <c r="X128" s="1043"/>
      <c r="Y128" s="1043"/>
      <c r="Z128" s="1044"/>
      <c r="AA128" s="1045">
        <v>360407</v>
      </c>
      <c r="AB128" s="1046"/>
      <c r="AC128" s="1046"/>
      <c r="AD128" s="1046"/>
      <c r="AE128" s="1047"/>
      <c r="AF128" s="1048">
        <v>379609</v>
      </c>
      <c r="AG128" s="1046"/>
      <c r="AH128" s="1046"/>
      <c r="AI128" s="1046"/>
      <c r="AJ128" s="1047"/>
      <c r="AK128" s="1048">
        <v>505768</v>
      </c>
      <c r="AL128" s="1046"/>
      <c r="AM128" s="1046"/>
      <c r="AN128" s="1046"/>
      <c r="AO128" s="1047"/>
      <c r="AP128" s="1049"/>
      <c r="AQ128" s="1050"/>
      <c r="AR128" s="1050"/>
      <c r="AS128" s="1050"/>
      <c r="AT128" s="1051"/>
      <c r="AU128" s="232"/>
      <c r="AV128" s="232"/>
      <c r="AW128" s="232"/>
      <c r="AX128" s="896" t="s">
        <v>466</v>
      </c>
      <c r="AY128" s="897"/>
      <c r="AZ128" s="897"/>
      <c r="BA128" s="897"/>
      <c r="BB128" s="897"/>
      <c r="BC128" s="897"/>
      <c r="BD128" s="897"/>
      <c r="BE128" s="898"/>
      <c r="BF128" s="1052" t="s">
        <v>122</v>
      </c>
      <c r="BG128" s="1053"/>
      <c r="BH128" s="1053"/>
      <c r="BI128" s="1053"/>
      <c r="BJ128" s="1053"/>
      <c r="BK128" s="1053"/>
      <c r="BL128" s="1054"/>
      <c r="BM128" s="1052">
        <v>11.69</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467</v>
      </c>
      <c r="CQ128" s="726"/>
      <c r="CR128" s="726"/>
      <c r="CS128" s="726"/>
      <c r="CT128" s="726"/>
      <c r="CU128" s="726"/>
      <c r="CV128" s="726"/>
      <c r="CW128" s="726"/>
      <c r="CX128" s="726"/>
      <c r="CY128" s="726"/>
      <c r="CZ128" s="726"/>
      <c r="DA128" s="726"/>
      <c r="DB128" s="726"/>
      <c r="DC128" s="726"/>
      <c r="DD128" s="726"/>
      <c r="DE128" s="726"/>
      <c r="DF128" s="1036"/>
      <c r="DG128" s="1037" t="s">
        <v>122</v>
      </c>
      <c r="DH128" s="1038"/>
      <c r="DI128" s="1038"/>
      <c r="DJ128" s="1038"/>
      <c r="DK128" s="1038"/>
      <c r="DL128" s="1038">
        <v>1522</v>
      </c>
      <c r="DM128" s="1038"/>
      <c r="DN128" s="1038"/>
      <c r="DO128" s="1038"/>
      <c r="DP128" s="1038"/>
      <c r="DQ128" s="1038">
        <v>788</v>
      </c>
      <c r="DR128" s="1038"/>
      <c r="DS128" s="1038"/>
      <c r="DT128" s="1038"/>
      <c r="DU128" s="1038"/>
      <c r="DV128" s="1039">
        <v>0</v>
      </c>
      <c r="DW128" s="1039"/>
      <c r="DX128" s="1039"/>
      <c r="DY128" s="1039"/>
      <c r="DZ128" s="1040"/>
    </row>
    <row r="129" spans="1:131" s="230" customFormat="1" ht="26.25" customHeight="1" x14ac:dyDescent="0.15">
      <c r="A129" s="934" t="s">
        <v>103</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468</v>
      </c>
      <c r="X129" s="1071"/>
      <c r="Y129" s="1071"/>
      <c r="Z129" s="1072"/>
      <c r="AA129" s="958">
        <v>32537478</v>
      </c>
      <c r="AB129" s="959"/>
      <c r="AC129" s="959"/>
      <c r="AD129" s="959"/>
      <c r="AE129" s="960"/>
      <c r="AF129" s="961">
        <v>31786985</v>
      </c>
      <c r="AG129" s="959"/>
      <c r="AH129" s="959"/>
      <c r="AI129" s="959"/>
      <c r="AJ129" s="960"/>
      <c r="AK129" s="961">
        <v>32596211</v>
      </c>
      <c r="AL129" s="959"/>
      <c r="AM129" s="959"/>
      <c r="AN129" s="959"/>
      <c r="AO129" s="960"/>
      <c r="AP129" s="1073"/>
      <c r="AQ129" s="1074"/>
      <c r="AR129" s="1074"/>
      <c r="AS129" s="1074"/>
      <c r="AT129" s="1075"/>
      <c r="AU129" s="233"/>
      <c r="AV129" s="233"/>
      <c r="AW129" s="233"/>
      <c r="AX129" s="1065" t="s">
        <v>469</v>
      </c>
      <c r="AY129" s="923"/>
      <c r="AZ129" s="923"/>
      <c r="BA129" s="923"/>
      <c r="BB129" s="923"/>
      <c r="BC129" s="923"/>
      <c r="BD129" s="923"/>
      <c r="BE129" s="924"/>
      <c r="BF129" s="1066" t="s">
        <v>122</v>
      </c>
      <c r="BG129" s="1067"/>
      <c r="BH129" s="1067"/>
      <c r="BI129" s="1067"/>
      <c r="BJ129" s="1067"/>
      <c r="BK129" s="1067"/>
      <c r="BL129" s="1068"/>
      <c r="BM129" s="1066">
        <v>16.690000000000001</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470</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471</v>
      </c>
      <c r="X130" s="1071"/>
      <c r="Y130" s="1071"/>
      <c r="Z130" s="1072"/>
      <c r="AA130" s="958">
        <v>2633562</v>
      </c>
      <c r="AB130" s="959"/>
      <c r="AC130" s="959"/>
      <c r="AD130" s="959"/>
      <c r="AE130" s="960"/>
      <c r="AF130" s="961">
        <v>2674610</v>
      </c>
      <c r="AG130" s="959"/>
      <c r="AH130" s="959"/>
      <c r="AI130" s="959"/>
      <c r="AJ130" s="960"/>
      <c r="AK130" s="961">
        <v>2605456</v>
      </c>
      <c r="AL130" s="959"/>
      <c r="AM130" s="959"/>
      <c r="AN130" s="959"/>
      <c r="AO130" s="960"/>
      <c r="AP130" s="1073"/>
      <c r="AQ130" s="1074"/>
      <c r="AR130" s="1074"/>
      <c r="AS130" s="1074"/>
      <c r="AT130" s="1075"/>
      <c r="AU130" s="233"/>
      <c r="AV130" s="233"/>
      <c r="AW130" s="233"/>
      <c r="AX130" s="1065" t="s">
        <v>472</v>
      </c>
      <c r="AY130" s="923"/>
      <c r="AZ130" s="923"/>
      <c r="BA130" s="923"/>
      <c r="BB130" s="923"/>
      <c r="BC130" s="923"/>
      <c r="BD130" s="923"/>
      <c r="BE130" s="924"/>
      <c r="BF130" s="1101">
        <v>1.7</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473</v>
      </c>
      <c r="X131" s="1108"/>
      <c r="Y131" s="1108"/>
      <c r="Z131" s="1109"/>
      <c r="AA131" s="1004">
        <v>29903916</v>
      </c>
      <c r="AB131" s="986"/>
      <c r="AC131" s="986"/>
      <c r="AD131" s="986"/>
      <c r="AE131" s="987"/>
      <c r="AF131" s="985">
        <v>29112375</v>
      </c>
      <c r="AG131" s="986"/>
      <c r="AH131" s="986"/>
      <c r="AI131" s="986"/>
      <c r="AJ131" s="987"/>
      <c r="AK131" s="985">
        <v>29990755</v>
      </c>
      <c r="AL131" s="986"/>
      <c r="AM131" s="986"/>
      <c r="AN131" s="986"/>
      <c r="AO131" s="987"/>
      <c r="AP131" s="1110"/>
      <c r="AQ131" s="1111"/>
      <c r="AR131" s="1111"/>
      <c r="AS131" s="1111"/>
      <c r="AT131" s="1112"/>
      <c r="AU131" s="233"/>
      <c r="AV131" s="233"/>
      <c r="AW131" s="233"/>
      <c r="AX131" s="1083" t="s">
        <v>474</v>
      </c>
      <c r="AY131" s="726"/>
      <c r="AZ131" s="726"/>
      <c r="BA131" s="726"/>
      <c r="BB131" s="726"/>
      <c r="BC131" s="726"/>
      <c r="BD131" s="726"/>
      <c r="BE131" s="1036"/>
      <c r="BF131" s="1084" t="s">
        <v>122</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475</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476</v>
      </c>
      <c r="W132" s="1094"/>
      <c r="X132" s="1094"/>
      <c r="Y132" s="1094"/>
      <c r="Z132" s="1095"/>
      <c r="AA132" s="1096">
        <v>1.300943328</v>
      </c>
      <c r="AB132" s="1097"/>
      <c r="AC132" s="1097"/>
      <c r="AD132" s="1097"/>
      <c r="AE132" s="1098"/>
      <c r="AF132" s="1099">
        <v>1.9665657649999999</v>
      </c>
      <c r="AG132" s="1097"/>
      <c r="AH132" s="1097"/>
      <c r="AI132" s="1097"/>
      <c r="AJ132" s="1098"/>
      <c r="AK132" s="1099">
        <v>2.1117916430000001</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477</v>
      </c>
      <c r="W133" s="1077"/>
      <c r="X133" s="1077"/>
      <c r="Y133" s="1077"/>
      <c r="Z133" s="1078"/>
      <c r="AA133" s="1079">
        <v>1.4</v>
      </c>
      <c r="AB133" s="1080"/>
      <c r="AC133" s="1080"/>
      <c r="AD133" s="1080"/>
      <c r="AE133" s="1081"/>
      <c r="AF133" s="1079">
        <v>1.6</v>
      </c>
      <c r="AG133" s="1080"/>
      <c r="AH133" s="1080"/>
      <c r="AI133" s="1080"/>
      <c r="AJ133" s="1081"/>
      <c r="AK133" s="1079">
        <v>1.7</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p3BKOvCfKXAaPrL8XbDcj1rfkvduJwW5Af78nWa5W6PFhVO+2Hct63ymIjaCnz8eryPP77A9JXJkFG+byXOL9g==" saltValue="Hdt6gcKLX5RM6mwXymO0eQ=="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55" zoomScaleNormal="85" zoomScaleSheetLayoutView="55"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478</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IRpvgFaQroBLDrnU8tmib7w6PaiWtb//WmHycYhozfqHixUqfPBA55Wg8LUN/FhXAideThvhxq9oMe5V+jTDrg==" saltValue="3bz8mvnU15wqIABuAdP4t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70" zoomScaleNormal="7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F3CXoXJK6z/tkip9vIprPguawemoEjwxAty9NDyMQWL00WDGl0Qm1Ce80F1XMUTvs3WLFLKmhGKrCFRs33t4SQ==" saltValue="QKiIrOIQtRIpJZfIbzpRI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zoomScale="85" zoomScaleSheetLayoutView="85"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479</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480</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481</v>
      </c>
      <c r="AP7" s="272"/>
      <c r="AQ7" s="273" t="s">
        <v>482</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483</v>
      </c>
      <c r="AQ8" s="279" t="s">
        <v>484</v>
      </c>
      <c r="AR8" s="280" t="s">
        <v>485</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486</v>
      </c>
      <c r="AL9" s="1117"/>
      <c r="AM9" s="1117"/>
      <c r="AN9" s="1118"/>
      <c r="AO9" s="281">
        <v>9311701</v>
      </c>
      <c r="AP9" s="281">
        <v>54644</v>
      </c>
      <c r="AQ9" s="282">
        <v>61513</v>
      </c>
      <c r="AR9" s="283">
        <v>-11.2</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487</v>
      </c>
      <c r="AL10" s="1117"/>
      <c r="AM10" s="1117"/>
      <c r="AN10" s="1118"/>
      <c r="AO10" s="284">
        <v>2299893</v>
      </c>
      <c r="AP10" s="284">
        <v>13497</v>
      </c>
      <c r="AQ10" s="285">
        <v>1262</v>
      </c>
      <c r="AR10" s="286">
        <v>969.5</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488</v>
      </c>
      <c r="AL11" s="1117"/>
      <c r="AM11" s="1117"/>
      <c r="AN11" s="1118"/>
      <c r="AO11" s="284">
        <v>3056</v>
      </c>
      <c r="AP11" s="284">
        <v>18</v>
      </c>
      <c r="AQ11" s="285">
        <v>1079</v>
      </c>
      <c r="AR11" s="286">
        <v>-98.3</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489</v>
      </c>
      <c r="AL12" s="1117"/>
      <c r="AM12" s="1117"/>
      <c r="AN12" s="1118"/>
      <c r="AO12" s="284" t="s">
        <v>490</v>
      </c>
      <c r="AP12" s="284" t="s">
        <v>490</v>
      </c>
      <c r="AQ12" s="285">
        <v>46</v>
      </c>
      <c r="AR12" s="286" t="s">
        <v>490</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491</v>
      </c>
      <c r="AL13" s="1117"/>
      <c r="AM13" s="1117"/>
      <c r="AN13" s="1118"/>
      <c r="AO13" s="284">
        <v>451907</v>
      </c>
      <c r="AP13" s="284">
        <v>2652</v>
      </c>
      <c r="AQ13" s="285">
        <v>2016</v>
      </c>
      <c r="AR13" s="286">
        <v>31.5</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492</v>
      </c>
      <c r="AL14" s="1117"/>
      <c r="AM14" s="1117"/>
      <c r="AN14" s="1118"/>
      <c r="AO14" s="284">
        <v>81562</v>
      </c>
      <c r="AP14" s="284">
        <v>479</v>
      </c>
      <c r="AQ14" s="285">
        <v>1290</v>
      </c>
      <c r="AR14" s="286">
        <v>-62.9</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493</v>
      </c>
      <c r="AL15" s="1120"/>
      <c r="AM15" s="1120"/>
      <c r="AN15" s="1121"/>
      <c r="AO15" s="284">
        <v>-299840</v>
      </c>
      <c r="AP15" s="284">
        <v>-1760</v>
      </c>
      <c r="AQ15" s="285">
        <v>-2388</v>
      </c>
      <c r="AR15" s="286">
        <v>-26.3</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177</v>
      </c>
      <c r="AL16" s="1120"/>
      <c r="AM16" s="1120"/>
      <c r="AN16" s="1121"/>
      <c r="AO16" s="284">
        <v>11848279</v>
      </c>
      <c r="AP16" s="284">
        <v>69530</v>
      </c>
      <c r="AQ16" s="285">
        <v>64818</v>
      </c>
      <c r="AR16" s="286">
        <v>7.3</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494</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495</v>
      </c>
      <c r="AP20" s="293" t="s">
        <v>496</v>
      </c>
      <c r="AQ20" s="294" t="s">
        <v>497</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498</v>
      </c>
      <c r="AL21" s="1123"/>
      <c r="AM21" s="1123"/>
      <c r="AN21" s="1124"/>
      <c r="AO21" s="297">
        <v>5.3</v>
      </c>
      <c r="AP21" s="298">
        <v>6.09</v>
      </c>
      <c r="AQ21" s="299">
        <v>-0.79</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499</v>
      </c>
      <c r="AL22" s="1123"/>
      <c r="AM22" s="1123"/>
      <c r="AN22" s="1124"/>
      <c r="AO22" s="302">
        <v>98.8</v>
      </c>
      <c r="AP22" s="303">
        <v>99.7</v>
      </c>
      <c r="AQ22" s="304">
        <v>-0.9</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500</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501</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502</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481</v>
      </c>
      <c r="AP30" s="272"/>
      <c r="AQ30" s="273" t="s">
        <v>482</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483</v>
      </c>
      <c r="AQ31" s="279" t="s">
        <v>484</v>
      </c>
      <c r="AR31" s="280" t="s">
        <v>485</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503</v>
      </c>
      <c r="AL32" s="1131"/>
      <c r="AM32" s="1131"/>
      <c r="AN32" s="1132"/>
      <c r="AO32" s="312">
        <v>3200838</v>
      </c>
      <c r="AP32" s="312">
        <v>18784</v>
      </c>
      <c r="AQ32" s="313">
        <v>26619</v>
      </c>
      <c r="AR32" s="314">
        <v>-29.4</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504</v>
      </c>
      <c r="AL33" s="1131"/>
      <c r="AM33" s="1131"/>
      <c r="AN33" s="1132"/>
      <c r="AO33" s="312" t="s">
        <v>490</v>
      </c>
      <c r="AP33" s="312" t="s">
        <v>490</v>
      </c>
      <c r="AQ33" s="313">
        <v>3</v>
      </c>
      <c r="AR33" s="314" t="s">
        <v>490</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505</v>
      </c>
      <c r="AL34" s="1131"/>
      <c r="AM34" s="1131"/>
      <c r="AN34" s="1132"/>
      <c r="AO34" s="312" t="s">
        <v>490</v>
      </c>
      <c r="AP34" s="312" t="s">
        <v>490</v>
      </c>
      <c r="AQ34" s="313">
        <v>28</v>
      </c>
      <c r="AR34" s="314" t="s">
        <v>490</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506</v>
      </c>
      <c r="AL35" s="1131"/>
      <c r="AM35" s="1131"/>
      <c r="AN35" s="1132"/>
      <c r="AO35" s="312">
        <v>86767</v>
      </c>
      <c r="AP35" s="312">
        <v>509</v>
      </c>
      <c r="AQ35" s="313">
        <v>5266</v>
      </c>
      <c r="AR35" s="314">
        <v>-90.3</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507</v>
      </c>
      <c r="AL36" s="1131"/>
      <c r="AM36" s="1131"/>
      <c r="AN36" s="1132"/>
      <c r="AO36" s="312">
        <v>382499</v>
      </c>
      <c r="AP36" s="312">
        <v>2245</v>
      </c>
      <c r="AQ36" s="313">
        <v>468</v>
      </c>
      <c r="AR36" s="314">
        <v>379.7</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508</v>
      </c>
      <c r="AL37" s="1131"/>
      <c r="AM37" s="1131"/>
      <c r="AN37" s="1132"/>
      <c r="AO37" s="312">
        <v>74462</v>
      </c>
      <c r="AP37" s="312">
        <v>437</v>
      </c>
      <c r="AQ37" s="313">
        <v>985</v>
      </c>
      <c r="AR37" s="314">
        <v>-55.6</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509</v>
      </c>
      <c r="AL38" s="1134"/>
      <c r="AM38" s="1134"/>
      <c r="AN38" s="1135"/>
      <c r="AO38" s="315" t="s">
        <v>490</v>
      </c>
      <c r="AP38" s="315" t="s">
        <v>490</v>
      </c>
      <c r="AQ38" s="316">
        <v>1</v>
      </c>
      <c r="AR38" s="304" t="s">
        <v>490</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510</v>
      </c>
      <c r="AL39" s="1134"/>
      <c r="AM39" s="1134"/>
      <c r="AN39" s="1135"/>
      <c r="AO39" s="312">
        <v>-505768</v>
      </c>
      <c r="AP39" s="312">
        <v>-2968</v>
      </c>
      <c r="AQ39" s="313">
        <v>-7209</v>
      </c>
      <c r="AR39" s="314">
        <v>-58.8</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511</v>
      </c>
      <c r="AL40" s="1131"/>
      <c r="AM40" s="1131"/>
      <c r="AN40" s="1132"/>
      <c r="AO40" s="312">
        <v>-2605456</v>
      </c>
      <c r="AP40" s="312">
        <v>-15290</v>
      </c>
      <c r="AQ40" s="313">
        <v>-18404</v>
      </c>
      <c r="AR40" s="314">
        <v>-16.899999999999999</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287</v>
      </c>
      <c r="AL41" s="1137"/>
      <c r="AM41" s="1137"/>
      <c r="AN41" s="1138"/>
      <c r="AO41" s="312">
        <v>633342</v>
      </c>
      <c r="AP41" s="312">
        <v>3717</v>
      </c>
      <c r="AQ41" s="313">
        <v>7755</v>
      </c>
      <c r="AR41" s="314">
        <v>-52.1</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512</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513</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481</v>
      </c>
      <c r="AN49" s="1127" t="s">
        <v>514</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515</v>
      </c>
      <c r="AO50" s="329" t="s">
        <v>516</v>
      </c>
      <c r="AP50" s="330" t="s">
        <v>517</v>
      </c>
      <c r="AQ50" s="331" t="s">
        <v>518</v>
      </c>
      <c r="AR50" s="332" t="s">
        <v>519</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520</v>
      </c>
      <c r="AL51" s="325"/>
      <c r="AM51" s="333">
        <v>5132057</v>
      </c>
      <c r="AN51" s="334">
        <v>29319</v>
      </c>
      <c r="AO51" s="335">
        <v>62.8</v>
      </c>
      <c r="AP51" s="336">
        <v>37644</v>
      </c>
      <c r="AQ51" s="337">
        <v>13.5</v>
      </c>
      <c r="AR51" s="338">
        <v>49.3</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521</v>
      </c>
      <c r="AM52" s="341">
        <v>2985966</v>
      </c>
      <c r="AN52" s="342">
        <v>17058</v>
      </c>
      <c r="AO52" s="343">
        <v>26.9</v>
      </c>
      <c r="AP52" s="344">
        <v>24939</v>
      </c>
      <c r="AQ52" s="345">
        <v>22.5</v>
      </c>
      <c r="AR52" s="346">
        <v>4.4000000000000004</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522</v>
      </c>
      <c r="AL53" s="325"/>
      <c r="AM53" s="333">
        <v>3252828</v>
      </c>
      <c r="AN53" s="334">
        <v>18735</v>
      </c>
      <c r="AO53" s="335">
        <v>-36.1</v>
      </c>
      <c r="AP53" s="336">
        <v>39221</v>
      </c>
      <c r="AQ53" s="337">
        <v>4.2</v>
      </c>
      <c r="AR53" s="338">
        <v>-40.299999999999997</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521</v>
      </c>
      <c r="AM54" s="341">
        <v>1286487</v>
      </c>
      <c r="AN54" s="342">
        <v>7410</v>
      </c>
      <c r="AO54" s="343">
        <v>-56.6</v>
      </c>
      <c r="AP54" s="344">
        <v>24821</v>
      </c>
      <c r="AQ54" s="345">
        <v>-0.5</v>
      </c>
      <c r="AR54" s="346">
        <v>-56.1</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523</v>
      </c>
      <c r="AL55" s="325"/>
      <c r="AM55" s="333">
        <v>2575662</v>
      </c>
      <c r="AN55" s="334">
        <v>14955</v>
      </c>
      <c r="AO55" s="335">
        <v>-20.2</v>
      </c>
      <c r="AP55" s="336">
        <v>38566</v>
      </c>
      <c r="AQ55" s="337">
        <v>-1.7</v>
      </c>
      <c r="AR55" s="338">
        <v>-18.5</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521</v>
      </c>
      <c r="AM56" s="341">
        <v>782570</v>
      </c>
      <c r="AN56" s="342">
        <v>4544</v>
      </c>
      <c r="AO56" s="343">
        <v>-38.700000000000003</v>
      </c>
      <c r="AP56" s="344">
        <v>24059</v>
      </c>
      <c r="AQ56" s="345">
        <v>-3.1</v>
      </c>
      <c r="AR56" s="346">
        <v>-35.6</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524</v>
      </c>
      <c r="AL57" s="325"/>
      <c r="AM57" s="333">
        <v>3946517</v>
      </c>
      <c r="AN57" s="334">
        <v>23017</v>
      </c>
      <c r="AO57" s="335">
        <v>53.9</v>
      </c>
      <c r="AP57" s="336">
        <v>35156</v>
      </c>
      <c r="AQ57" s="337">
        <v>-8.8000000000000007</v>
      </c>
      <c r="AR57" s="338">
        <v>62.7</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521</v>
      </c>
      <c r="AM58" s="341">
        <v>2434252</v>
      </c>
      <c r="AN58" s="342">
        <v>14197</v>
      </c>
      <c r="AO58" s="343">
        <v>212.4</v>
      </c>
      <c r="AP58" s="344">
        <v>22430</v>
      </c>
      <c r="AQ58" s="345">
        <v>-6.8</v>
      </c>
      <c r="AR58" s="346">
        <v>219.2</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525</v>
      </c>
      <c r="AL59" s="325"/>
      <c r="AM59" s="333">
        <v>2935068</v>
      </c>
      <c r="AN59" s="334">
        <v>17224</v>
      </c>
      <c r="AO59" s="335">
        <v>-25.2</v>
      </c>
      <c r="AP59" s="336">
        <v>37029</v>
      </c>
      <c r="AQ59" s="337">
        <v>5.3</v>
      </c>
      <c r="AR59" s="338">
        <v>-30.5</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521</v>
      </c>
      <c r="AM60" s="341">
        <v>1708089</v>
      </c>
      <c r="AN60" s="342">
        <v>10024</v>
      </c>
      <c r="AO60" s="343">
        <v>-29.4</v>
      </c>
      <c r="AP60" s="344">
        <v>23232</v>
      </c>
      <c r="AQ60" s="345">
        <v>3.6</v>
      </c>
      <c r="AR60" s="346">
        <v>-33</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526</v>
      </c>
      <c r="AL61" s="347"/>
      <c r="AM61" s="348">
        <v>3568426</v>
      </c>
      <c r="AN61" s="349">
        <v>20650</v>
      </c>
      <c r="AO61" s="350">
        <v>7</v>
      </c>
      <c r="AP61" s="351">
        <v>37523</v>
      </c>
      <c r="AQ61" s="352">
        <v>2.5</v>
      </c>
      <c r="AR61" s="338">
        <v>4.5</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521</v>
      </c>
      <c r="AM62" s="341">
        <v>1839473</v>
      </c>
      <c r="AN62" s="342">
        <v>10647</v>
      </c>
      <c r="AO62" s="343">
        <v>22.9</v>
      </c>
      <c r="AP62" s="344">
        <v>23896</v>
      </c>
      <c r="AQ62" s="345">
        <v>3.1</v>
      </c>
      <c r="AR62" s="346">
        <v>19.8</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MAqL0nKUBTUghSMBLTxNjgFs6nLIzjRqSHyzjxVwvG8UYwpaYJF5cqhMLZ69xep7CqhmRZGgYOLD++PAPlUojw==" saltValue="2ElIXTXsTXS7AZiyr51Up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85" zoomScaleNormal="85"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478</v>
      </c>
    </row>
    <row r="121" spans="125:125" ht="13.5" hidden="1" customHeight="1" x14ac:dyDescent="0.15">
      <c r="DU121" s="259"/>
    </row>
  </sheetData>
  <sheetProtection algorithmName="SHA-512" hashValue="DHOYAdxDZ2PBtiQRSEvtAQjnqXREK/wYXLqJugA8qjv2vFz/qpn7udW1WYmjm7CZ2stT5Z7kuj4hAhwy6qC/eA==" saltValue="scqwAvvO7fLG6vlnKCDDC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85" zoomScaleNormal="85"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478</v>
      </c>
    </row>
  </sheetData>
  <sheetProtection algorithmName="SHA-512" hashValue="4mpiQuHhX3XShFZQweEXOmf7MU+xxFdH9zfHuqCXTPYh4ZTyuDlLaqJv2E6OhAfzQZ5oh9yMrh6s5vB8Tcn0zg==" saltValue="cozxvDbMk/6xN0gbCJ0H9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85" zoomScaleNormal="8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s="1" customFormat="1" ht="16.5" customHeight="1" x14ac:dyDescent="0.15"/>
    <row r="2" s="1" customFormat="1" ht="16.5" customHeight="1" x14ac:dyDescent="0.15"/>
    <row r="3" s="1" customFormat="1" ht="16.5" customHeight="1" x14ac:dyDescent="0.15"/>
    <row r="4" s="1" customFormat="1" ht="16.5" customHeight="1" x14ac:dyDescent="0.15"/>
    <row r="5" s="1" customFormat="1" ht="16.5" customHeight="1" x14ac:dyDescent="0.15"/>
    <row r="6" s="1" customFormat="1" ht="16.5" customHeight="1" x14ac:dyDescent="0.15"/>
    <row r="7" s="1" customFormat="1" ht="16.5" customHeight="1" x14ac:dyDescent="0.15"/>
    <row r="8" s="1" customFormat="1" ht="16.5" customHeight="1" x14ac:dyDescent="0.15"/>
    <row r="9" s="1" customFormat="1" ht="16.5" customHeight="1" x14ac:dyDescent="0.15"/>
    <row r="10" s="1" customFormat="1" ht="16.5" customHeight="1" x14ac:dyDescent="0.15"/>
    <row r="11" s="1" customFormat="1" ht="16.5" customHeight="1" x14ac:dyDescent="0.15"/>
    <row r="12" s="1" customFormat="1" ht="16.5" customHeight="1" x14ac:dyDescent="0.15"/>
    <row r="13" s="1" customFormat="1" ht="16.5" customHeight="1" x14ac:dyDescent="0.15"/>
    <row r="14" s="1" customFormat="1" ht="16.5" customHeight="1" x14ac:dyDescent="0.15"/>
    <row r="15" s="1" customFormat="1" ht="16.5" customHeight="1" x14ac:dyDescent="0.15"/>
    <row r="16" s="1" customFormat="1" ht="16.5" customHeight="1" x14ac:dyDescent="0.15"/>
    <row r="17" s="1" customFormat="1" ht="16.5" customHeight="1" x14ac:dyDescent="0.15"/>
    <row r="18" s="1" customFormat="1" ht="16.5" customHeight="1" x14ac:dyDescent="0.15"/>
    <row r="19" s="1" customFormat="1" ht="16.5" customHeight="1" x14ac:dyDescent="0.15"/>
    <row r="20" s="1" customFormat="1" ht="16.5" customHeight="1" x14ac:dyDescent="0.15"/>
    <row r="21" s="1" customFormat="1" ht="16.5" customHeight="1" x14ac:dyDescent="0.15"/>
    <row r="22" s="1" customFormat="1" ht="16.5" customHeight="1" x14ac:dyDescent="0.15"/>
    <row r="23" s="1" customFormat="1" ht="16.5" customHeight="1" x14ac:dyDescent="0.15"/>
    <row r="24" s="1" customFormat="1" ht="16.5" customHeight="1" x14ac:dyDescent="0.15"/>
    <row r="25" s="1" customFormat="1" ht="16.5" customHeight="1" x14ac:dyDescent="0.15"/>
    <row r="26" s="1" customFormat="1" ht="16.5" customHeight="1" x14ac:dyDescent="0.15"/>
    <row r="27" s="1" customFormat="1" ht="16.5" customHeight="1" x14ac:dyDescent="0.15"/>
    <row r="28" s="1" customFormat="1" ht="16.5" customHeight="1" x14ac:dyDescent="0.15"/>
    <row r="29" s="1" customFormat="1" ht="16.5" customHeight="1" x14ac:dyDescent="0.15"/>
    <row r="30" s="1" customFormat="1" ht="16.5" customHeight="1" x14ac:dyDescent="0.15"/>
    <row r="31" s="1" customFormat="1" ht="16.5" customHeight="1" x14ac:dyDescent="0.15"/>
    <row r="32" s="1" customFormat="1"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528</v>
      </c>
      <c r="G46" s="8" t="s">
        <v>529</v>
      </c>
      <c r="H46" s="8" t="s">
        <v>530</v>
      </c>
      <c r="I46" s="8" t="s">
        <v>531</v>
      </c>
      <c r="J46" s="9" t="s">
        <v>532</v>
      </c>
    </row>
    <row r="47" spans="2:10" ht="57.75" customHeight="1" x14ac:dyDescent="0.15">
      <c r="B47" s="10"/>
      <c r="C47" s="1139" t="s">
        <v>3</v>
      </c>
      <c r="D47" s="1139"/>
      <c r="E47" s="1140"/>
      <c r="F47" s="11">
        <v>13.56</v>
      </c>
      <c r="G47" s="12">
        <v>13.1</v>
      </c>
      <c r="H47" s="12">
        <v>15.75</v>
      </c>
      <c r="I47" s="12">
        <v>24.93</v>
      </c>
      <c r="J47" s="13">
        <v>22</v>
      </c>
    </row>
    <row r="48" spans="2:10" ht="57.75" customHeight="1" x14ac:dyDescent="0.15">
      <c r="B48" s="14"/>
      <c r="C48" s="1141" t="s">
        <v>4</v>
      </c>
      <c r="D48" s="1141"/>
      <c r="E48" s="1142"/>
      <c r="F48" s="15">
        <v>5.0199999999999996</v>
      </c>
      <c r="G48" s="16">
        <v>5.29</v>
      </c>
      <c r="H48" s="16">
        <v>9.14</v>
      </c>
      <c r="I48" s="16">
        <v>8.33</v>
      </c>
      <c r="J48" s="17">
        <v>7.06</v>
      </c>
    </row>
    <row r="49" spans="2:10" ht="57.75" customHeight="1" thickBot="1" x14ac:dyDescent="0.2">
      <c r="B49" s="18"/>
      <c r="C49" s="1143" t="s">
        <v>5</v>
      </c>
      <c r="D49" s="1143"/>
      <c r="E49" s="1144"/>
      <c r="F49" s="19" t="s">
        <v>533</v>
      </c>
      <c r="G49" s="20">
        <v>0.14000000000000001</v>
      </c>
      <c r="H49" s="20">
        <v>7.45</v>
      </c>
      <c r="I49" s="20">
        <v>7.79</v>
      </c>
      <c r="J49" s="21" t="s">
        <v>534</v>
      </c>
    </row>
    <row r="50" spans="2:10" x14ac:dyDescent="0.15"/>
  </sheetData>
  <sheetProtection algorithmName="SHA-512" hashValue="mNEP3d4XwpKMMgR9wyHjA6WKnZ3kAuc07Yx2h7vt4RLDOjhBzIZMiM1/+QDgZM4d0AhQKa1kteVNClz+JO/hjA==" saltValue="S1X3QErqKuzG8cgGOTMJu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70" zoomScaleNormal="7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528</v>
      </c>
      <c r="G33" s="29" t="s">
        <v>529</v>
      </c>
      <c r="H33" s="29" t="s">
        <v>530</v>
      </c>
      <c r="I33" s="29" t="s">
        <v>531</v>
      </c>
      <c r="J33" s="30" t="s">
        <v>532</v>
      </c>
      <c r="K33" s="22"/>
      <c r="L33" s="22"/>
      <c r="M33" s="22"/>
      <c r="N33" s="22"/>
      <c r="O33" s="22"/>
      <c r="P33" s="22"/>
    </row>
    <row r="34" spans="1:16" ht="39" customHeight="1" x14ac:dyDescent="0.15">
      <c r="A34" s="22"/>
      <c r="B34" s="31"/>
      <c r="C34" s="1151" t="s">
        <v>535</v>
      </c>
      <c r="D34" s="1151"/>
      <c r="E34" s="1152"/>
      <c r="F34" s="32">
        <v>6.09</v>
      </c>
      <c r="G34" s="33">
        <v>7.75</v>
      </c>
      <c r="H34" s="33">
        <v>8.7899999999999991</v>
      </c>
      <c r="I34" s="33">
        <v>10.46</v>
      </c>
      <c r="J34" s="34">
        <v>11.56</v>
      </c>
      <c r="K34" s="22"/>
      <c r="L34" s="22"/>
      <c r="M34" s="22"/>
      <c r="N34" s="22"/>
      <c r="O34" s="22"/>
      <c r="P34" s="22"/>
    </row>
    <row r="35" spans="1:16" ht="39" customHeight="1" x14ac:dyDescent="0.15">
      <c r="A35" s="22"/>
      <c r="B35" s="35"/>
      <c r="C35" s="1145" t="s">
        <v>536</v>
      </c>
      <c r="D35" s="1146"/>
      <c r="E35" s="1147"/>
      <c r="F35" s="36">
        <v>17.07</v>
      </c>
      <c r="G35" s="37">
        <v>13.98</v>
      </c>
      <c r="H35" s="37">
        <v>12.86</v>
      </c>
      <c r="I35" s="37">
        <v>10.86</v>
      </c>
      <c r="J35" s="38">
        <v>11.18</v>
      </c>
      <c r="K35" s="22"/>
      <c r="L35" s="22"/>
      <c r="M35" s="22"/>
      <c r="N35" s="22"/>
      <c r="O35" s="22"/>
      <c r="P35" s="22"/>
    </row>
    <row r="36" spans="1:16" ht="39" customHeight="1" x14ac:dyDescent="0.15">
      <c r="A36" s="22"/>
      <c r="B36" s="35"/>
      <c r="C36" s="1145" t="s">
        <v>537</v>
      </c>
      <c r="D36" s="1146"/>
      <c r="E36" s="1147"/>
      <c r="F36" s="36">
        <v>5.01</v>
      </c>
      <c r="G36" s="37">
        <v>5.27</v>
      </c>
      <c r="H36" s="37">
        <v>9.1199999999999992</v>
      </c>
      <c r="I36" s="37">
        <v>8.32</v>
      </c>
      <c r="J36" s="38">
        <v>7.04</v>
      </c>
      <c r="K36" s="22"/>
      <c r="L36" s="22"/>
      <c r="M36" s="22"/>
      <c r="N36" s="22"/>
      <c r="O36" s="22"/>
      <c r="P36" s="22"/>
    </row>
    <row r="37" spans="1:16" ht="39" customHeight="1" x14ac:dyDescent="0.15">
      <c r="A37" s="22"/>
      <c r="B37" s="35"/>
      <c r="C37" s="1145" t="s">
        <v>538</v>
      </c>
      <c r="D37" s="1146"/>
      <c r="E37" s="1147"/>
      <c r="F37" s="36">
        <v>0.17</v>
      </c>
      <c r="G37" s="37">
        <v>7.0000000000000007E-2</v>
      </c>
      <c r="H37" s="37">
        <v>0.64</v>
      </c>
      <c r="I37" s="37">
        <v>0.78</v>
      </c>
      <c r="J37" s="38">
        <v>0.65</v>
      </c>
      <c r="K37" s="22"/>
      <c r="L37" s="22"/>
      <c r="M37" s="22"/>
      <c r="N37" s="22"/>
      <c r="O37" s="22"/>
      <c r="P37" s="22"/>
    </row>
    <row r="38" spans="1:16" ht="39" customHeight="1" x14ac:dyDescent="0.15">
      <c r="A38" s="22"/>
      <c r="B38" s="35"/>
      <c r="C38" s="1145" t="s">
        <v>539</v>
      </c>
      <c r="D38" s="1146"/>
      <c r="E38" s="1147"/>
      <c r="F38" s="36">
        <v>0.02</v>
      </c>
      <c r="G38" s="37">
        <v>0</v>
      </c>
      <c r="H38" s="37">
        <v>0.02</v>
      </c>
      <c r="I38" s="37">
        <v>0.03</v>
      </c>
      <c r="J38" s="38">
        <v>0.04</v>
      </c>
      <c r="K38" s="22"/>
      <c r="L38" s="22"/>
      <c r="M38" s="22"/>
      <c r="N38" s="22"/>
      <c r="O38" s="22"/>
      <c r="P38" s="22"/>
    </row>
    <row r="39" spans="1:16" ht="39" customHeight="1" x14ac:dyDescent="0.15">
      <c r="A39" s="22"/>
      <c r="B39" s="35"/>
      <c r="C39" s="1145" t="s">
        <v>540</v>
      </c>
      <c r="D39" s="1146"/>
      <c r="E39" s="1147"/>
      <c r="F39" s="36">
        <v>0.01</v>
      </c>
      <c r="G39" s="37">
        <v>0.01</v>
      </c>
      <c r="H39" s="37">
        <v>0.02</v>
      </c>
      <c r="I39" s="37">
        <v>0.01</v>
      </c>
      <c r="J39" s="38">
        <v>0.02</v>
      </c>
      <c r="K39" s="22"/>
      <c r="L39" s="22"/>
      <c r="M39" s="22"/>
      <c r="N39" s="22"/>
      <c r="O39" s="22"/>
      <c r="P39" s="22"/>
    </row>
    <row r="40" spans="1:16" ht="39" customHeight="1" x14ac:dyDescent="0.15">
      <c r="A40" s="22"/>
      <c r="B40" s="35"/>
      <c r="C40" s="1145" t="s">
        <v>541</v>
      </c>
      <c r="D40" s="1146"/>
      <c r="E40" s="1147"/>
      <c r="F40" s="36">
        <v>0</v>
      </c>
      <c r="G40" s="37">
        <v>0.01</v>
      </c>
      <c r="H40" s="37">
        <v>0.01</v>
      </c>
      <c r="I40" s="37">
        <v>0.01</v>
      </c>
      <c r="J40" s="38">
        <v>0.01</v>
      </c>
      <c r="K40" s="22"/>
      <c r="L40" s="22"/>
      <c r="M40" s="22"/>
      <c r="N40" s="22"/>
      <c r="O40" s="22"/>
      <c r="P40" s="22"/>
    </row>
    <row r="41" spans="1:16" ht="39" customHeight="1" x14ac:dyDescent="0.15">
      <c r="A41" s="22"/>
      <c r="B41" s="35"/>
      <c r="C41" s="1145" t="s">
        <v>542</v>
      </c>
      <c r="D41" s="1146"/>
      <c r="E41" s="1147"/>
      <c r="F41" s="36">
        <v>0</v>
      </c>
      <c r="G41" s="37">
        <v>0</v>
      </c>
      <c r="H41" s="37">
        <v>0</v>
      </c>
      <c r="I41" s="37">
        <v>0</v>
      </c>
      <c r="J41" s="38">
        <v>0</v>
      </c>
      <c r="K41" s="22"/>
      <c r="L41" s="22"/>
      <c r="M41" s="22"/>
      <c r="N41" s="22"/>
      <c r="O41" s="22"/>
      <c r="P41" s="22"/>
    </row>
    <row r="42" spans="1:16" ht="39" customHeight="1" x14ac:dyDescent="0.15">
      <c r="A42" s="22"/>
      <c r="B42" s="39"/>
      <c r="C42" s="1145" t="s">
        <v>543</v>
      </c>
      <c r="D42" s="1146"/>
      <c r="E42" s="1147"/>
      <c r="F42" s="36" t="s">
        <v>490</v>
      </c>
      <c r="G42" s="37" t="s">
        <v>490</v>
      </c>
      <c r="H42" s="37" t="s">
        <v>490</v>
      </c>
      <c r="I42" s="37" t="s">
        <v>490</v>
      </c>
      <c r="J42" s="38" t="s">
        <v>490</v>
      </c>
      <c r="K42" s="22"/>
      <c r="L42" s="22"/>
      <c r="M42" s="22"/>
      <c r="N42" s="22"/>
      <c r="O42" s="22"/>
      <c r="P42" s="22"/>
    </row>
    <row r="43" spans="1:16" ht="39" customHeight="1" thickBot="1" x14ac:dyDescent="0.2">
      <c r="A43" s="22"/>
      <c r="B43" s="40"/>
      <c r="C43" s="1148" t="s">
        <v>544</v>
      </c>
      <c r="D43" s="1149"/>
      <c r="E43" s="1150"/>
      <c r="F43" s="41">
        <v>0</v>
      </c>
      <c r="G43" s="42">
        <v>0</v>
      </c>
      <c r="H43" s="42">
        <v>0</v>
      </c>
      <c r="I43" s="42">
        <v>0</v>
      </c>
      <c r="J43" s="43">
        <v>0</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RP7d+Kw5IOseBzN/By3n/JeFD52225RQzHAcwzf6Zr9Pt/OlZ4MIOG4+RHLqXum0HWg38n0g1hMTauqYWieepw==" saltValue="ltVmnZUINti/yvy4tPkAg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9"/>
  <sheetViews>
    <sheetView showGridLines="0" zoomScale="70" zoomScaleNormal="7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528</v>
      </c>
      <c r="L44" s="56" t="s">
        <v>529</v>
      </c>
      <c r="M44" s="56" t="s">
        <v>530</v>
      </c>
      <c r="N44" s="56" t="s">
        <v>531</v>
      </c>
      <c r="O44" s="57" t="s">
        <v>532</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2851</v>
      </c>
      <c r="L45" s="60">
        <v>2878</v>
      </c>
      <c r="M45" s="60">
        <v>2856</v>
      </c>
      <c r="N45" s="60">
        <v>3080</v>
      </c>
      <c r="O45" s="61">
        <v>3201</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490</v>
      </c>
      <c r="L46" s="64" t="s">
        <v>490</v>
      </c>
      <c r="M46" s="64" t="s">
        <v>490</v>
      </c>
      <c r="N46" s="64" t="s">
        <v>490</v>
      </c>
      <c r="O46" s="65" t="s">
        <v>490</v>
      </c>
      <c r="P46" s="48"/>
      <c r="Q46" s="48"/>
      <c r="R46" s="48"/>
      <c r="S46" s="48"/>
      <c r="T46" s="48"/>
      <c r="U46" s="48"/>
    </row>
    <row r="47" spans="1:21" ht="30.75" customHeight="1" x14ac:dyDescent="0.15">
      <c r="A47" s="48"/>
      <c r="B47" s="1155"/>
      <c r="C47" s="1156"/>
      <c r="D47" s="62"/>
      <c r="E47" s="1161" t="s">
        <v>12</v>
      </c>
      <c r="F47" s="1161"/>
      <c r="G47" s="1161"/>
      <c r="H47" s="1161"/>
      <c r="I47" s="1161"/>
      <c r="J47" s="1162"/>
      <c r="K47" s="63" t="s">
        <v>490</v>
      </c>
      <c r="L47" s="64" t="s">
        <v>490</v>
      </c>
      <c r="M47" s="64" t="s">
        <v>490</v>
      </c>
      <c r="N47" s="64" t="s">
        <v>490</v>
      </c>
      <c r="O47" s="65" t="s">
        <v>490</v>
      </c>
      <c r="P47" s="48"/>
      <c r="Q47" s="48"/>
      <c r="R47" s="48"/>
      <c r="S47" s="48"/>
      <c r="T47" s="48"/>
      <c r="U47" s="48"/>
    </row>
    <row r="48" spans="1:21" ht="30.75" customHeight="1" x14ac:dyDescent="0.15">
      <c r="A48" s="48"/>
      <c r="B48" s="1155"/>
      <c r="C48" s="1156"/>
      <c r="D48" s="62"/>
      <c r="E48" s="1161" t="s">
        <v>13</v>
      </c>
      <c r="F48" s="1161"/>
      <c r="G48" s="1161"/>
      <c r="H48" s="1161"/>
      <c r="I48" s="1161"/>
      <c r="J48" s="1162"/>
      <c r="K48" s="63">
        <v>99</v>
      </c>
      <c r="L48" s="64">
        <v>96</v>
      </c>
      <c r="M48" s="64">
        <v>95</v>
      </c>
      <c r="N48" s="64">
        <v>92</v>
      </c>
      <c r="O48" s="65">
        <v>87</v>
      </c>
      <c r="P48" s="48"/>
      <c r="Q48" s="48"/>
      <c r="R48" s="48"/>
      <c r="S48" s="48"/>
      <c r="T48" s="48"/>
      <c r="U48" s="48"/>
    </row>
    <row r="49" spans="1:21" ht="30.75" customHeight="1" x14ac:dyDescent="0.15">
      <c r="A49" s="48"/>
      <c r="B49" s="1155"/>
      <c r="C49" s="1156"/>
      <c r="D49" s="62"/>
      <c r="E49" s="1161" t="s">
        <v>14</v>
      </c>
      <c r="F49" s="1161"/>
      <c r="G49" s="1161"/>
      <c r="H49" s="1161"/>
      <c r="I49" s="1161"/>
      <c r="J49" s="1162"/>
      <c r="K49" s="63">
        <v>392</v>
      </c>
      <c r="L49" s="64">
        <v>339</v>
      </c>
      <c r="M49" s="64">
        <v>359</v>
      </c>
      <c r="N49" s="64">
        <v>380</v>
      </c>
      <c r="O49" s="65">
        <v>382</v>
      </c>
      <c r="P49" s="48"/>
      <c r="Q49" s="48"/>
      <c r="R49" s="48"/>
      <c r="S49" s="48"/>
      <c r="T49" s="48"/>
      <c r="U49" s="48"/>
    </row>
    <row r="50" spans="1:21" ht="30.75" customHeight="1" x14ac:dyDescent="0.15">
      <c r="A50" s="48"/>
      <c r="B50" s="1155"/>
      <c r="C50" s="1156"/>
      <c r="D50" s="62"/>
      <c r="E50" s="1161" t="s">
        <v>15</v>
      </c>
      <c r="F50" s="1161"/>
      <c r="G50" s="1161"/>
      <c r="H50" s="1161"/>
      <c r="I50" s="1161"/>
      <c r="J50" s="1162"/>
      <c r="K50" s="63">
        <v>42</v>
      </c>
      <c r="L50" s="64">
        <v>74</v>
      </c>
      <c r="M50" s="64">
        <v>74</v>
      </c>
      <c r="N50" s="64">
        <v>74</v>
      </c>
      <c r="O50" s="65">
        <v>74</v>
      </c>
      <c r="P50" s="48"/>
      <c r="Q50" s="48"/>
      <c r="R50" s="48"/>
      <c r="S50" s="48"/>
      <c r="T50" s="48"/>
      <c r="U50" s="48"/>
    </row>
    <row r="51" spans="1:21" ht="30.75" customHeight="1" x14ac:dyDescent="0.15">
      <c r="A51" s="48"/>
      <c r="B51" s="1157"/>
      <c r="C51" s="1158"/>
      <c r="D51" s="66"/>
      <c r="E51" s="1161" t="s">
        <v>16</v>
      </c>
      <c r="F51" s="1161"/>
      <c r="G51" s="1161"/>
      <c r="H51" s="1161"/>
      <c r="I51" s="1161"/>
      <c r="J51" s="1162"/>
      <c r="K51" s="63" t="s">
        <v>490</v>
      </c>
      <c r="L51" s="64" t="s">
        <v>490</v>
      </c>
      <c r="M51" s="64" t="s">
        <v>490</v>
      </c>
      <c r="N51" s="64" t="s">
        <v>490</v>
      </c>
      <c r="O51" s="65" t="s">
        <v>490</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2984</v>
      </c>
      <c r="L52" s="64">
        <v>2909</v>
      </c>
      <c r="M52" s="64">
        <v>2993</v>
      </c>
      <c r="N52" s="64">
        <v>3054</v>
      </c>
      <c r="O52" s="65">
        <v>3112</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400</v>
      </c>
      <c r="L53" s="69">
        <v>478</v>
      </c>
      <c r="M53" s="69">
        <v>391</v>
      </c>
      <c r="N53" s="69">
        <v>572</v>
      </c>
      <c r="O53" s="70">
        <v>632</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545</v>
      </c>
      <c r="L57" s="81" t="s">
        <v>546</v>
      </c>
      <c r="M57" s="81" t="s">
        <v>547</v>
      </c>
      <c r="N57" s="81" t="s">
        <v>548</v>
      </c>
      <c r="O57" s="82" t="s">
        <v>549</v>
      </c>
      <c r="P57" s="48"/>
      <c r="Q57" s="48"/>
      <c r="R57" s="48"/>
      <c r="S57" s="48"/>
      <c r="T57" s="48"/>
      <c r="U57" s="48"/>
    </row>
    <row r="58" spans="1:21" ht="31.5" customHeight="1" x14ac:dyDescent="0.15">
      <c r="B58" s="1169" t="s">
        <v>24</v>
      </c>
      <c r="C58" s="1170"/>
      <c r="D58" s="1175" t="s">
        <v>25</v>
      </c>
      <c r="E58" s="1176"/>
      <c r="F58" s="1176"/>
      <c r="G58" s="1176"/>
      <c r="H58" s="1176"/>
      <c r="I58" s="1176"/>
      <c r="J58" s="1177"/>
      <c r="K58" s="83" t="s">
        <v>577</v>
      </c>
      <c r="L58" s="84" t="s">
        <v>577</v>
      </c>
      <c r="M58" s="84" t="s">
        <v>577</v>
      </c>
      <c r="N58" s="84" t="s">
        <v>577</v>
      </c>
      <c r="O58" s="85" t="s">
        <v>577</v>
      </c>
    </row>
    <row r="59" spans="1:21" ht="31.5" customHeight="1" x14ac:dyDescent="0.15">
      <c r="B59" s="1171"/>
      <c r="C59" s="1172"/>
      <c r="D59" s="1178" t="s">
        <v>26</v>
      </c>
      <c r="E59" s="1179"/>
      <c r="F59" s="1179"/>
      <c r="G59" s="1179"/>
      <c r="H59" s="1179"/>
      <c r="I59" s="1179"/>
      <c r="J59" s="1180"/>
      <c r="K59" s="86" t="s">
        <v>577</v>
      </c>
      <c r="L59" s="87" t="s">
        <v>577</v>
      </c>
      <c r="M59" s="87" t="s">
        <v>577</v>
      </c>
      <c r="N59" s="87" t="s">
        <v>577</v>
      </c>
      <c r="O59" s="88" t="s">
        <v>577</v>
      </c>
    </row>
    <row r="60" spans="1:21" ht="31.5" customHeight="1" thickBot="1" x14ac:dyDescent="0.2">
      <c r="B60" s="1173"/>
      <c r="C60" s="1174"/>
      <c r="D60" s="1181" t="s">
        <v>27</v>
      </c>
      <c r="E60" s="1182"/>
      <c r="F60" s="1182"/>
      <c r="G60" s="1182"/>
      <c r="H60" s="1182"/>
      <c r="I60" s="1182"/>
      <c r="J60" s="1183"/>
      <c r="K60" s="89" t="s">
        <v>577</v>
      </c>
      <c r="L60" s="90" t="s">
        <v>577</v>
      </c>
      <c r="M60" s="90" t="s">
        <v>577</v>
      </c>
      <c r="N60" s="90" t="s">
        <v>577</v>
      </c>
      <c r="O60" s="91" t="s">
        <v>577</v>
      </c>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row r="65" s="49" customFormat="1" ht="12.6" hidden="1" customHeight="1" x14ac:dyDescent="0.15"/>
    <row r="66" s="49" customFormat="1" ht="12.6" hidden="1" customHeight="1" x14ac:dyDescent="0.15"/>
    <row r="67" s="49" customFormat="1" ht="12.6" hidden="1" customHeight="1" x14ac:dyDescent="0.15"/>
    <row r="68" s="49" customFormat="1" ht="12.6" hidden="1" customHeight="1" x14ac:dyDescent="0.15"/>
    <row r="69" s="49" customFormat="1" ht="12.6" hidden="1" customHeight="1" x14ac:dyDescent="0.15"/>
  </sheetData>
  <sheetProtection algorithmName="SHA-512" hashValue="6J3ufSVL5msfpcRS7iJQ0/y1RwONTzVZi4lqAo4asZgMwAMWMWMDeMwwLlvGUkiqTw0A8OmDEnsupDM+3vOl3A==" saltValue="WIK/fZhWGD+GaawseWcLvw=="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2"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85" zoomScaleNormal="85"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528</v>
      </c>
      <c r="J40" s="103" t="s">
        <v>529</v>
      </c>
      <c r="K40" s="103" t="s">
        <v>530</v>
      </c>
      <c r="L40" s="103" t="s">
        <v>531</v>
      </c>
      <c r="M40" s="104" t="s">
        <v>532</v>
      </c>
    </row>
    <row r="41" spans="2:13" ht="27.75" customHeight="1" x14ac:dyDescent="0.15">
      <c r="B41" s="1184" t="s">
        <v>30</v>
      </c>
      <c r="C41" s="1185"/>
      <c r="D41" s="105"/>
      <c r="E41" s="1190" t="s">
        <v>31</v>
      </c>
      <c r="F41" s="1190"/>
      <c r="G41" s="1190"/>
      <c r="H41" s="1191"/>
      <c r="I41" s="355">
        <v>31024</v>
      </c>
      <c r="J41" s="356">
        <v>31055</v>
      </c>
      <c r="K41" s="356">
        <v>31615</v>
      </c>
      <c r="L41" s="356">
        <v>31159</v>
      </c>
      <c r="M41" s="357">
        <v>29647</v>
      </c>
    </row>
    <row r="42" spans="2:13" ht="27.75" customHeight="1" x14ac:dyDescent="0.15">
      <c r="B42" s="1186"/>
      <c r="C42" s="1187"/>
      <c r="D42" s="106"/>
      <c r="E42" s="1192" t="s">
        <v>32</v>
      </c>
      <c r="F42" s="1192"/>
      <c r="G42" s="1192"/>
      <c r="H42" s="1193"/>
      <c r="I42" s="358">
        <v>1234</v>
      </c>
      <c r="J42" s="359">
        <v>1155</v>
      </c>
      <c r="K42" s="359">
        <v>1081</v>
      </c>
      <c r="L42" s="359">
        <v>1007</v>
      </c>
      <c r="M42" s="360">
        <v>933</v>
      </c>
    </row>
    <row r="43" spans="2:13" ht="27.75" customHeight="1" x14ac:dyDescent="0.15">
      <c r="B43" s="1186"/>
      <c r="C43" s="1187"/>
      <c r="D43" s="106"/>
      <c r="E43" s="1192" t="s">
        <v>33</v>
      </c>
      <c r="F43" s="1192"/>
      <c r="G43" s="1192"/>
      <c r="H43" s="1193"/>
      <c r="I43" s="358">
        <v>942</v>
      </c>
      <c r="J43" s="359">
        <v>852</v>
      </c>
      <c r="K43" s="359">
        <v>834</v>
      </c>
      <c r="L43" s="359">
        <v>822</v>
      </c>
      <c r="M43" s="360">
        <v>813</v>
      </c>
    </row>
    <row r="44" spans="2:13" ht="27.75" customHeight="1" x14ac:dyDescent="0.15">
      <c r="B44" s="1186"/>
      <c r="C44" s="1187"/>
      <c r="D44" s="106"/>
      <c r="E44" s="1192" t="s">
        <v>34</v>
      </c>
      <c r="F44" s="1192"/>
      <c r="G44" s="1192"/>
      <c r="H44" s="1193"/>
      <c r="I44" s="358">
        <v>4281</v>
      </c>
      <c r="J44" s="359">
        <v>4051</v>
      </c>
      <c r="K44" s="359">
        <v>3839</v>
      </c>
      <c r="L44" s="359">
        <v>3620</v>
      </c>
      <c r="M44" s="360">
        <v>3184</v>
      </c>
    </row>
    <row r="45" spans="2:13" ht="27.75" customHeight="1" x14ac:dyDescent="0.15">
      <c r="B45" s="1186"/>
      <c r="C45" s="1187"/>
      <c r="D45" s="106"/>
      <c r="E45" s="1192" t="s">
        <v>35</v>
      </c>
      <c r="F45" s="1192"/>
      <c r="G45" s="1192"/>
      <c r="H45" s="1193"/>
      <c r="I45" s="358">
        <v>4650</v>
      </c>
      <c r="J45" s="359">
        <v>4774</v>
      </c>
      <c r="K45" s="359">
        <v>5075</v>
      </c>
      <c r="L45" s="359">
        <v>5396</v>
      </c>
      <c r="M45" s="360">
        <v>5702</v>
      </c>
    </row>
    <row r="46" spans="2:13" ht="27.75" customHeight="1" x14ac:dyDescent="0.15">
      <c r="B46" s="1186"/>
      <c r="C46" s="1187"/>
      <c r="D46" s="107"/>
      <c r="E46" s="1192" t="s">
        <v>36</v>
      </c>
      <c r="F46" s="1192"/>
      <c r="G46" s="1192"/>
      <c r="H46" s="1193"/>
      <c r="I46" s="358">
        <v>1</v>
      </c>
      <c r="J46" s="359" t="s">
        <v>490</v>
      </c>
      <c r="K46" s="359" t="s">
        <v>490</v>
      </c>
      <c r="L46" s="359">
        <v>2</v>
      </c>
      <c r="M46" s="360">
        <v>1</v>
      </c>
    </row>
    <row r="47" spans="2:13" ht="27.75" customHeight="1" x14ac:dyDescent="0.15">
      <c r="B47" s="1186"/>
      <c r="C47" s="1187"/>
      <c r="D47" s="108"/>
      <c r="E47" s="1194" t="s">
        <v>37</v>
      </c>
      <c r="F47" s="1195"/>
      <c r="G47" s="1195"/>
      <c r="H47" s="1196"/>
      <c r="I47" s="358" t="s">
        <v>490</v>
      </c>
      <c r="J47" s="359" t="s">
        <v>490</v>
      </c>
      <c r="K47" s="359" t="s">
        <v>490</v>
      </c>
      <c r="L47" s="359" t="s">
        <v>490</v>
      </c>
      <c r="M47" s="360" t="s">
        <v>490</v>
      </c>
    </row>
    <row r="48" spans="2:13" ht="27.75" customHeight="1" x14ac:dyDescent="0.15">
      <c r="B48" s="1186"/>
      <c r="C48" s="1187"/>
      <c r="D48" s="106"/>
      <c r="E48" s="1192" t="s">
        <v>38</v>
      </c>
      <c r="F48" s="1192"/>
      <c r="G48" s="1192"/>
      <c r="H48" s="1193"/>
      <c r="I48" s="358" t="s">
        <v>490</v>
      </c>
      <c r="J48" s="359" t="s">
        <v>490</v>
      </c>
      <c r="K48" s="359" t="s">
        <v>490</v>
      </c>
      <c r="L48" s="359" t="s">
        <v>490</v>
      </c>
      <c r="M48" s="360" t="s">
        <v>490</v>
      </c>
    </row>
    <row r="49" spans="2:13" ht="27.75" customHeight="1" x14ac:dyDescent="0.15">
      <c r="B49" s="1188"/>
      <c r="C49" s="1189"/>
      <c r="D49" s="106"/>
      <c r="E49" s="1192" t="s">
        <v>39</v>
      </c>
      <c r="F49" s="1192"/>
      <c r="G49" s="1192"/>
      <c r="H49" s="1193"/>
      <c r="I49" s="358" t="s">
        <v>490</v>
      </c>
      <c r="J49" s="359" t="s">
        <v>490</v>
      </c>
      <c r="K49" s="359" t="s">
        <v>490</v>
      </c>
      <c r="L49" s="359" t="s">
        <v>490</v>
      </c>
      <c r="M49" s="360" t="s">
        <v>490</v>
      </c>
    </row>
    <row r="50" spans="2:13" ht="27.75" customHeight="1" x14ac:dyDescent="0.15">
      <c r="B50" s="1197" t="s">
        <v>40</v>
      </c>
      <c r="C50" s="1198"/>
      <c r="D50" s="109"/>
      <c r="E50" s="1192" t="s">
        <v>41</v>
      </c>
      <c r="F50" s="1192"/>
      <c r="G50" s="1192"/>
      <c r="H50" s="1193"/>
      <c r="I50" s="358">
        <v>15977</v>
      </c>
      <c r="J50" s="359">
        <v>15916</v>
      </c>
      <c r="K50" s="359">
        <v>17756</v>
      </c>
      <c r="L50" s="359">
        <v>18803</v>
      </c>
      <c r="M50" s="360">
        <v>18226</v>
      </c>
    </row>
    <row r="51" spans="2:13" ht="27.75" customHeight="1" x14ac:dyDescent="0.15">
      <c r="B51" s="1186"/>
      <c r="C51" s="1187"/>
      <c r="D51" s="106"/>
      <c r="E51" s="1192" t="s">
        <v>42</v>
      </c>
      <c r="F51" s="1192"/>
      <c r="G51" s="1192"/>
      <c r="H51" s="1193"/>
      <c r="I51" s="358">
        <v>3698</v>
      </c>
      <c r="J51" s="359">
        <v>3627</v>
      </c>
      <c r="K51" s="359">
        <v>3356</v>
      </c>
      <c r="L51" s="359">
        <v>4611</v>
      </c>
      <c r="M51" s="360">
        <v>4173</v>
      </c>
    </row>
    <row r="52" spans="2:13" ht="27.75" customHeight="1" x14ac:dyDescent="0.15">
      <c r="B52" s="1188"/>
      <c r="C52" s="1189"/>
      <c r="D52" s="106"/>
      <c r="E52" s="1192" t="s">
        <v>43</v>
      </c>
      <c r="F52" s="1192"/>
      <c r="G52" s="1192"/>
      <c r="H52" s="1193"/>
      <c r="I52" s="358">
        <v>31396</v>
      </c>
      <c r="J52" s="359">
        <v>30686</v>
      </c>
      <c r="K52" s="359">
        <v>30519</v>
      </c>
      <c r="L52" s="359">
        <v>29444</v>
      </c>
      <c r="M52" s="360">
        <v>27752</v>
      </c>
    </row>
    <row r="53" spans="2:13" ht="27.75" customHeight="1" thickBot="1" x14ac:dyDescent="0.2">
      <c r="B53" s="1199" t="s">
        <v>19</v>
      </c>
      <c r="C53" s="1200"/>
      <c r="D53" s="110"/>
      <c r="E53" s="1201" t="s">
        <v>44</v>
      </c>
      <c r="F53" s="1201"/>
      <c r="G53" s="1201"/>
      <c r="H53" s="1202"/>
      <c r="I53" s="361">
        <v>-8940</v>
      </c>
      <c r="J53" s="362">
        <v>-8343</v>
      </c>
      <c r="K53" s="362">
        <v>-9187</v>
      </c>
      <c r="L53" s="362">
        <v>-10852</v>
      </c>
      <c r="M53" s="363">
        <v>-9870</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z4MOX2TYV1hkrQo/IKyMhyVwlJhNpwlKLJPul1kJgotnp2GcOPET4VukJxYJM3zNZ5DrY/cG+dYVo2yxZwSL2g==" saltValue="Z9BjIIPOF/WRvO4POhYqC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82"/>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s="1" customFormat="1" ht="16.5" customHeight="1" x14ac:dyDescent="0.15"/>
    <row r="31" s="1" customFormat="1" ht="16.5" customHeight="1" x14ac:dyDescent="0.15"/>
    <row r="32" s="1" customFormat="1" ht="16.5" customHeight="1" x14ac:dyDescent="0.15"/>
    <row r="33" s="1" customFormat="1" ht="16.5" customHeight="1" x14ac:dyDescent="0.15"/>
    <row r="34" s="1" customFormat="1" ht="16.5" customHeight="1" x14ac:dyDescent="0.15"/>
    <row r="35" s="1" customFormat="1" ht="16.5" customHeight="1" x14ac:dyDescent="0.15"/>
    <row r="36" s="1" customFormat="1" ht="16.5" customHeight="1" x14ac:dyDescent="0.15"/>
    <row r="37" s="1" customFormat="1" ht="16.5" customHeight="1" x14ac:dyDescent="0.15"/>
    <row r="38" s="1" customFormat="1" ht="16.5" customHeight="1" x14ac:dyDescent="0.15"/>
    <row r="39" s="1" customFormat="1" ht="16.5" customHeight="1" x14ac:dyDescent="0.15"/>
    <row r="40" s="1" customFormat="1" ht="16.5" customHeight="1" x14ac:dyDescent="0.15"/>
    <row r="41" s="1" customFormat="1" ht="16.5" customHeight="1" x14ac:dyDescent="0.15"/>
    <row r="42" s="1" customFormat="1" ht="16.5" customHeight="1" x14ac:dyDescent="0.15"/>
    <row r="43" s="1" customFormat="1" ht="16.5" customHeight="1" x14ac:dyDescent="0.15"/>
    <row r="44" s="1" customFormat="1" ht="16.5" customHeight="1" x14ac:dyDescent="0.15"/>
    <row r="45" s="1" customFormat="1" ht="16.5" customHeight="1" x14ac:dyDescent="0.15"/>
    <row r="46" s="1" customFormat="1" ht="16.5" customHeight="1" x14ac:dyDescent="0.15"/>
    <row r="47" s="1" customFormat="1" ht="16.5" customHeight="1" x14ac:dyDescent="0.15"/>
    <row r="48" s="1" customFormat="1"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530</v>
      </c>
      <c r="G54" s="119" t="s">
        <v>531</v>
      </c>
      <c r="H54" s="120" t="s">
        <v>532</v>
      </c>
    </row>
    <row r="55" spans="2:8" ht="52.5" customHeight="1" x14ac:dyDescent="0.15">
      <c r="B55" s="121"/>
      <c r="C55" s="1211" t="s">
        <v>46</v>
      </c>
      <c r="D55" s="1211"/>
      <c r="E55" s="1212"/>
      <c r="F55" s="122">
        <v>5126</v>
      </c>
      <c r="G55" s="122">
        <v>7925</v>
      </c>
      <c r="H55" s="123">
        <v>7173</v>
      </c>
    </row>
    <row r="56" spans="2:8" ht="52.5" customHeight="1" x14ac:dyDescent="0.15">
      <c r="B56" s="124"/>
      <c r="C56" s="1213" t="s">
        <v>47</v>
      </c>
      <c r="D56" s="1213"/>
      <c r="E56" s="1214"/>
      <c r="F56" s="125">
        <v>1020</v>
      </c>
      <c r="G56" s="125">
        <v>1021</v>
      </c>
      <c r="H56" s="126">
        <v>1174</v>
      </c>
    </row>
    <row r="57" spans="2:8" ht="53.25" customHeight="1" x14ac:dyDescent="0.15">
      <c r="B57" s="124"/>
      <c r="C57" s="1215" t="s">
        <v>48</v>
      </c>
      <c r="D57" s="1215"/>
      <c r="E57" s="1216"/>
      <c r="F57" s="127">
        <v>7044</v>
      </c>
      <c r="G57" s="127">
        <v>6935</v>
      </c>
      <c r="H57" s="128">
        <v>7006</v>
      </c>
    </row>
    <row r="58" spans="2:8" ht="45.75" customHeight="1" x14ac:dyDescent="0.15">
      <c r="B58" s="129"/>
      <c r="C58" s="1203" t="s">
        <v>550</v>
      </c>
      <c r="D58" s="1204"/>
      <c r="E58" s="1205"/>
      <c r="F58" s="130">
        <v>5308</v>
      </c>
      <c r="G58" s="130">
        <v>5317</v>
      </c>
      <c r="H58" s="131">
        <v>5325</v>
      </c>
    </row>
    <row r="59" spans="2:8" ht="45.75" customHeight="1" x14ac:dyDescent="0.15">
      <c r="B59" s="129"/>
      <c r="C59" s="1203" t="s">
        <v>551</v>
      </c>
      <c r="D59" s="1204"/>
      <c r="E59" s="1205"/>
      <c r="F59" s="130">
        <v>564</v>
      </c>
      <c r="G59" s="130">
        <v>458</v>
      </c>
      <c r="H59" s="131">
        <v>524</v>
      </c>
    </row>
    <row r="60" spans="2:8" ht="45.75" customHeight="1" x14ac:dyDescent="0.15">
      <c r="B60" s="129"/>
      <c r="C60" s="1203" t="s">
        <v>552</v>
      </c>
      <c r="D60" s="1204"/>
      <c r="E60" s="1205"/>
      <c r="F60" s="130">
        <v>359</v>
      </c>
      <c r="G60" s="130">
        <v>364</v>
      </c>
      <c r="H60" s="131">
        <v>368</v>
      </c>
    </row>
    <row r="61" spans="2:8" ht="45.75" customHeight="1" x14ac:dyDescent="0.15">
      <c r="B61" s="129"/>
      <c r="C61" s="1203" t="s">
        <v>553</v>
      </c>
      <c r="D61" s="1204"/>
      <c r="E61" s="1205"/>
      <c r="F61" s="130">
        <v>290</v>
      </c>
      <c r="G61" s="130">
        <v>267</v>
      </c>
      <c r="H61" s="131">
        <v>248</v>
      </c>
    </row>
    <row r="62" spans="2:8" ht="45.75" customHeight="1" thickBot="1" x14ac:dyDescent="0.2">
      <c r="B62" s="132"/>
      <c r="C62" s="1206" t="s">
        <v>554</v>
      </c>
      <c r="D62" s="1207"/>
      <c r="E62" s="1208"/>
      <c r="F62" s="133">
        <v>159</v>
      </c>
      <c r="G62" s="133">
        <v>160</v>
      </c>
      <c r="H62" s="134">
        <v>161</v>
      </c>
    </row>
    <row r="63" spans="2:8" ht="52.5" customHeight="1" thickBot="1" x14ac:dyDescent="0.2">
      <c r="B63" s="135"/>
      <c r="C63" s="1209" t="s">
        <v>49</v>
      </c>
      <c r="D63" s="1209"/>
      <c r="E63" s="1210"/>
      <c r="F63" s="136">
        <v>13189</v>
      </c>
      <c r="G63" s="136">
        <v>15880</v>
      </c>
      <c r="H63" s="137">
        <v>15352</v>
      </c>
    </row>
    <row r="64" spans="2:8" x14ac:dyDescent="0.15"/>
    <row r="65" s="1" customFormat="1" ht="13.5" hidden="1" customHeight="1" x14ac:dyDescent="0.15"/>
    <row r="66" s="1" customFormat="1" ht="13.5" hidden="1" customHeight="1" x14ac:dyDescent="0.15"/>
    <row r="67" s="1" customFormat="1" ht="13.5" hidden="1" customHeight="1" x14ac:dyDescent="0.15"/>
    <row r="68" s="1" customFormat="1" ht="13.5" hidden="1" customHeight="1" x14ac:dyDescent="0.15"/>
    <row r="69" s="1" customFormat="1" ht="13.5" hidden="1" customHeight="1" x14ac:dyDescent="0.15"/>
    <row r="70" s="1" customFormat="1" ht="13.5" hidden="1" customHeight="1" x14ac:dyDescent="0.15"/>
    <row r="71" s="1" customFormat="1" ht="13.5" hidden="1" customHeight="1" x14ac:dyDescent="0.15"/>
    <row r="72" s="1" customFormat="1" ht="13.5" hidden="1" customHeight="1" x14ac:dyDescent="0.15"/>
    <row r="73" s="1" customFormat="1" ht="13.5" hidden="1" customHeight="1" x14ac:dyDescent="0.15"/>
    <row r="74" s="1" customFormat="1" ht="13.5" hidden="1" customHeight="1" x14ac:dyDescent="0.15"/>
    <row r="75" s="1" customFormat="1" ht="13.5" hidden="1" customHeight="1" x14ac:dyDescent="0.15"/>
    <row r="76" s="1" customFormat="1" ht="13.5" hidden="1" customHeight="1" x14ac:dyDescent="0.15"/>
    <row r="77" s="1" customFormat="1" ht="13.5" hidden="1" customHeight="1" x14ac:dyDescent="0.15"/>
    <row r="78" s="1" customFormat="1" ht="13.5" hidden="1" customHeight="1" x14ac:dyDescent="0.15"/>
    <row r="79" s="1" customFormat="1" ht="13.5" hidden="1" customHeight="1" x14ac:dyDescent="0.15"/>
    <row r="80" s="1" customFormat="1" ht="13.5" hidden="1" customHeight="1" x14ac:dyDescent="0.15"/>
    <row r="81" s="1" customFormat="1" ht="13.5" hidden="1" customHeight="1" x14ac:dyDescent="0.15"/>
    <row r="82" s="1" customFormat="1" ht="13.5" hidden="1" customHeight="1" x14ac:dyDescent="0.15"/>
  </sheetData>
  <sheetProtection algorithmName="SHA-512" hashValue="r7KaNoYUITJEIZx6sQNeTKUb20C/OFDcGu50EReU3OBC0m6Htzh88GWO3Vp3Gh1VME+rib4SsKeBe3YML6D42A==" saltValue="G/4GY8b9NaT5aiOwfGkwd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527</v>
      </c>
      <c r="G2" s="151"/>
      <c r="H2" s="152"/>
    </row>
    <row r="3" spans="1:8" x14ac:dyDescent="0.15">
      <c r="A3" s="148" t="s">
        <v>520</v>
      </c>
      <c r="B3" s="153"/>
      <c r="C3" s="154"/>
      <c r="D3" s="155">
        <v>29319</v>
      </c>
      <c r="E3" s="156"/>
      <c r="F3" s="157">
        <v>37644</v>
      </c>
      <c r="G3" s="158"/>
      <c r="H3" s="159"/>
    </row>
    <row r="4" spans="1:8" x14ac:dyDescent="0.15">
      <c r="A4" s="160"/>
      <c r="B4" s="161"/>
      <c r="C4" s="162"/>
      <c r="D4" s="163">
        <v>17058</v>
      </c>
      <c r="E4" s="164"/>
      <c r="F4" s="165">
        <v>24939</v>
      </c>
      <c r="G4" s="166"/>
      <c r="H4" s="167"/>
    </row>
    <row r="5" spans="1:8" x14ac:dyDescent="0.15">
      <c r="A5" s="148" t="s">
        <v>522</v>
      </c>
      <c r="B5" s="153"/>
      <c r="C5" s="154"/>
      <c r="D5" s="155">
        <v>18735</v>
      </c>
      <c r="E5" s="156"/>
      <c r="F5" s="157">
        <v>39221</v>
      </c>
      <c r="G5" s="158"/>
      <c r="H5" s="159"/>
    </row>
    <row r="6" spans="1:8" x14ac:dyDescent="0.15">
      <c r="A6" s="160"/>
      <c r="B6" s="161"/>
      <c r="C6" s="162"/>
      <c r="D6" s="163">
        <v>7410</v>
      </c>
      <c r="E6" s="164"/>
      <c r="F6" s="165">
        <v>24821</v>
      </c>
      <c r="G6" s="166"/>
      <c r="H6" s="167"/>
    </row>
    <row r="7" spans="1:8" x14ac:dyDescent="0.15">
      <c r="A7" s="148" t="s">
        <v>523</v>
      </c>
      <c r="B7" s="153"/>
      <c r="C7" s="154"/>
      <c r="D7" s="155">
        <v>14955</v>
      </c>
      <c r="E7" s="156"/>
      <c r="F7" s="157">
        <v>38566</v>
      </c>
      <c r="G7" s="158"/>
      <c r="H7" s="159"/>
    </row>
    <row r="8" spans="1:8" x14ac:dyDescent="0.15">
      <c r="A8" s="160"/>
      <c r="B8" s="161"/>
      <c r="C8" s="162"/>
      <c r="D8" s="163">
        <v>4544</v>
      </c>
      <c r="E8" s="164"/>
      <c r="F8" s="165">
        <v>24059</v>
      </c>
      <c r="G8" s="166"/>
      <c r="H8" s="167"/>
    </row>
    <row r="9" spans="1:8" x14ac:dyDescent="0.15">
      <c r="A9" s="148" t="s">
        <v>524</v>
      </c>
      <c r="B9" s="153"/>
      <c r="C9" s="154"/>
      <c r="D9" s="155">
        <v>23017</v>
      </c>
      <c r="E9" s="156"/>
      <c r="F9" s="157">
        <v>35156</v>
      </c>
      <c r="G9" s="158"/>
      <c r="H9" s="159"/>
    </row>
    <row r="10" spans="1:8" x14ac:dyDescent="0.15">
      <c r="A10" s="160"/>
      <c r="B10" s="161"/>
      <c r="C10" s="162"/>
      <c r="D10" s="163">
        <v>14197</v>
      </c>
      <c r="E10" s="164"/>
      <c r="F10" s="165">
        <v>22430</v>
      </c>
      <c r="G10" s="166"/>
      <c r="H10" s="167"/>
    </row>
    <row r="11" spans="1:8" x14ac:dyDescent="0.15">
      <c r="A11" s="148" t="s">
        <v>525</v>
      </c>
      <c r="B11" s="153"/>
      <c r="C11" s="154"/>
      <c r="D11" s="155">
        <v>17224</v>
      </c>
      <c r="E11" s="156"/>
      <c r="F11" s="157">
        <v>37029</v>
      </c>
      <c r="G11" s="158"/>
      <c r="H11" s="159"/>
    </row>
    <row r="12" spans="1:8" x14ac:dyDescent="0.15">
      <c r="A12" s="160"/>
      <c r="B12" s="161"/>
      <c r="C12" s="168"/>
      <c r="D12" s="163">
        <v>10024</v>
      </c>
      <c r="E12" s="164"/>
      <c r="F12" s="165">
        <v>23232</v>
      </c>
      <c r="G12" s="166"/>
      <c r="H12" s="167"/>
    </row>
    <row r="13" spans="1:8" x14ac:dyDescent="0.15">
      <c r="A13" s="148"/>
      <c r="B13" s="153"/>
      <c r="C13" s="169"/>
      <c r="D13" s="170">
        <v>20650</v>
      </c>
      <c r="E13" s="171"/>
      <c r="F13" s="172">
        <v>37523</v>
      </c>
      <c r="G13" s="173"/>
      <c r="H13" s="159"/>
    </row>
    <row r="14" spans="1:8" x14ac:dyDescent="0.15">
      <c r="A14" s="160"/>
      <c r="B14" s="161"/>
      <c r="C14" s="162"/>
      <c r="D14" s="163">
        <v>10647</v>
      </c>
      <c r="E14" s="164"/>
      <c r="F14" s="165">
        <v>23896</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5.0199999999999996</v>
      </c>
      <c r="C19" s="174">
        <f>ROUND(VALUE(SUBSTITUTE(実質収支比率等に係る経年分析!G$48,"▲","-")),2)</f>
        <v>5.29</v>
      </c>
      <c r="D19" s="174">
        <f>ROUND(VALUE(SUBSTITUTE(実質収支比率等に係る経年分析!H$48,"▲","-")),2)</f>
        <v>9.14</v>
      </c>
      <c r="E19" s="174">
        <f>ROUND(VALUE(SUBSTITUTE(実質収支比率等に係る経年分析!I$48,"▲","-")),2)</f>
        <v>8.33</v>
      </c>
      <c r="F19" s="174">
        <f>ROUND(VALUE(SUBSTITUTE(実質収支比率等に係る経年分析!J$48,"▲","-")),2)</f>
        <v>7.06</v>
      </c>
    </row>
    <row r="20" spans="1:11" x14ac:dyDescent="0.15">
      <c r="A20" s="174" t="s">
        <v>53</v>
      </c>
      <c r="B20" s="174">
        <f>ROUND(VALUE(SUBSTITUTE(実質収支比率等に係る経年分析!F$47,"▲","-")),2)</f>
        <v>13.56</v>
      </c>
      <c r="C20" s="174">
        <f>ROUND(VALUE(SUBSTITUTE(実質収支比率等に係る経年分析!G$47,"▲","-")),2)</f>
        <v>13.1</v>
      </c>
      <c r="D20" s="174">
        <f>ROUND(VALUE(SUBSTITUTE(実質収支比率等に係る経年分析!H$47,"▲","-")),2)</f>
        <v>15.75</v>
      </c>
      <c r="E20" s="174">
        <f>ROUND(VALUE(SUBSTITUTE(実質収支比率等に係る経年分析!I$47,"▲","-")),2)</f>
        <v>24.93</v>
      </c>
      <c r="F20" s="174">
        <f>ROUND(VALUE(SUBSTITUTE(実質収支比率等に係る経年分析!J$47,"▲","-")),2)</f>
        <v>22</v>
      </c>
    </row>
    <row r="21" spans="1:11" x14ac:dyDescent="0.15">
      <c r="A21" s="174" t="s">
        <v>54</v>
      </c>
      <c r="B21" s="174">
        <f>IF(ISNUMBER(VALUE(SUBSTITUTE(実質収支比率等に係る経年分析!F$49,"▲","-"))),ROUND(VALUE(SUBSTITUTE(実質収支比率等に係る経年分析!F$49,"▲","-")),2),NA())</f>
        <v>-4.1399999999999997</v>
      </c>
      <c r="C21" s="174">
        <f>IF(ISNUMBER(VALUE(SUBSTITUTE(実質収支比率等に係る経年分析!G$49,"▲","-"))),ROUND(VALUE(SUBSTITUTE(実質収支比率等に係る経年分析!G$49,"▲","-")),2),NA())</f>
        <v>0.14000000000000001</v>
      </c>
      <c r="D21" s="174">
        <f>IF(ISNUMBER(VALUE(SUBSTITUTE(実質収支比率等に係る経年分析!H$49,"▲","-"))),ROUND(VALUE(SUBSTITUTE(実質収支比率等に係る経年分析!H$49,"▲","-")),2),NA())</f>
        <v>7.45</v>
      </c>
      <c r="E21" s="174">
        <f>IF(ISNUMBER(VALUE(SUBSTITUTE(実質収支比率等に係る経年分析!I$49,"▲","-"))),ROUND(VALUE(SUBSTITUTE(実質収支比率等に係る経年分析!I$49,"▲","-")),2),NA())</f>
        <v>7.79</v>
      </c>
      <c r="F21" s="174">
        <f>IF(ISNUMBER(VALUE(SUBSTITUTE(実質収支比率等に係る経年分析!J$49,"▲","-"))),ROUND(VALUE(SUBSTITUTE(実質収支比率等に係る経年分析!J$49,"▲","-")),2),NA())</f>
        <v>-3.38</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公共用地取得事業特別会計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v>
      </c>
    </row>
    <row r="30" spans="1:11" x14ac:dyDescent="0.15">
      <c r="A30" s="175" t="str">
        <f>IF(連結実質赤字比率に係る赤字・黒字の構成分析!C$40="",NA(),連結実質赤字比率に係る赤字・黒字の構成分析!C$40)</f>
        <v>災害共済事業特別会計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0.01</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0.01</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0.01</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0.01</v>
      </c>
    </row>
    <row r="31" spans="1:11" x14ac:dyDescent="0.15">
      <c r="A31" s="175" t="str">
        <f>IF(連結実質赤字比率に係る赤字・黒字の構成分析!C$39="",NA(),連結実質赤字比率に係る赤字・黒字の構成分析!C$39)</f>
        <v>後期高齢者医療特別会計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0.01</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0.01</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0.02</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0.02</v>
      </c>
    </row>
    <row r="32" spans="1:11" x14ac:dyDescent="0.15">
      <c r="A32" s="175" t="str">
        <f>IF(連結実質赤字比率に係る赤字・黒字の構成分析!C$38="",NA(),連結実質赤字比率に係る赤字・黒字の構成分析!C$38)</f>
        <v>国民健康保険特別会計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0.02</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0.02</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0.03</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0.04</v>
      </c>
    </row>
    <row r="33" spans="1:16" x14ac:dyDescent="0.15">
      <c r="A33" s="175" t="str">
        <f>IF(連結実質赤字比率に係る赤字・黒字の構成分析!C$37="",NA(),連結実質赤字比率に係る赤字・黒字の構成分析!C$37)</f>
        <v>介護保険特別会計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0.17</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7.0000000000000007E-2</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0.64</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0.78</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0.65</v>
      </c>
    </row>
    <row r="34" spans="1:16" x14ac:dyDescent="0.15">
      <c r="A34" s="175" t="str">
        <f>IF(連結実質赤字比率に係る赤字・黒字の構成分析!C$36="",NA(),連結実質赤字比率に係る赤字・黒字の構成分析!C$36)</f>
        <v>一般会計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5.01</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5.27</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9.1199999999999992</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8.32</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7.04</v>
      </c>
    </row>
    <row r="35" spans="1:16" x14ac:dyDescent="0.15">
      <c r="A35" s="175" t="str">
        <f>IF(連結実質赤字比率に係る赤字・黒字の構成分析!C$35="",NA(),連結実質赤字比率に係る赤字・黒字の構成分析!C$35)</f>
        <v>水道事業会計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17.07</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13.98</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12.86</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10.86</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11.18</v>
      </c>
    </row>
    <row r="36" spans="1:16" x14ac:dyDescent="0.15">
      <c r="A36" s="175" t="str">
        <f>IF(連結実質赤字比率に係る赤字・黒字の構成分析!C$34="",NA(),連結実質赤字比率に係る赤字・黒字の構成分析!C$34)</f>
        <v>下水道事業会計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6.09</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7.75</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8.7899999999999991</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10.46</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11.56</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2984</v>
      </c>
      <c r="E42" s="176"/>
      <c r="F42" s="176"/>
      <c r="G42" s="176">
        <f>'実質公債費比率（分子）の構造'!L$52</f>
        <v>2909</v>
      </c>
      <c r="H42" s="176"/>
      <c r="I42" s="176"/>
      <c r="J42" s="176">
        <f>'実質公債費比率（分子）の構造'!M$52</f>
        <v>2993</v>
      </c>
      <c r="K42" s="176"/>
      <c r="L42" s="176"/>
      <c r="M42" s="176">
        <f>'実質公債費比率（分子）の構造'!N$52</f>
        <v>3054</v>
      </c>
      <c r="N42" s="176"/>
      <c r="O42" s="176"/>
      <c r="P42" s="176">
        <f>'実質公債費比率（分子）の構造'!O$52</f>
        <v>3112</v>
      </c>
    </row>
    <row r="43" spans="1:16" x14ac:dyDescent="0.15">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62</v>
      </c>
      <c r="B44" s="176">
        <f>'実質公債費比率（分子）の構造'!K$50</f>
        <v>42</v>
      </c>
      <c r="C44" s="176"/>
      <c r="D44" s="176"/>
      <c r="E44" s="176">
        <f>'実質公債費比率（分子）の構造'!L$50</f>
        <v>74</v>
      </c>
      <c r="F44" s="176"/>
      <c r="G44" s="176"/>
      <c r="H44" s="176">
        <f>'実質公債費比率（分子）の構造'!M$50</f>
        <v>74</v>
      </c>
      <c r="I44" s="176"/>
      <c r="J44" s="176"/>
      <c r="K44" s="176">
        <f>'実質公債費比率（分子）の構造'!N$50</f>
        <v>74</v>
      </c>
      <c r="L44" s="176"/>
      <c r="M44" s="176"/>
      <c r="N44" s="176">
        <f>'実質公債費比率（分子）の構造'!O$50</f>
        <v>74</v>
      </c>
      <c r="O44" s="176"/>
      <c r="P44" s="176"/>
    </row>
    <row r="45" spans="1:16" x14ac:dyDescent="0.15">
      <c r="A45" s="176" t="s">
        <v>63</v>
      </c>
      <c r="B45" s="176">
        <f>'実質公債費比率（分子）の構造'!K$49</f>
        <v>392</v>
      </c>
      <c r="C45" s="176"/>
      <c r="D45" s="176"/>
      <c r="E45" s="176">
        <f>'実質公債費比率（分子）の構造'!L$49</f>
        <v>339</v>
      </c>
      <c r="F45" s="176"/>
      <c r="G45" s="176"/>
      <c r="H45" s="176">
        <f>'実質公債費比率（分子）の構造'!M$49</f>
        <v>359</v>
      </c>
      <c r="I45" s="176"/>
      <c r="J45" s="176"/>
      <c r="K45" s="176">
        <f>'実質公債費比率（分子）の構造'!N$49</f>
        <v>380</v>
      </c>
      <c r="L45" s="176"/>
      <c r="M45" s="176"/>
      <c r="N45" s="176">
        <f>'実質公債費比率（分子）の構造'!O$49</f>
        <v>382</v>
      </c>
      <c r="O45" s="176"/>
      <c r="P45" s="176"/>
    </row>
    <row r="46" spans="1:16" x14ac:dyDescent="0.15">
      <c r="A46" s="176" t="s">
        <v>64</v>
      </c>
      <c r="B46" s="176">
        <f>'実質公債費比率（分子）の構造'!K$48</f>
        <v>99</v>
      </c>
      <c r="C46" s="176"/>
      <c r="D46" s="176"/>
      <c r="E46" s="176">
        <f>'実質公債費比率（分子）の構造'!L$48</f>
        <v>96</v>
      </c>
      <c r="F46" s="176"/>
      <c r="G46" s="176"/>
      <c r="H46" s="176">
        <f>'実質公債費比率（分子）の構造'!M$48</f>
        <v>95</v>
      </c>
      <c r="I46" s="176"/>
      <c r="J46" s="176"/>
      <c r="K46" s="176">
        <f>'実質公債費比率（分子）の構造'!N$48</f>
        <v>92</v>
      </c>
      <c r="L46" s="176"/>
      <c r="M46" s="176"/>
      <c r="N46" s="176">
        <f>'実質公債費比率（分子）の構造'!O$48</f>
        <v>87</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2851</v>
      </c>
      <c r="C49" s="176"/>
      <c r="D49" s="176"/>
      <c r="E49" s="176">
        <f>'実質公債費比率（分子）の構造'!L$45</f>
        <v>2878</v>
      </c>
      <c r="F49" s="176"/>
      <c r="G49" s="176"/>
      <c r="H49" s="176">
        <f>'実質公債費比率（分子）の構造'!M$45</f>
        <v>2856</v>
      </c>
      <c r="I49" s="176"/>
      <c r="J49" s="176"/>
      <c r="K49" s="176">
        <f>'実質公債費比率（分子）の構造'!N$45</f>
        <v>3080</v>
      </c>
      <c r="L49" s="176"/>
      <c r="M49" s="176"/>
      <c r="N49" s="176">
        <f>'実質公債費比率（分子）の構造'!O$45</f>
        <v>3201</v>
      </c>
      <c r="O49" s="176"/>
      <c r="P49" s="176"/>
    </row>
    <row r="50" spans="1:16" x14ac:dyDescent="0.15">
      <c r="A50" s="176" t="s">
        <v>67</v>
      </c>
      <c r="B50" s="176" t="e">
        <f>NA()</f>
        <v>#N/A</v>
      </c>
      <c r="C50" s="176">
        <f>IF(ISNUMBER('実質公債費比率（分子）の構造'!K$53),'実質公債費比率（分子）の構造'!K$53,NA())</f>
        <v>400</v>
      </c>
      <c r="D50" s="176" t="e">
        <f>NA()</f>
        <v>#N/A</v>
      </c>
      <c r="E50" s="176" t="e">
        <f>NA()</f>
        <v>#N/A</v>
      </c>
      <c r="F50" s="176">
        <f>IF(ISNUMBER('実質公債費比率（分子）の構造'!L$53),'実質公債費比率（分子）の構造'!L$53,NA())</f>
        <v>478</v>
      </c>
      <c r="G50" s="176" t="e">
        <f>NA()</f>
        <v>#N/A</v>
      </c>
      <c r="H50" s="176" t="e">
        <f>NA()</f>
        <v>#N/A</v>
      </c>
      <c r="I50" s="176">
        <f>IF(ISNUMBER('実質公債費比率（分子）の構造'!M$53),'実質公債費比率（分子）の構造'!M$53,NA())</f>
        <v>391</v>
      </c>
      <c r="J50" s="176" t="e">
        <f>NA()</f>
        <v>#N/A</v>
      </c>
      <c r="K50" s="176" t="e">
        <f>NA()</f>
        <v>#N/A</v>
      </c>
      <c r="L50" s="176">
        <f>IF(ISNUMBER('実質公債費比率（分子）の構造'!N$53),'実質公債費比率（分子）の構造'!N$53,NA())</f>
        <v>572</v>
      </c>
      <c r="M50" s="176" t="e">
        <f>NA()</f>
        <v>#N/A</v>
      </c>
      <c r="N50" s="176" t="e">
        <f>NA()</f>
        <v>#N/A</v>
      </c>
      <c r="O50" s="176">
        <f>IF(ISNUMBER('実質公債費比率（分子）の構造'!O$53),'実質公債費比率（分子）の構造'!O$53,NA())</f>
        <v>632</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31396</v>
      </c>
      <c r="E56" s="175"/>
      <c r="F56" s="175"/>
      <c r="G56" s="175">
        <f>'将来負担比率（分子）の構造'!J$52</f>
        <v>30686</v>
      </c>
      <c r="H56" s="175"/>
      <c r="I56" s="175"/>
      <c r="J56" s="175">
        <f>'将来負担比率（分子）の構造'!K$52</f>
        <v>30519</v>
      </c>
      <c r="K56" s="175"/>
      <c r="L56" s="175"/>
      <c r="M56" s="175">
        <f>'将来負担比率（分子）の構造'!L$52</f>
        <v>29444</v>
      </c>
      <c r="N56" s="175"/>
      <c r="O56" s="175"/>
      <c r="P56" s="175">
        <f>'将来負担比率（分子）の構造'!M$52</f>
        <v>27752</v>
      </c>
    </row>
    <row r="57" spans="1:16" x14ac:dyDescent="0.15">
      <c r="A57" s="175" t="s">
        <v>42</v>
      </c>
      <c r="B57" s="175"/>
      <c r="C57" s="175"/>
      <c r="D57" s="175">
        <f>'将来負担比率（分子）の構造'!I$51</f>
        <v>3698</v>
      </c>
      <c r="E57" s="175"/>
      <c r="F57" s="175"/>
      <c r="G57" s="175">
        <f>'将来負担比率（分子）の構造'!J$51</f>
        <v>3627</v>
      </c>
      <c r="H57" s="175"/>
      <c r="I57" s="175"/>
      <c r="J57" s="175">
        <f>'将来負担比率（分子）の構造'!K$51</f>
        <v>3356</v>
      </c>
      <c r="K57" s="175"/>
      <c r="L57" s="175"/>
      <c r="M57" s="175">
        <f>'将来負担比率（分子）の構造'!L$51</f>
        <v>4611</v>
      </c>
      <c r="N57" s="175"/>
      <c r="O57" s="175"/>
      <c r="P57" s="175">
        <f>'将来負担比率（分子）の構造'!M$51</f>
        <v>4173</v>
      </c>
    </row>
    <row r="58" spans="1:16" x14ac:dyDescent="0.15">
      <c r="A58" s="175" t="s">
        <v>41</v>
      </c>
      <c r="B58" s="175"/>
      <c r="C58" s="175"/>
      <c r="D58" s="175">
        <f>'将来負担比率（分子）の構造'!I$50</f>
        <v>15977</v>
      </c>
      <c r="E58" s="175"/>
      <c r="F58" s="175"/>
      <c r="G58" s="175">
        <f>'将来負担比率（分子）の構造'!J$50</f>
        <v>15916</v>
      </c>
      <c r="H58" s="175"/>
      <c r="I58" s="175"/>
      <c r="J58" s="175">
        <f>'将来負担比率（分子）の構造'!K$50</f>
        <v>17756</v>
      </c>
      <c r="K58" s="175"/>
      <c r="L58" s="175"/>
      <c r="M58" s="175">
        <f>'将来負担比率（分子）の構造'!L$50</f>
        <v>18803</v>
      </c>
      <c r="N58" s="175"/>
      <c r="O58" s="175"/>
      <c r="P58" s="175">
        <f>'将来負担比率（分子）の構造'!M$50</f>
        <v>18226</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f>'将来負担比率（分子）の構造'!I$46</f>
        <v>1</v>
      </c>
      <c r="C61" s="175"/>
      <c r="D61" s="175"/>
      <c r="E61" s="175" t="str">
        <f>'将来負担比率（分子）の構造'!J$46</f>
        <v>-</v>
      </c>
      <c r="F61" s="175"/>
      <c r="G61" s="175"/>
      <c r="H61" s="175" t="str">
        <f>'将来負担比率（分子）の構造'!K$46</f>
        <v>-</v>
      </c>
      <c r="I61" s="175"/>
      <c r="J61" s="175"/>
      <c r="K61" s="175">
        <f>'将来負担比率（分子）の構造'!L$46</f>
        <v>2</v>
      </c>
      <c r="L61" s="175"/>
      <c r="M61" s="175"/>
      <c r="N61" s="175">
        <f>'将来負担比率（分子）の構造'!M$46</f>
        <v>1</v>
      </c>
      <c r="O61" s="175"/>
      <c r="P61" s="175"/>
    </row>
    <row r="62" spans="1:16" x14ac:dyDescent="0.15">
      <c r="A62" s="175" t="s">
        <v>35</v>
      </c>
      <c r="B62" s="175">
        <f>'将来負担比率（分子）の構造'!I$45</f>
        <v>4650</v>
      </c>
      <c r="C62" s="175"/>
      <c r="D62" s="175"/>
      <c r="E62" s="175">
        <f>'将来負担比率（分子）の構造'!J$45</f>
        <v>4774</v>
      </c>
      <c r="F62" s="175"/>
      <c r="G62" s="175"/>
      <c r="H62" s="175">
        <f>'将来負担比率（分子）の構造'!K$45</f>
        <v>5075</v>
      </c>
      <c r="I62" s="175"/>
      <c r="J62" s="175"/>
      <c r="K62" s="175">
        <f>'将来負担比率（分子）の構造'!L$45</f>
        <v>5396</v>
      </c>
      <c r="L62" s="175"/>
      <c r="M62" s="175"/>
      <c r="N62" s="175">
        <f>'将来負担比率（分子）の構造'!M$45</f>
        <v>5702</v>
      </c>
      <c r="O62" s="175"/>
      <c r="P62" s="175"/>
    </row>
    <row r="63" spans="1:16" x14ac:dyDescent="0.15">
      <c r="A63" s="175" t="s">
        <v>34</v>
      </c>
      <c r="B63" s="175">
        <f>'将来負担比率（分子）の構造'!I$44</f>
        <v>4281</v>
      </c>
      <c r="C63" s="175"/>
      <c r="D63" s="175"/>
      <c r="E63" s="175">
        <f>'将来負担比率（分子）の構造'!J$44</f>
        <v>4051</v>
      </c>
      <c r="F63" s="175"/>
      <c r="G63" s="175"/>
      <c r="H63" s="175">
        <f>'将来負担比率（分子）の構造'!K$44</f>
        <v>3839</v>
      </c>
      <c r="I63" s="175"/>
      <c r="J63" s="175"/>
      <c r="K63" s="175">
        <f>'将来負担比率（分子）の構造'!L$44</f>
        <v>3620</v>
      </c>
      <c r="L63" s="175"/>
      <c r="M63" s="175"/>
      <c r="N63" s="175">
        <f>'将来負担比率（分子）の構造'!M$44</f>
        <v>3184</v>
      </c>
      <c r="O63" s="175"/>
      <c r="P63" s="175"/>
    </row>
    <row r="64" spans="1:16" x14ac:dyDescent="0.15">
      <c r="A64" s="175" t="s">
        <v>33</v>
      </c>
      <c r="B64" s="175">
        <f>'将来負担比率（分子）の構造'!I$43</f>
        <v>942</v>
      </c>
      <c r="C64" s="175"/>
      <c r="D64" s="175"/>
      <c r="E64" s="175">
        <f>'将来負担比率（分子）の構造'!J$43</f>
        <v>852</v>
      </c>
      <c r="F64" s="175"/>
      <c r="G64" s="175"/>
      <c r="H64" s="175">
        <f>'将来負担比率（分子）の構造'!K$43</f>
        <v>834</v>
      </c>
      <c r="I64" s="175"/>
      <c r="J64" s="175"/>
      <c r="K64" s="175">
        <f>'将来負担比率（分子）の構造'!L$43</f>
        <v>822</v>
      </c>
      <c r="L64" s="175"/>
      <c r="M64" s="175"/>
      <c r="N64" s="175">
        <f>'将来負担比率（分子）の構造'!M$43</f>
        <v>813</v>
      </c>
      <c r="O64" s="175"/>
      <c r="P64" s="175"/>
    </row>
    <row r="65" spans="1:16" x14ac:dyDescent="0.15">
      <c r="A65" s="175" t="s">
        <v>32</v>
      </c>
      <c r="B65" s="175">
        <f>'将来負担比率（分子）の構造'!I$42</f>
        <v>1234</v>
      </c>
      <c r="C65" s="175"/>
      <c r="D65" s="175"/>
      <c r="E65" s="175">
        <f>'将来負担比率（分子）の構造'!J$42</f>
        <v>1155</v>
      </c>
      <c r="F65" s="175"/>
      <c r="G65" s="175"/>
      <c r="H65" s="175">
        <f>'将来負担比率（分子）の構造'!K$42</f>
        <v>1081</v>
      </c>
      <c r="I65" s="175"/>
      <c r="J65" s="175"/>
      <c r="K65" s="175">
        <f>'将来負担比率（分子）の構造'!L$42</f>
        <v>1007</v>
      </c>
      <c r="L65" s="175"/>
      <c r="M65" s="175"/>
      <c r="N65" s="175">
        <f>'将来負担比率（分子）の構造'!M$42</f>
        <v>933</v>
      </c>
      <c r="O65" s="175"/>
      <c r="P65" s="175"/>
    </row>
    <row r="66" spans="1:16" x14ac:dyDescent="0.15">
      <c r="A66" s="175" t="s">
        <v>31</v>
      </c>
      <c r="B66" s="175">
        <f>'将来負担比率（分子）の構造'!I$41</f>
        <v>31024</v>
      </c>
      <c r="C66" s="175"/>
      <c r="D66" s="175"/>
      <c r="E66" s="175">
        <f>'将来負担比率（分子）の構造'!J$41</f>
        <v>31055</v>
      </c>
      <c r="F66" s="175"/>
      <c r="G66" s="175"/>
      <c r="H66" s="175">
        <f>'将来負担比率（分子）の構造'!K$41</f>
        <v>31615</v>
      </c>
      <c r="I66" s="175"/>
      <c r="J66" s="175"/>
      <c r="K66" s="175">
        <f>'将来負担比率（分子）の構造'!L$41</f>
        <v>31159</v>
      </c>
      <c r="L66" s="175"/>
      <c r="M66" s="175"/>
      <c r="N66" s="175">
        <f>'将来負担比率（分子）の構造'!M$41</f>
        <v>29647</v>
      </c>
      <c r="O66" s="175"/>
      <c r="P66" s="175"/>
    </row>
    <row r="67" spans="1:16" x14ac:dyDescent="0.15">
      <c r="A67" s="175" t="s">
        <v>71</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5126</v>
      </c>
      <c r="C72" s="179">
        <f>基金残高に係る経年分析!G55</f>
        <v>7925</v>
      </c>
      <c r="D72" s="179">
        <f>基金残高に係る経年分析!H55</f>
        <v>7173</v>
      </c>
    </row>
    <row r="73" spans="1:16" x14ac:dyDescent="0.15">
      <c r="A73" s="178" t="s">
        <v>74</v>
      </c>
      <c r="B73" s="179">
        <f>基金残高に係る経年分析!F56</f>
        <v>1020</v>
      </c>
      <c r="C73" s="179">
        <f>基金残高に係る経年分析!G56</f>
        <v>1021</v>
      </c>
      <c r="D73" s="179">
        <f>基金残高に係る経年分析!H56</f>
        <v>1174</v>
      </c>
    </row>
    <row r="74" spans="1:16" x14ac:dyDescent="0.15">
      <c r="A74" s="178" t="s">
        <v>75</v>
      </c>
      <c r="B74" s="179">
        <f>基金残高に係る経年分析!F57</f>
        <v>7044</v>
      </c>
      <c r="C74" s="179">
        <f>基金残高に係る経年分析!G57</f>
        <v>6935</v>
      </c>
      <c r="D74" s="179">
        <f>基金残高に係る経年分析!H57</f>
        <v>7006</v>
      </c>
    </row>
  </sheetData>
  <sheetProtection algorithmName="SHA-512" hashValue="SgxrJo++vEx7jK5n/v3b02fW7iqnu4kvKnpAVnsVc9YGV7xdDyS9fU9iCq2viCPdgyfV+aKPKowIpbo82LQypQ==" saltValue="0oh9rEX+SxTkroWteVi40A==" spinCount="100000"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2025-03-14T09:38:06Z</cp:lastPrinted>
  <dcterms:created xsi:type="dcterms:W3CDTF">2025-02-19T01:37:53Z</dcterms:created>
  <dcterms:modified xsi:type="dcterms:W3CDTF">2025-03-14T09:38:17Z</dcterms:modified>
  <cp:category/>
</cp:coreProperties>
</file>